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namedSheetViews/namedSheetView1.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lundingold-my.sharepoint.com/personal/fcando_lundingold_com/Documents/Documents/LUG FERNANDO CANDO/MEMORIAS SOSTENIBILIDAD/ESRS GRI MEMORIA LUG 2024/DATA TABLES/"/>
    </mc:Choice>
  </mc:AlternateContent>
  <xr:revisionPtr revIDLastSave="78" documentId="8_{BE0ED9F2-88C9-499C-B087-D49C244B920C}" xr6:coauthVersionLast="47" xr6:coauthVersionMax="47" xr10:uidLastSave="{52B0310C-5B1B-4606-920C-C8A474DE2E0A}"/>
  <bookViews>
    <workbookView xWindow="-120" yWindow="-120" windowWidth="29040" windowHeight="15720" tabRatio="882" xr2:uid="{27CDA646-C010-46D9-8A7D-678AA8F1771B}"/>
  </bookViews>
  <sheets>
    <sheet name="COVER" sheetId="15" r:id="rId1"/>
    <sheet name="ESRS INDEX " sheetId="21" r:id="rId2"/>
    <sheet name="Performance Summary" sheetId="23" r:id="rId3"/>
    <sheet name="ESRS 2" sheetId="16" r:id="rId4"/>
    <sheet name="ESRS 2 (Data Sheet)" sheetId="17" r:id="rId5"/>
    <sheet name="E1. Climate Change" sheetId="4" r:id="rId6"/>
    <sheet name="E3. Water " sheetId="1" r:id="rId7"/>
    <sheet name="E4. Biodiversity and Ecosystems" sheetId="18" r:id="rId8"/>
    <sheet name="E5. Circular Economy" sheetId="3" r:id="rId9"/>
    <sheet name="S1. Own Workforce" sheetId="20" r:id="rId10"/>
    <sheet name="S1. Own Workforce (Data Sheet)" sheetId="19" r:id="rId11"/>
    <sheet name="S3. Affected Communities" sheetId="9" r:id="rId12"/>
    <sheet name="G1. Business Conduct " sheetId="10" r:id="rId13"/>
  </sheets>
  <definedNames>
    <definedName name="_xlnm._FilterDatabase" localSheetId="5" hidden="1">'E1. Climate Change'!$B$6:$I$135</definedName>
    <definedName name="_xlnm._FilterDatabase" localSheetId="6" hidden="1">'E3. Water '!$A$8:$W$164</definedName>
    <definedName name="_xlnm._FilterDatabase" localSheetId="7" hidden="1">'E4. Biodiversity and Ecosystems'!$B$8:$G$95</definedName>
    <definedName name="_xlnm._FilterDatabase" localSheetId="8" hidden="1">'E5. Circular Economy'!$B$8:$G$104</definedName>
    <definedName name="_xlnm._FilterDatabase" localSheetId="3" hidden="1">'ESRS 2'!$B$6:$H$157</definedName>
    <definedName name="_xlnm._FilterDatabase" localSheetId="12" hidden="1">'G1. Business Conduct '!$B$8:$F$39</definedName>
    <definedName name="_xlnm._FilterDatabase" localSheetId="9" hidden="1">'S1. Own Workforce'!$A$8:$V$155</definedName>
    <definedName name="_xlnm._FilterDatabase" localSheetId="11" hidden="1">'S3. Affected Communities'!$B$8:$G$108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19" l="1"/>
  <c r="F39" i="3"/>
  <c r="E14" i="3"/>
  <c r="E39" i="3" s="1"/>
  <c r="E62" i="3" s="1"/>
  <c r="F14" i="3"/>
  <c r="E41" i="3"/>
  <c r="F41" i="3"/>
  <c r="E45" i="3"/>
  <c r="F45" i="3"/>
  <c r="E19" i="3"/>
  <c r="E68" i="3" s="1"/>
  <c r="F19" i="3"/>
  <c r="E23" i="3"/>
  <c r="E69" i="3" s="1"/>
  <c r="F23" i="3"/>
  <c r="F50" i="3"/>
  <c r="E51" i="3"/>
  <c r="E50" i="3" s="1"/>
  <c r="E54" i="3"/>
  <c r="F54" i="3"/>
  <c r="E29" i="3"/>
  <c r="F29" i="3"/>
  <c r="E33" i="3"/>
  <c r="F33" i="3"/>
  <c r="E60" i="3"/>
  <c r="F60" i="3"/>
  <c r="G44" i="19"/>
  <c r="G42" i="19"/>
  <c r="E15" i="19"/>
  <c r="E43" i="19" s="1"/>
  <c r="E10" i="19"/>
  <c r="E45" i="19" l="1"/>
  <c r="F49" i="3"/>
  <c r="F18" i="3"/>
  <c r="F40" i="3"/>
  <c r="E28" i="3"/>
  <c r="E49" i="3" s="1"/>
  <c r="F28" i="3"/>
  <c r="E18" i="3"/>
  <c r="E40" i="3" s="1"/>
  <c r="E63" i="3" s="1"/>
  <c r="E65" i="3" s="1"/>
  <c r="G81" i="19"/>
  <c r="G82" i="19"/>
  <c r="G83" i="19"/>
  <c r="G84" i="19"/>
  <c r="G86" i="19"/>
  <c r="G87" i="19"/>
  <c r="G88" i="19"/>
  <c r="G89" i="19"/>
  <c r="G80" i="19"/>
  <c r="G74" i="19"/>
  <c r="G79" i="19"/>
  <c r="G70" i="19"/>
  <c r="G73" i="19"/>
  <c r="G75" i="19" l="1"/>
  <c r="E64" i="3"/>
  <c r="E66" i="3" s="1"/>
  <c r="E67" i="3"/>
  <c r="G71" i="19"/>
  <c r="G62" i="19"/>
  <c r="E47" i="19"/>
  <c r="F47" i="19"/>
  <c r="D47" i="19"/>
  <c r="G68" i="19"/>
  <c r="E43" i="23"/>
  <c r="F43" i="23"/>
  <c r="G43" i="23"/>
  <c r="D43" i="23"/>
  <c r="D35" i="23"/>
  <c r="E57" i="23"/>
  <c r="D57" i="23"/>
  <c r="G71" i="23"/>
  <c r="F71" i="23"/>
  <c r="E71" i="23"/>
  <c r="D71" i="23"/>
  <c r="G47" i="19" l="1"/>
  <c r="H91" i="23"/>
  <c r="F91" i="23" l="1"/>
  <c r="G100" i="23" l="1"/>
  <c r="G99" i="23"/>
  <c r="G91" i="23"/>
  <c r="F100" i="23" l="1"/>
  <c r="F99" i="23"/>
  <c r="F118" i="23" l="1"/>
  <c r="G118" i="23"/>
  <c r="H118" i="23"/>
  <c r="E118" i="23"/>
  <c r="D118" i="23"/>
  <c r="F86" i="23"/>
  <c r="G86" i="23"/>
  <c r="E86" i="23"/>
  <c r="D86" i="23"/>
  <c r="F84" i="23"/>
  <c r="G84" i="23"/>
  <c r="E84" i="23"/>
  <c r="D84" i="23"/>
  <c r="F103" i="23"/>
  <c r="G103" i="23"/>
  <c r="H103" i="23"/>
  <c r="E103" i="23"/>
  <c r="D103" i="23"/>
  <c r="D78" i="23"/>
  <c r="D91" i="23"/>
  <c r="E91" i="23"/>
  <c r="D63" i="23"/>
  <c r="D147" i="23" l="1"/>
  <c r="D137" i="23"/>
  <c r="D138" i="23" s="1"/>
  <c r="D89" i="23"/>
  <c r="D82" i="23"/>
  <c r="D79" i="23"/>
  <c r="D68" i="23"/>
  <c r="D52" i="23"/>
  <c r="D51" i="23"/>
  <c r="D42" i="23"/>
  <c r="D41" i="23"/>
  <c r="D34" i="23"/>
  <c r="D33" i="23"/>
  <c r="F147" i="23"/>
  <c r="E147" i="23"/>
  <c r="H137" i="23"/>
  <c r="H138" i="23" s="1"/>
  <c r="G137" i="23"/>
  <c r="G138" i="23" s="1"/>
  <c r="F137" i="23"/>
  <c r="F138" i="23" s="1"/>
  <c r="E137" i="23"/>
  <c r="E138" i="23" s="1"/>
  <c r="H89" i="23"/>
  <c r="F89" i="23"/>
  <c r="E88" i="23"/>
  <c r="E89" i="23" s="1"/>
  <c r="H82" i="23"/>
  <c r="G82" i="23"/>
  <c r="F82" i="23"/>
  <c r="E82" i="23"/>
  <c r="G79" i="23"/>
  <c r="F79" i="23"/>
  <c r="E79" i="23"/>
  <c r="H76" i="23"/>
  <c r="H79" i="23" s="1"/>
  <c r="H68" i="23"/>
  <c r="G68" i="23"/>
  <c r="F68" i="23"/>
  <c r="E68" i="23"/>
  <c r="H63" i="23"/>
  <c r="G63" i="23"/>
  <c r="F63" i="23"/>
  <c r="F70" i="23" s="1"/>
  <c r="F72" i="23" s="1"/>
  <c r="E63" i="23"/>
  <c r="H56" i="23"/>
  <c r="H57" i="23" s="1"/>
  <c r="G56" i="23"/>
  <c r="G57" i="23" s="1"/>
  <c r="F56" i="23"/>
  <c r="F57" i="23" s="1"/>
  <c r="H52" i="23"/>
  <c r="G52" i="23"/>
  <c r="F52" i="23"/>
  <c r="E52" i="23"/>
  <c r="H51" i="23"/>
  <c r="G51" i="23"/>
  <c r="F51" i="23"/>
  <c r="E51" i="23"/>
  <c r="G42" i="23"/>
  <c r="F42" i="23"/>
  <c r="E42" i="23"/>
  <c r="G41" i="23"/>
  <c r="F41" i="23"/>
  <c r="E41" i="23"/>
  <c r="G34" i="23"/>
  <c r="F34" i="23"/>
  <c r="E34" i="23"/>
  <c r="G33" i="23"/>
  <c r="F33" i="23"/>
  <c r="E33" i="23"/>
  <c r="H20" i="23"/>
  <c r="F110" i="23" l="1"/>
  <c r="F111" i="23"/>
  <c r="E110" i="23"/>
  <c r="E111" i="23"/>
  <c r="D111" i="23"/>
  <c r="D110" i="23"/>
  <c r="G70" i="23"/>
  <c r="G72" i="23" s="1"/>
  <c r="E70" i="23"/>
  <c r="E72" i="23" s="1"/>
  <c r="D70" i="23"/>
  <c r="D72" i="23" s="1"/>
  <c r="H70" i="23"/>
  <c r="E99" i="1" l="1"/>
  <c r="F95" i="1"/>
  <c r="E95" i="1"/>
  <c r="F90" i="1"/>
  <c r="E90" i="1"/>
  <c r="E20" i="19" l="1"/>
  <c r="E25" i="19"/>
  <c r="E30" i="19"/>
  <c r="E75" i="19" l="1"/>
  <c r="D75" i="19"/>
  <c r="E69" i="19"/>
  <c r="E71" i="19"/>
  <c r="D71" i="19"/>
  <c r="G69" i="19"/>
  <c r="D69" i="19"/>
  <c r="E39" i="4"/>
  <c r="F39" i="4"/>
  <c r="G39" i="4"/>
  <c r="F33" i="4"/>
  <c r="G33" i="4"/>
  <c r="E33" i="4"/>
  <c r="G51" i="19" l="1"/>
  <c r="D10" i="19"/>
  <c r="G77" i="19"/>
  <c r="G76" i="19"/>
  <c r="G67" i="19"/>
  <c r="G66" i="19"/>
  <c r="G65" i="19"/>
  <c r="G64" i="19"/>
  <c r="G56" i="19" l="1"/>
  <c r="F30" i="19"/>
  <c r="D30" i="19"/>
  <c r="F25" i="19"/>
  <c r="D25" i="19"/>
  <c r="G25" i="19" s="1"/>
  <c r="F20" i="19"/>
  <c r="D20" i="19"/>
  <c r="F15" i="19"/>
  <c r="D15" i="19"/>
  <c r="F10" i="19"/>
  <c r="G10" i="19" s="1"/>
  <c r="G20" i="19" l="1"/>
  <c r="D45" i="19"/>
  <c r="D43" i="19"/>
  <c r="G15" i="19"/>
  <c r="F45" i="19"/>
  <c r="F43" i="19"/>
  <c r="G37" i="19"/>
  <c r="G43" i="19" l="1"/>
  <c r="G45" i="19"/>
  <c r="F113" i="1"/>
  <c r="E113" i="1"/>
  <c r="F112" i="1"/>
  <c r="E112" i="1"/>
  <c r="F107" i="1"/>
  <c r="E107" i="1"/>
  <c r="F103" i="1"/>
  <c r="E103" i="1"/>
  <c r="F99" i="1"/>
  <c r="F88" i="1" l="1"/>
  <c r="F122" i="1" s="1"/>
  <c r="E88" i="1"/>
  <c r="F111" i="1"/>
  <c r="E111" i="1"/>
  <c r="F120" i="1"/>
  <c r="F126" i="1" s="1"/>
  <c r="E120" i="1"/>
  <c r="F118" i="1"/>
  <c r="F125" i="1" s="1"/>
  <c r="E118" i="1"/>
  <c r="F58" i="1"/>
  <c r="E58" i="1"/>
  <c r="F56" i="1"/>
  <c r="E56" i="1"/>
  <c r="F55" i="1"/>
  <c r="E55" i="1"/>
  <c r="F44" i="1"/>
  <c r="E44" i="1"/>
  <c r="F36" i="1"/>
  <c r="E36" i="1"/>
  <c r="F28" i="1"/>
  <c r="E28" i="1"/>
  <c r="F20" i="1"/>
  <c r="E20" i="1"/>
  <c r="F12" i="1"/>
  <c r="E12" i="1"/>
  <c r="F66" i="1"/>
  <c r="E66" i="1"/>
  <c r="F65" i="1"/>
  <c r="E65" i="1"/>
  <c r="F64" i="1"/>
  <c r="E64" i="1"/>
  <c r="F63" i="1"/>
  <c r="E63" i="1"/>
  <c r="F127" i="1" l="1"/>
  <c r="F128" i="1"/>
  <c r="E11" i="1"/>
  <c r="F54" i="1"/>
  <c r="E62" i="1"/>
  <c r="F62" i="1"/>
  <c r="E54" i="1"/>
  <c r="F11" i="1"/>
  <c r="F123" i="1" s="1"/>
  <c r="F124" i="1" s="1"/>
  <c r="E125" i="1" l="1"/>
  <c r="E126" i="1"/>
  <c r="E128" i="1" l="1"/>
  <c r="E123" i="1"/>
  <c r="E122" i="1"/>
  <c r="E127" i="1" s="1"/>
  <c r="E124" i="1" l="1"/>
</calcChain>
</file>

<file path=xl/sharedStrings.xml><?xml version="1.0" encoding="utf-8"?>
<sst xmlns="http://schemas.openxmlformats.org/spreadsheetml/2006/main" count="3959" uniqueCount="1788">
  <si>
    <t>Document Purpose</t>
  </si>
  <si>
    <t>The objective of the data collection tables outlined in this reporting tool is to comprehensively aggregate all mandatory ESRS disclosures and additional aligned requirements for clear and concise reporting.
On this page, you will find the navigation directory for all ESRS reporting categories found in this tool as well as directions for use and interpretation of the tool template.</t>
  </si>
  <si>
    <t>Directory</t>
  </si>
  <si>
    <t>ESRS Index</t>
  </si>
  <si>
    <t>A mapping of each ESRS requirement (disclosure points) to where they are addressed in a company’s sustainability report, data performance and other reports.</t>
  </si>
  <si>
    <t>Performance Summary</t>
  </si>
  <si>
    <t>A summary of quantitative and qualitative data that reflects an organization's performance on key Environmental, Social, and Governance (ESG) metrics.</t>
  </si>
  <si>
    <t>ESRS 2 General Disclosures</t>
  </si>
  <si>
    <t>General disclosures including the basis for preparation, governance, strategy, impact, risk, and opportunity management, minimum disclosure requirements, metrics and targets.</t>
  </si>
  <si>
    <t>ESRS E1. Climate Change</t>
  </si>
  <si>
    <t>Climate change governance, climate change mitigation strategies, impact, risk, and opportunity management related to climate, and metrics and targets.</t>
  </si>
  <si>
    <t>ESRS E3. Water and Marine Resources</t>
  </si>
  <si>
    <t>Impact, risk, and opportunity management related to water resources, metrics and targets including consumption, withdrawal, discharge, recycling.</t>
  </si>
  <si>
    <t>ESRS E4. Biodiversity and Ecosystems</t>
  </si>
  <si>
    <t>Strategies considering biodiversity and ecosystems, material biodiversity and ecosystem related impacts, risks, and opportunities, and metrics and targets.</t>
  </si>
  <si>
    <t>ESRS E5. Circular Economy</t>
  </si>
  <si>
    <t>Material resource use and circular economy-related impacts, risks, and opportunities, metrics and targets including resource inflows and outflows.</t>
  </si>
  <si>
    <t>ESRS S1. Own Workforce</t>
  </si>
  <si>
    <t>Interests and views of stakeholders, material impacts, risks, opportunities, and interactions, policies related to workforce management, and metrics and targets.</t>
  </si>
  <si>
    <t>ESRS S3. Affected Communities</t>
  </si>
  <si>
    <t>Interests and views of stakeholders, material impacts, risks, opportunities, processes for engaging/remediating in affected communities, and metrics and targets.</t>
  </si>
  <si>
    <t>ESRS G1. Business Conduct</t>
  </si>
  <si>
    <t xml:space="preserve">Business governance, impact, risk, and opportunity management, and metrics and targets concerning transparency. </t>
  </si>
  <si>
    <t>2024 ESRS Index</t>
  </si>
  <si>
    <t>ESRS Disclosure Requirement</t>
  </si>
  <si>
    <t>Disclosure Requirement</t>
  </si>
  <si>
    <t>Data Performance Tables</t>
  </si>
  <si>
    <t>Sustinability Report</t>
  </si>
  <si>
    <t>Other Reports</t>
  </si>
  <si>
    <t>ESRS 2</t>
  </si>
  <si>
    <t>General disclosures</t>
  </si>
  <si>
    <t>Data Performance - ESRS 2</t>
  </si>
  <si>
    <t>"About this Report": Page 4 to 5.</t>
  </si>
  <si>
    <t>BP-1</t>
  </si>
  <si>
    <t>General basis for the preparation of sustainability statements</t>
  </si>
  <si>
    <t>"Report Scope and Boundaries": page 4.</t>
  </si>
  <si>
    <t>BP-2</t>
  </si>
  <si>
    <t>Disclosures in relation to specific circumstances</t>
  </si>
  <si>
    <t xml:space="preserve">"Value Chain Mapping": Page 23 to 25.
"Double Materiality Assessment": Page 14 to 20.
"Stakeholder Engagement": Page 20 to 23.
"Why it matters" and "Our Approach and Policies" under Environmental, 
Social and Governance sustainability matters. </t>
  </si>
  <si>
    <t>GOV-1</t>
  </si>
  <si>
    <t>The role of the administrative, management and supervisory bodies</t>
  </si>
  <si>
    <t>"Corporate Governance: Our Approach": page 92.</t>
  </si>
  <si>
    <t>"Focus on Sustainability &amp; Climate Risks"
2025 Management information Circular</t>
  </si>
  <si>
    <t>GOV-2</t>
  </si>
  <si>
    <t>Information provided to and sustainability matters addressed by the undertaking’s administrative, management and supervisory bodies</t>
  </si>
  <si>
    <t xml:space="preserve">"Double Materiality Assessment": Page 14 to 20.
"Stakeholder Engagement": Page 20 to 23.
"Why it matters" and "Our Approach and Policies" under Environmental, 
Social and Governance sustainability matters. </t>
  </si>
  <si>
    <t>GOV-3</t>
  </si>
  <si>
    <t>Integration of sustainability-related performance in incentive schemes</t>
  </si>
  <si>
    <t>"Formal Employment Benefits": page 67.</t>
  </si>
  <si>
    <t>"Compensation Governance"
2025 Management information Circular</t>
  </si>
  <si>
    <t>GOV-4</t>
  </si>
  <si>
    <t>Statement on due diligence</t>
  </si>
  <si>
    <t>"Our Sustainability Strategy": Page 13.
"Double Materiality Assessment": Page 14 to 20.
"Stakeholder Engagement": page 20 to 23.
"Human Rights Risk Assessment": Page 26</t>
  </si>
  <si>
    <t>2024 Modern Slavery Report</t>
  </si>
  <si>
    <t>GOV-5</t>
  </si>
  <si>
    <t>Risk management and internal controls over sustainability reporting</t>
  </si>
  <si>
    <t>"Double Materiality Assessment": Page 14 to 20.
"Why it matters" and "Our Approach and Policies" under Environmental, 
Social and Governance sustainability matters.</t>
  </si>
  <si>
    <t>"Risk Oversight"
2025 Management information Circular</t>
  </si>
  <si>
    <t>SBM-1</t>
  </si>
  <si>
    <t>Strategy, business model and value chain</t>
  </si>
  <si>
    <t>"Our Value Creation": Page 11.
"Our 2024 Corporate Performance Highlights": Page 12.
"Value Chain Mapping": Page 23 to 25.</t>
  </si>
  <si>
    <t>SBM-2</t>
  </si>
  <si>
    <t>Interests and views of stakeholders</t>
  </si>
  <si>
    <t>"Stakeholder Engagement": Page 20 to 23.</t>
  </si>
  <si>
    <t>SBM-3</t>
  </si>
  <si>
    <t>Material impacts, risks and opportunities and their interaction with strategy and business model</t>
  </si>
  <si>
    <t>IRO-1</t>
  </si>
  <si>
    <t>Description of processes to identify and assess material impacts, risks and opportunities</t>
  </si>
  <si>
    <t xml:space="preserve">"Double Materiality Assessment": Page 14 to 20. </t>
  </si>
  <si>
    <t>IRO-2</t>
  </si>
  <si>
    <t>Disclosure requirements in ESRS covered by the undertaking’s sustainability statement</t>
  </si>
  <si>
    <t>MDR-P</t>
  </si>
  <si>
    <t>Policies adopted to manage material sustainability matters</t>
  </si>
  <si>
    <t xml:space="preserve">"Why it matters" and "Our Approach and Policies" under Environmental, 
Social and Governance sustainability matters. </t>
  </si>
  <si>
    <t>MDR-A</t>
  </si>
  <si>
    <t>Actions and resources in relation to material sustainability matters</t>
  </si>
  <si>
    <t>MDR-M</t>
  </si>
  <si>
    <t>Metrics in relation to material sustainability matters</t>
  </si>
  <si>
    <t>Data Performance - Performance Summary</t>
  </si>
  <si>
    <t>"Our Performance" under Environmental, Social and Governance sustainability matters. 
"Environment Sustainability Strategy Performance Summary" section: Page 28 to 29.
"Social Sustainability Strategy Performance Summary" section: Page 49 to 52.
"Governance Sustainability Strategy Performance Summary" section: Page 78 to 80.</t>
  </si>
  <si>
    <t>MDR-T</t>
  </si>
  <si>
    <t>Tracking effectiveness of policies and actions through targets</t>
  </si>
  <si>
    <t>"Environment Sustainability Strategy Performance Summary" section: Page 28 to 29.
"Social Sustainability Strategy Performance Summary" section: Page 49 to 52.
"Governance Sustainability Strategy Performance Summary" section: Page 78 to 80.</t>
  </si>
  <si>
    <t>E1 Climate Change</t>
  </si>
  <si>
    <t>E1-1</t>
  </si>
  <si>
    <t>Transition plan for climate change mitigation</t>
  </si>
  <si>
    <t>Data Performance - E1. Climate Change</t>
  </si>
  <si>
    <t>"Our Approach and Policies" - E1: Climate Change Adaptation and Energy. 
Page 30 to 32.</t>
  </si>
  <si>
    <t>E1-2</t>
  </si>
  <si>
    <t>Policies related to climate change mitigation and adaptation</t>
  </si>
  <si>
    <t>E1-3</t>
  </si>
  <si>
    <t>Actions and resources in relation to climate change policies</t>
  </si>
  <si>
    <t xml:space="preserve">"Environment Sustainability Strategy Performance Summary" section: Page 28 to 29.
"Our Performance" - E1: Climate Change Adaptation and Energy. Page 33 to 36.  </t>
  </si>
  <si>
    <t>E1-4</t>
  </si>
  <si>
    <t>Targets related to climate change mitigation and adaptation</t>
  </si>
  <si>
    <t>"Environment Sustainability Strategy Performance Summary" section: 
Page 28 to 29.</t>
  </si>
  <si>
    <t>E1-5</t>
  </si>
  <si>
    <t>Energy consumption and mix</t>
  </si>
  <si>
    <t xml:space="preserve">"Our Performance" - E1: Climate Change Adaptation and Energy. Page 33 to 36.  </t>
  </si>
  <si>
    <t>E1-6</t>
  </si>
  <si>
    <t>Gross Scopes 1, 2, 3 and Total GHG emissions</t>
  </si>
  <si>
    <t>E1-7</t>
  </si>
  <si>
    <t>GHG removals and GHG mitigation projects financed through carbon credits</t>
  </si>
  <si>
    <t>E1-8</t>
  </si>
  <si>
    <t>Internal carbon pricing</t>
  </si>
  <si>
    <t>E1-9</t>
  </si>
  <si>
    <t>Potential financial effects from material physical and
transition risks and potential climate-related opportunities</t>
  </si>
  <si>
    <t>E2 Pollution</t>
  </si>
  <si>
    <t>E2-1</t>
  </si>
  <si>
    <t>Policies related to pollution</t>
  </si>
  <si>
    <t>Not material</t>
  </si>
  <si>
    <t>E2-2</t>
  </si>
  <si>
    <t>Actions and resources related to pollution</t>
  </si>
  <si>
    <t>E2-3</t>
  </si>
  <si>
    <t>Targets related to pollution</t>
  </si>
  <si>
    <t>E2-4</t>
  </si>
  <si>
    <t>Pollution of air, water and soil</t>
  </si>
  <si>
    <t>E2-5</t>
  </si>
  <si>
    <t>Substances of concern and substances of very high concern</t>
  </si>
  <si>
    <t>E3 Water and marine resources</t>
  </si>
  <si>
    <t>E3-1</t>
  </si>
  <si>
    <t>Policies related to water and marine resources</t>
  </si>
  <si>
    <t xml:space="preserve">Data Performance - E3. Water </t>
  </si>
  <si>
    <t>"Our Approach and Policies" - E3 Water and Marine Resources – Water Discharges. Page 37.</t>
  </si>
  <si>
    <t>E3-2</t>
  </si>
  <si>
    <t>Actions and resources related to water and marine resources</t>
  </si>
  <si>
    <t>"Our Performance" - E3 Water and Marine Resources – Water Discharges. Page 37 to 39.</t>
  </si>
  <si>
    <t>E3-3</t>
  </si>
  <si>
    <t>Targets related to water and marine resources</t>
  </si>
  <si>
    <t>"Environment Sustainability Strategy Performance Summary" section: Page 28 to 29.
"Our Performance" - E3 Water and Marine Resources – Water Discharges. Page 37 to 39.</t>
  </si>
  <si>
    <t>E3-4</t>
  </si>
  <si>
    <t>Water consumption</t>
  </si>
  <si>
    <t>E3-5</t>
  </si>
  <si>
    <t xml:space="preserve">Potential financial effects from water and marine
resources-related impacts, risks and opportunities </t>
  </si>
  <si>
    <t>E4 Biodiversity and Ecosystems</t>
  </si>
  <si>
    <t>E4-1</t>
  </si>
  <si>
    <t>Transition plan and consideration of biodiversity and ecosystems in strategy and business model</t>
  </si>
  <si>
    <t xml:space="preserve">Data Performance - E4. Biodiversity and Ecosystems </t>
  </si>
  <si>
    <t>"Why It Matters" - E4 Biodiversity and Ecosystems – Land Use Change (Mine Closure). Page 39.
"Why It Matters" - E4 Biodiversity and Ecosystems – Impact on the Extent and Condition of Ecosystems. Page 41.</t>
  </si>
  <si>
    <t>E4-2</t>
  </si>
  <si>
    <t>Policies related to biodiversity and ecosystems</t>
  </si>
  <si>
    <t>"Our Approach and Policies" - E4 Biodiversity and Ecosystems – Land Use Change (Mine Closure). Page 40.
"Our Approach and Policies" - E4 Biodiversity and Ecosystems – Impact on the Extent and Condition of Ecosystems. Page 42.</t>
  </si>
  <si>
    <t>E4-3</t>
  </si>
  <si>
    <t>Actions and resources related to biodiversity and ecosystems</t>
  </si>
  <si>
    <t>"Our Performance" - E4 Biodiversity and Ecosystems – Land Use Change (Mine Closure). Page 40 to 41.
"Our Performance" - E4 Biodiversity and Ecosystems – Impact on the Extent and Condition of Ecosystems. Page 42.</t>
  </si>
  <si>
    <t>E4-4</t>
  </si>
  <si>
    <t>Targets related to biodiversity and ecosystems</t>
  </si>
  <si>
    <t>"Environment Sustainability Strategy Performance Summary" section: Page 28 to 29.
"Our Performance" - E4 Biodiversity and Ecosystems – Land Use Change (Mine Closure). Page 40 to 41.
"Our Performance" - E4 Biodiversity and Ecosystems – Impact on the Extent and Condition of Ecosystems. Page 42.</t>
  </si>
  <si>
    <t>E4-5</t>
  </si>
  <si>
    <t>Impact metrics related to biodiversity and ecosystems change</t>
  </si>
  <si>
    <t>E5 Resource Use and Circular Economy</t>
  </si>
  <si>
    <t>E5-1</t>
  </si>
  <si>
    <t>Policies related to resource use and circular economy</t>
  </si>
  <si>
    <t>Data Performance - E5. Circular Economy</t>
  </si>
  <si>
    <t>"Our Approach and Policies" - E5 Circular Economy – Waste (Tailings Management). Page 44.</t>
  </si>
  <si>
    <t>E5-2</t>
  </si>
  <si>
    <t>Actions and resources related to resource use and circular economy</t>
  </si>
  <si>
    <t>"Our Performance" - E5 Circular Economy – Waste (Tailings Management). Page 45 to 47.</t>
  </si>
  <si>
    <t>E5-3</t>
  </si>
  <si>
    <t>Targets related to resource use and circular economy</t>
  </si>
  <si>
    <t>"Environment Sustainability Strategy Performance Summary" section: Page 28 to 29.
"Our Performance" - E5 Circular Economy – Waste (Tailings Management). Page 45 to 47.</t>
  </si>
  <si>
    <t>E5-4</t>
  </si>
  <si>
    <t>Resource inflows</t>
  </si>
  <si>
    <t>E5-5</t>
  </si>
  <si>
    <t>Resource outflows</t>
  </si>
  <si>
    <t>S1 Own Workforce</t>
  </si>
  <si>
    <t>S1-1</t>
  </si>
  <si>
    <t>Policies related to own workforce</t>
  </si>
  <si>
    <t>Data Performance - S1. Own Workforce</t>
  </si>
  <si>
    <t>"Our Approach and Policies" - S1 Own Workforce – Secure Employment: Page 65 to 67.
"Our Approach and Policies" -S1 Own Workforce – Training &amp; Skills Development: Page 70.</t>
  </si>
  <si>
    <t>S1-2</t>
  </si>
  <si>
    <t>Processes for engaging with own workers and workers’ representatives about impacts</t>
  </si>
  <si>
    <t>"Stakeholder Engagement": Page 20 to 23.
"Our Approach and Policies" - S1 Own Workforce – Secure Employment: Page 65 to 67.
"Our Approach and Policies" -S1 Own Workforce – Training &amp; Skills Development: Page 70.</t>
  </si>
  <si>
    <t>S1-3</t>
  </si>
  <si>
    <t>Processes to remediate negative impacts and channels for affected communities to raise concerns</t>
  </si>
  <si>
    <t>"Stakeholder Engagement": Page 20 to 23.
"Our Performance" - S1 Own Workforce – Secure Employment: Page 67 to 69.</t>
  </si>
  <si>
    <t>S1-4</t>
  </si>
  <si>
    <t>Taking action on material impacts on own workforce, and approaches to mitigating material risks and pursuing material opportunities related to own workforce, and effectiveness of those actions</t>
  </si>
  <si>
    <t>"Our Approach and Policies" - S1 Own Workforce – Secure Employment: Page 65 to 67.
"Our Approach and Policies" -S1 Own Workforce – Training &amp; Skills Development: Page 70.
"Our Performance" - S1 Own Workforce – Secure Employment: Page 67 to 69.
"Our Performance" - S1 Own Workforce – Training &amp; Skills Development: Page 71 to 72.</t>
  </si>
  <si>
    <t>S1-5</t>
  </si>
  <si>
    <t>Targets related to managing material negative impacts, advancing positive impacts, and managing material risks and opportunities</t>
  </si>
  <si>
    <t>"Social Sustainability Strategy Performance Summary" section: Page 49 to 52.
"Our Performance" - S1 Own Workforce – Secure Employment: Page 67 to 69.
"Our Performance" - S1 Own Workforce – Training &amp; Skills Development: Page 71 to 72.</t>
  </si>
  <si>
    <t>S1-6</t>
  </si>
  <si>
    <t>Characteristics of the undertaking’s employees</t>
  </si>
  <si>
    <t>"Our Performance" - S1 Own Workforce – Secure Employment: Page 67 to 69.</t>
  </si>
  <si>
    <t>S1-10</t>
  </si>
  <si>
    <t>Adequate wages</t>
  </si>
  <si>
    <t>S1-11</t>
  </si>
  <si>
    <t>Performance of the health and safety management system</t>
  </si>
  <si>
    <t>S1-13</t>
  </si>
  <si>
    <t>Work-Life Balance indicators</t>
  </si>
  <si>
    <t>S1-14</t>
  </si>
  <si>
    <t>Health and safety metrics</t>
  </si>
  <si>
    <t>"Our Performance" -S1 &amp; S2 Own Workforce – Workers in the Value Chain | Health and Safety: Page 55 to 56.</t>
  </si>
  <si>
    <t>S1-15</t>
  </si>
  <si>
    <t>Social security eligibility coverage</t>
  </si>
  <si>
    <t>S1-16</t>
  </si>
  <si>
    <t>Pay gap between women and men</t>
  </si>
  <si>
    <t xml:space="preserve">"Case Study: Advancing Diversity, Equity and Inclusion at Lundin Gold" - S1 Own Workforce – Training &amp; Skills Development: Page 72. </t>
  </si>
  <si>
    <t>S1-17</t>
  </si>
  <si>
    <t>Incidents, complaints and severe human rights impacts</t>
  </si>
  <si>
    <t>S2 Workers in the Value Chain</t>
  </si>
  <si>
    <t>S2-1</t>
  </si>
  <si>
    <t>Policies related to value chain workers</t>
  </si>
  <si>
    <t>"Our Approach and Policies" - S1 &amp; S2 Own Workforce – Workers in the Value Chain | Health and Safety: Page 54.</t>
  </si>
  <si>
    <t>S2-2</t>
  </si>
  <si>
    <t>Processes for engaging with value chain workers about impacts</t>
  </si>
  <si>
    <t>"Stakeholder Engagement": Page 20 to 23.
"Our Approach and Policies" -S1 &amp; S2 Own Workforce – Workers in the Value Chain | Health and Safety: Page 54.</t>
  </si>
  <si>
    <t>S2-3</t>
  </si>
  <si>
    <t>Processes to remediate negative impacts and channels for value chain workers to raise concerns</t>
  </si>
  <si>
    <t>"Stakeholder Engagement": Page 20 to 23.
"Our Performance" - S1 &amp; S2 Own Workforce – Workers in the Value Chain | Health and Safety: Page 55 to 56.
"Our Performance" - S1 Own Workforce – Secure Employment: Page 67 to 69.</t>
  </si>
  <si>
    <t>S2-4</t>
  </si>
  <si>
    <t>Taking action on material impacts on value chain workers, and approaches to managing material risks and pursuing material opportunities related to value chain workers, and effectiveness of those actions</t>
  </si>
  <si>
    <t>"Our Approach and Policies" -S1 &amp; S2 Own Workforce – Workers in the Value Chain | Health and Safety: Page 54.
"Our Approach and Policies" -S1 Own Workforce – Secure Employment: Page 65 to 67.
"Our Performance" - S1 &amp; S2 Own Workforce – Workers in the Value Chain | Health and Safety: Page 55 to 56.
"Our Performance" - S1 Own Workforce – Secure Employment: Page 67 to 69.</t>
  </si>
  <si>
    <t>S2-5</t>
  </si>
  <si>
    <t>"Social Sustainability Strategy Performance Summary" section: Page 49 to 52.
"Our Performance" - S1 &amp; S2 Own Workforce – Workers in the Value Chain | Health and Safety: Page 55 to 56.
"Our Performance" - S1 Own Workforce – Secure Employment: Page 67 to 69.
"Our Performance" - S1 Own Workforce – Secure Employment: Page 67 to 69.</t>
  </si>
  <si>
    <t>S3 Affected Communities</t>
  </si>
  <si>
    <t>S3-1</t>
  </si>
  <si>
    <t>Policies related to affected communities</t>
  </si>
  <si>
    <t>Data Performance - S3. Affected Communities</t>
  </si>
  <si>
    <t xml:space="preserve">"Our Approach and Policies" - S1 Affected Communities – Communities’ Economic, Social and Cultural Rights: Page 58 to 60.
"Our Approach and Policies" - S3 Affected Communities – Rights of Indigenous Peoples: Page 74 to 75.  </t>
  </si>
  <si>
    <t>S3-2</t>
  </si>
  <si>
    <t>Processes for engaging with affected communities about impacts</t>
  </si>
  <si>
    <t xml:space="preserve">"Stakeholder Engagement": Page 20 to 23.
"Our Approach and Policies" - S1 Affected Communities – Communities’ Economic, Social and Cultural Rights: Page 58 to 60.
"Our Approach and Policies" - S3 Affected Communities – Rights of Indigenous Peoples: Page 74 to 75.  </t>
  </si>
  <si>
    <t>S3-3</t>
  </si>
  <si>
    <t xml:space="preserve">"Stakeholder Engagement": Page 20 to 23.
"Our Performance" - S1 Affected Communities – Communities’ Economic, Social and Cultural Rights: Page 61 to 63.
"Our Performance" - S3 Affected Communities – Rights of Indigenous Peoples: Page 75.  </t>
  </si>
  <si>
    <t>S3-4</t>
  </si>
  <si>
    <t>Taking action on material impacts on affected communities, and approaches to managing material risks and pursuing material opportunities related to affected communities, and effectiveness of those actions</t>
  </si>
  <si>
    <t xml:space="preserve">"Our Approach and Policies" - S1 Affected Communities – Communities’ Economic, Social and Cultural Rights: Page 58 to 60.
"Our Approach and Policies" - S3 Affected Communities – Rights of Indigenous Peoples: Page 74 to 75.  
"Our Performance" - S1 Affected Communities – Communities’ Economic, Social and Cultural Rights: Page 61 to 63.
"Our Performance" - S3 Affected Communities – Rights of Indigenous Peoples: Page 75.  </t>
  </si>
  <si>
    <t>S3-5</t>
  </si>
  <si>
    <t xml:space="preserve">"Social Sustainability Strategy Performance Summary" section: Page 49 to 52.
"Our Performance" - S1 Affected Communities – Communities’ Economic, Social and Cultural Rights: Page 61 to 63.
"Our Performance" - S3 Affected Communities – Rights of Indigenous Peoples: Page 75.  </t>
  </si>
  <si>
    <t>G1 Business Conduct</t>
  </si>
  <si>
    <t>G1-1</t>
  </si>
  <si>
    <t>Business conduct policies and corporate culture</t>
  </si>
  <si>
    <t xml:space="preserve">Data Performance - G1. Business Conduct </t>
  </si>
  <si>
    <t>"Our Approach and Policies" - G1 Business Conduct – Management of relationships with suppliers, including payment practices: Page 81 to 84.
"Our Approach and Policies" - G1 Business Conduct – Political Engagement: Page 86 to 88.</t>
  </si>
  <si>
    <t xml:space="preserve">G1-2 </t>
  </si>
  <si>
    <t>Management of relationships with suppliers</t>
  </si>
  <si>
    <t>"Our Approach and Policies" - G1 Business Conduct – Management of relationships with suppliers, including payment practices: Page 81 to 84</t>
  </si>
  <si>
    <t>G1-3</t>
  </si>
  <si>
    <t>Prevention and detection of corruption and bribery</t>
  </si>
  <si>
    <t>G1-4</t>
  </si>
  <si>
    <t>Confirmed incidents of corruption or bribery</t>
  </si>
  <si>
    <t>"Our Performance" - G1 Business Conduct – Management of relationships with suppliers, including payment practices: Page 84 to 85.</t>
  </si>
  <si>
    <t>G1-5</t>
  </si>
  <si>
    <t>Political influence and lobbying activities</t>
  </si>
  <si>
    <t>"Our Performance" -  G1 Business Conduct – Political Engagement: Page 88 to 90.</t>
  </si>
  <si>
    <t>G1-6</t>
  </si>
  <si>
    <t>Payment practices</t>
  </si>
  <si>
    <t>2024 Sustainability Report</t>
  </si>
  <si>
    <r>
      <t>This performance summary  highlights key performance data, displaying trends over the last 5 years of operation. For more detailed information on 2024 performance, please see following sheets. For, more details regarding past years, please see our past sustainability reports and data tables at</t>
    </r>
    <r>
      <rPr>
        <i/>
        <u/>
        <sz val="11"/>
        <color rgb="FF0967A6"/>
        <rFont val="Calibri (Body)"/>
      </rPr>
      <t xml:space="preserve"> https://lundingold.com/responsible-mining/sustainability-reports/</t>
    </r>
    <r>
      <rPr>
        <sz val="11"/>
        <rFont val="Calibri (Body)"/>
      </rPr>
      <t>.</t>
    </r>
  </si>
  <si>
    <t>Operations</t>
  </si>
  <si>
    <t>Production</t>
  </si>
  <si>
    <t>Total Ore Milled (tonnes)</t>
  </si>
  <si>
    <t>Total Gold Produced (Oz)</t>
  </si>
  <si>
    <t>Scale</t>
  </si>
  <si>
    <t>Number of employees (at the end of each year)</t>
  </si>
  <si>
    <t>Net turnover (for private sector organizations) in US$ millions</t>
  </si>
  <si>
    <t>Health, Safety &amp; Wellness</t>
  </si>
  <si>
    <t>2024**</t>
  </si>
  <si>
    <t>2023**</t>
  </si>
  <si>
    <t>2022**</t>
  </si>
  <si>
    <t>Global Safety Performance</t>
  </si>
  <si>
    <t xml:space="preserve">DR S1-14 88 (b)
DR S1-14 88 (c)
</t>
  </si>
  <si>
    <t>Person-hours worked*</t>
  </si>
  <si>
    <t>Number of fatalities</t>
  </si>
  <si>
    <t>The number of high-consequence work-related injuries (excluding fatalities) - Lost Time Incidents (LTI)</t>
  </si>
  <si>
    <t>The number of recordable work-related injuries - Medical Incident (MI)</t>
  </si>
  <si>
    <t>The rate of recordable work-related injuries (based on 200,000 hours worked)</t>
  </si>
  <si>
    <t>* Employees and non-employees. ** Operations and exploration activities</t>
  </si>
  <si>
    <t>Environmental Stewardship</t>
  </si>
  <si>
    <t>Energy &amp; Climate Change</t>
  </si>
  <si>
    <t>DR E1-5 37 (a)
DR E1-5 37 (b) 
DR E1-5 37 (c) 
DR E1-5 38 (e)</t>
  </si>
  <si>
    <t>Energy Consumption</t>
  </si>
  <si>
    <t>Total Electricity (GJ)</t>
  </si>
  <si>
    <t>Not available</t>
  </si>
  <si>
    <t>% Renewable Electricity</t>
  </si>
  <si>
    <t>Total Energy Consumption (GJ)</t>
  </si>
  <si>
    <t>DR E1-5 40</t>
  </si>
  <si>
    <t>Energy Intensity</t>
  </si>
  <si>
    <t>Energy Intensity per tonne of ore milled (GJ/Kt)</t>
  </si>
  <si>
    <t>Energy Intensity per ounce of gold produced (GJ/Oz Au)</t>
  </si>
  <si>
    <t>Total energy consumption in MWh per million net revenue</t>
  </si>
  <si>
    <t xml:space="preserve">DR E1-6 48 (a)
DR E1-6 49 (a)
DR E1-6 49 (a)
DR E1-6 52 (a)
DR E1-6 53
DR E1-6 54
</t>
  </si>
  <si>
    <t>GHG Emissions</t>
  </si>
  <si>
    <r>
      <t>Direct (Scope 1) GHG Emissions (tonnes of CO</t>
    </r>
    <r>
      <rPr>
        <vertAlign val="subscript"/>
        <sz val="11"/>
        <color rgb="FF000000"/>
        <rFont val="Calibri"/>
        <family val="2"/>
        <scheme val="minor"/>
      </rPr>
      <t>2</t>
    </r>
    <r>
      <rPr>
        <sz val="11"/>
        <color rgb="FF000000"/>
        <rFont val="Calibri"/>
        <family val="2"/>
        <scheme val="minor"/>
      </rPr>
      <t>e)</t>
    </r>
  </si>
  <si>
    <r>
      <t>Indirect (Scope 2) GHG Emissions (tonnes of CO</t>
    </r>
    <r>
      <rPr>
        <vertAlign val="subscript"/>
        <sz val="11"/>
        <color rgb="FF000000"/>
        <rFont val="Calibr1"/>
      </rPr>
      <t>2</t>
    </r>
    <r>
      <rPr>
        <sz val="11"/>
        <color rgb="FF000000"/>
        <rFont val="Calibri"/>
        <family val="2"/>
      </rPr>
      <t>e)</t>
    </r>
  </si>
  <si>
    <r>
      <t>Total Other (Scope 3) GHG Emissions  (tonnes of CO</t>
    </r>
    <r>
      <rPr>
        <vertAlign val="subscript"/>
        <sz val="11"/>
        <color rgb="FF000000"/>
        <rFont val="Calibri"/>
        <family val="2"/>
        <scheme val="minor"/>
      </rPr>
      <t>2</t>
    </r>
    <r>
      <rPr>
        <sz val="11"/>
        <color rgb="FF000000"/>
        <rFont val="Calibri"/>
        <family val="2"/>
        <scheme val="minor"/>
      </rPr>
      <t>e)</t>
    </r>
  </si>
  <si>
    <t>GHG Emissions Intensity (based on Scope 1 and 2)</t>
  </si>
  <si>
    <r>
      <t>GHG Emissions Intensity per tonne of ore milled (tCO</t>
    </r>
    <r>
      <rPr>
        <vertAlign val="subscript"/>
        <sz val="11"/>
        <color rgb="FF000000"/>
        <rFont val="Calibri"/>
        <family val="2"/>
        <scheme val="minor"/>
      </rPr>
      <t>2</t>
    </r>
    <r>
      <rPr>
        <sz val="11"/>
        <color rgb="FF000000"/>
        <rFont val="Calibri"/>
        <family val="2"/>
        <scheme val="minor"/>
      </rPr>
      <t>e/Kt)</t>
    </r>
  </si>
  <si>
    <r>
      <t>GHG Emissions Intensity per ounce of gold produced (tCO</t>
    </r>
    <r>
      <rPr>
        <vertAlign val="subscript"/>
        <sz val="11"/>
        <color rgb="FF000000"/>
        <rFont val="Calibri"/>
        <family val="2"/>
        <scheme val="minor"/>
      </rPr>
      <t>2</t>
    </r>
    <r>
      <rPr>
        <sz val="11"/>
        <color rgb="FF000000"/>
        <rFont val="Calibri"/>
        <family val="2"/>
        <scheme val="minor"/>
      </rPr>
      <t>e/Oz Au)</t>
    </r>
  </si>
  <si>
    <t>Total Scope 1 and 2 GHG Emissions (tCO2e) per million net revenue</t>
  </si>
  <si>
    <t>Water Management</t>
  </si>
  <si>
    <t>DR E3-4 28(a)
DR E3-4 28(c) 
DR E3-4 29</t>
  </si>
  <si>
    <t>Water Withdrawal</t>
  </si>
  <si>
    <r>
      <t>Total Water Withdrawn (m</t>
    </r>
    <r>
      <rPr>
        <vertAlign val="superscript"/>
        <sz val="11"/>
        <color rgb="FF000000"/>
        <rFont val="Calibri"/>
        <family val="2"/>
        <scheme val="minor"/>
      </rPr>
      <t>3</t>
    </r>
    <r>
      <rPr>
        <sz val="11"/>
        <color rgb="FF000000"/>
        <rFont val="Calibri"/>
        <family val="2"/>
        <scheme val="minor"/>
      </rPr>
      <t>)</t>
    </r>
  </si>
  <si>
    <r>
      <t xml:space="preserve">    Streams (m</t>
    </r>
    <r>
      <rPr>
        <i/>
        <vertAlign val="superscript"/>
        <sz val="11"/>
        <color rgb="FF000000"/>
        <rFont val="Calibri"/>
        <family val="2"/>
        <scheme val="minor"/>
      </rPr>
      <t>3</t>
    </r>
    <r>
      <rPr>
        <i/>
        <sz val="11"/>
        <color rgb="FF000000"/>
        <rFont val="Calibri"/>
        <family val="2"/>
        <scheme val="minor"/>
      </rPr>
      <t>)</t>
    </r>
  </si>
  <si>
    <r>
      <t xml:space="preserve">    Contact water / Precipitation (m</t>
    </r>
    <r>
      <rPr>
        <i/>
        <vertAlign val="superscript"/>
        <sz val="11"/>
        <color rgb="FF000000"/>
        <rFont val="Calibri"/>
        <family val="2"/>
        <scheme val="minor"/>
      </rPr>
      <t>3</t>
    </r>
    <r>
      <rPr>
        <i/>
        <sz val="11"/>
        <color rgb="FF000000"/>
        <rFont val="Calibri"/>
        <family val="2"/>
        <scheme val="minor"/>
      </rPr>
      <t>)</t>
    </r>
  </si>
  <si>
    <r>
      <t xml:space="preserve">    Infiltrations to underground mine (m</t>
    </r>
    <r>
      <rPr>
        <i/>
        <vertAlign val="superscript"/>
        <sz val="11"/>
        <color rgb="FF000000"/>
        <rFont val="Calibri"/>
        <family val="2"/>
        <scheme val="minor"/>
      </rPr>
      <t>3</t>
    </r>
    <r>
      <rPr>
        <i/>
        <sz val="11"/>
        <color rgb="FF000000"/>
        <rFont val="Calibri"/>
        <family val="2"/>
        <scheme val="minor"/>
      </rPr>
      <t>)</t>
    </r>
  </si>
  <si>
    <r>
      <t xml:space="preserve">    Seawater/Produced/Third party (m</t>
    </r>
    <r>
      <rPr>
        <i/>
        <vertAlign val="superscript"/>
        <sz val="11"/>
        <color rgb="FF000000"/>
        <rFont val="Calibri"/>
        <family val="2"/>
        <scheme val="minor"/>
      </rPr>
      <t>3</t>
    </r>
    <r>
      <rPr>
        <i/>
        <sz val="11"/>
        <color rgb="FF000000"/>
        <rFont val="Calibri"/>
        <family val="2"/>
        <scheme val="minor"/>
      </rPr>
      <t>)</t>
    </r>
  </si>
  <si>
    <r>
      <t>Water Withdrawn Intensity per tonne of ore milled (m</t>
    </r>
    <r>
      <rPr>
        <vertAlign val="superscript"/>
        <sz val="11"/>
        <color rgb="FF000000"/>
        <rFont val="Calibri"/>
        <family val="2"/>
        <scheme val="minor"/>
      </rPr>
      <t>3</t>
    </r>
    <r>
      <rPr>
        <sz val="11"/>
        <color rgb="FF000000"/>
        <rFont val="Calibri"/>
        <family val="2"/>
        <scheme val="minor"/>
      </rPr>
      <t>/t)</t>
    </r>
  </si>
  <si>
    <r>
      <t>Water Withdrawn Intensity per ounce of gold produced (m</t>
    </r>
    <r>
      <rPr>
        <vertAlign val="superscript"/>
        <sz val="11"/>
        <color rgb="FF000000"/>
        <rFont val="Calibri"/>
        <family val="2"/>
        <scheme val="minor"/>
      </rPr>
      <t>3</t>
    </r>
    <r>
      <rPr>
        <sz val="11"/>
        <color rgb="FF000000"/>
        <rFont val="Calibri"/>
        <family val="2"/>
        <scheme val="minor"/>
      </rPr>
      <t>/Oz)</t>
    </r>
  </si>
  <si>
    <t>Water Discharged</t>
  </si>
  <si>
    <r>
      <t>Total Water Discharged (m</t>
    </r>
    <r>
      <rPr>
        <vertAlign val="superscript"/>
        <sz val="11"/>
        <color rgb="FF000000"/>
        <rFont val="Calibri"/>
        <family val="2"/>
        <scheme val="minor"/>
      </rPr>
      <t>3</t>
    </r>
    <r>
      <rPr>
        <sz val="11"/>
        <color rgb="FF000000"/>
        <rFont val="Calibri"/>
        <family val="2"/>
        <scheme val="minor"/>
      </rPr>
      <t>)</t>
    </r>
  </si>
  <si>
    <t>Water Consumption</t>
  </si>
  <si>
    <r>
      <t>Total Water Consumption (m</t>
    </r>
    <r>
      <rPr>
        <vertAlign val="superscript"/>
        <sz val="11"/>
        <color rgb="FF000000"/>
        <rFont val="Calibri"/>
        <family val="2"/>
        <scheme val="minor"/>
      </rPr>
      <t>3</t>
    </r>
    <r>
      <rPr>
        <sz val="11"/>
        <color rgb="FF000000"/>
        <rFont val="Calibri"/>
        <family val="2"/>
        <scheme val="minor"/>
      </rPr>
      <t>)</t>
    </r>
  </si>
  <si>
    <r>
      <t>Total Water Consumption (m</t>
    </r>
    <r>
      <rPr>
        <vertAlign val="superscript"/>
        <sz val="11"/>
        <rFont val="Calibri"/>
        <family val="2"/>
      </rPr>
      <t>3</t>
    </r>
    <r>
      <rPr>
        <sz val="11"/>
        <rFont val="Calibri"/>
        <family val="2"/>
        <scheme val="minor"/>
      </rPr>
      <t>) per million net revenue</t>
    </r>
  </si>
  <si>
    <r>
      <t>Total Water Reused and Recycled (m</t>
    </r>
    <r>
      <rPr>
        <vertAlign val="superscript"/>
        <sz val="11"/>
        <color rgb="FF000000"/>
        <rFont val="Calibri"/>
        <family val="2"/>
        <scheme val="minor"/>
      </rPr>
      <t>3</t>
    </r>
    <r>
      <rPr>
        <sz val="11"/>
        <color rgb="FF000000"/>
        <rFont val="Calibri"/>
        <family val="2"/>
        <scheme val="minor"/>
      </rPr>
      <t>)</t>
    </r>
  </si>
  <si>
    <t>Tailings &amp; Waste Management</t>
  </si>
  <si>
    <t>DR E5-5 37(a)
DR E5-5 37(b)
DR E5-5 37(c)
DR E5-5 37(d)
DR E5-5 39</t>
  </si>
  <si>
    <t>Tailings and Waste Rock</t>
  </si>
  <si>
    <t>Total Waste Rock (metric tonnes)</t>
  </si>
  <si>
    <t>Total Tailings Produced (metric tonnes)</t>
  </si>
  <si>
    <t>Total Tailings and Waste Rock (metric tonnes)</t>
  </si>
  <si>
    <t>% Tailings Repurposed</t>
  </si>
  <si>
    <t>Waste</t>
  </si>
  <si>
    <t>Total Hazardous Waste (metric tonnes)</t>
  </si>
  <si>
    <t>Total Non-Hazardous Waste (metric tonnes)</t>
  </si>
  <si>
    <t>Total Hazardous and Non-Hazardous Waste (metric  tonnes)</t>
  </si>
  <si>
    <t>% Non-Hazardous Waste Recycled/Reused/Recovered</t>
  </si>
  <si>
    <t>Total Waste (metric tonnes)</t>
  </si>
  <si>
    <t>Total amount of waste directed to disposal</t>
  </si>
  <si>
    <t>-</t>
  </si>
  <si>
    <t>% Non-recycled waste</t>
  </si>
  <si>
    <t>Our People</t>
  </si>
  <si>
    <t>Workforce Composition</t>
  </si>
  <si>
    <t>DR S1-6 50 (a)
DR S1-6 50 (b)</t>
  </si>
  <si>
    <t xml:space="preserve">Total Workforce </t>
  </si>
  <si>
    <t>Permanent</t>
  </si>
  <si>
    <t>Temporary</t>
  </si>
  <si>
    <t>% Temporary</t>
  </si>
  <si>
    <t>Diversity and Inclusion</t>
  </si>
  <si>
    <t>ESRS S1-6 50</t>
  </si>
  <si>
    <t>Female Employees</t>
  </si>
  <si>
    <t>% Female Employees</t>
  </si>
  <si>
    <t>Employees with disabilities**</t>
  </si>
  <si>
    <t>Not disclosed</t>
  </si>
  <si>
    <t>% Employees with disabilities**</t>
  </si>
  <si>
    <t>Indigenous Employees***</t>
  </si>
  <si>
    <t>% Indigenous Employees***</t>
  </si>
  <si>
    <t>Hires and Turnover</t>
  </si>
  <si>
    <t>DR S1-6 50 (c)</t>
  </si>
  <si>
    <t>Total Employee Turnover</t>
  </si>
  <si>
    <t>Permanent Employee Turnover Rate (%)</t>
  </si>
  <si>
    <t>Total Employee Hires</t>
  </si>
  <si>
    <t>Permanent Employee Hire Rate (%)</t>
  </si>
  <si>
    <t>Parental Leave</t>
  </si>
  <si>
    <t>DR S1-11 74 (d)
DR S1-15 93 (a)
DR S1-15 93 (b)</t>
  </si>
  <si>
    <t>Total Male Employees entitled to Parental Leave</t>
  </si>
  <si>
    <t>Male Employees who took Parental Leave (%)</t>
  </si>
  <si>
    <t>Total Female Employees entitled to Parental Leave</t>
  </si>
  <si>
    <t>Female Employees who took Parental Leave (%)</t>
  </si>
  <si>
    <t>Minium and Average Wage</t>
  </si>
  <si>
    <t>DR S1-10 69</t>
  </si>
  <si>
    <t>Ecuador National monthly minimum wage</t>
  </si>
  <si>
    <t>Entry level wage Male</t>
  </si>
  <si>
    <t>Entry level wage Female</t>
  </si>
  <si>
    <t>Average wage Male*</t>
  </si>
  <si>
    <t>Average wage Female*</t>
  </si>
  <si>
    <t>Ratio Male to Female (wage gap)</t>
  </si>
  <si>
    <t>*Excludes employees employed by Lundin Gold’s Canadian entities</t>
  </si>
  <si>
    <t>**Does not include employees who are qualified substitutes of people with disabilities (by the Ministry of Labor) and who count for the percentage of people with disabilities according to Ecuadorian legislation. At the end of December 2024, there were 21 employees qualified as substitutes of people with disabilities.</t>
  </si>
  <si>
    <t>*** Employees who self-identified as part of a town or Indigenous nation in the Amazon, Coastal and Andean Region.</t>
  </si>
  <si>
    <t>Socio-Economic Development</t>
  </si>
  <si>
    <t>Generating Economic Benefits</t>
  </si>
  <si>
    <t>Entity specific indicator</t>
  </si>
  <si>
    <t>Proportion of spending on local suppliers</t>
  </si>
  <si>
    <t>% local procurement (Zamora Chinchipe province)</t>
  </si>
  <si>
    <t>% national procurement (Ecuador)</t>
  </si>
  <si>
    <t>Human Rights</t>
  </si>
  <si>
    <t>Grievance Mechanism</t>
  </si>
  <si>
    <t>Level I: Incidents with very low or low impacts</t>
  </si>
  <si>
    <t>Level II: Incidents with moderate impacts</t>
  </si>
  <si>
    <t>Level III: Incidents with high or catastrophic impacts</t>
  </si>
  <si>
    <t>Total Grievances Received</t>
  </si>
  <si>
    <t>% of grievances closed with sign-off of the complainant</t>
  </si>
  <si>
    <t>Significant fines, non-monetary sanctions or cases brought through dispute resolution mechanisms for non-compliance with laws and/or regulations</t>
  </si>
  <si>
    <t>Total number</t>
  </si>
  <si>
    <t>DR S3-4 36</t>
  </si>
  <si>
    <t>DR G1-2 25(a)</t>
  </si>
  <si>
    <t>Corruption and Bribery</t>
  </si>
  <si>
    <t>Artisanal and Small-scale Mining</t>
  </si>
  <si>
    <t>Entity specific indicator: Artisanal and Small-Scale Mining (ASM)</t>
  </si>
  <si>
    <t>Fruta Del Norte</t>
  </si>
  <si>
    <t>Entity specific indicator
G4 MM8</t>
  </si>
  <si>
    <t>Number of ASM operations within Lundin Gold</t>
  </si>
  <si>
    <t>Direct Economic Value Generated and Distributed (US$ millions)</t>
  </si>
  <si>
    <t>Entity specific indicator: Economic Performance</t>
  </si>
  <si>
    <t>Revenues</t>
  </si>
  <si>
    <t>Operating costs</t>
  </si>
  <si>
    <t>Employee wages and benefits</t>
  </si>
  <si>
    <t>Payments to providers of capital</t>
  </si>
  <si>
    <t>Payments to government</t>
  </si>
  <si>
    <t>Community investments</t>
  </si>
  <si>
    <t>Total economic value distributed</t>
  </si>
  <si>
    <t>Economic value retained: ‘direct economic value generated’ less ‘economic value distributed’</t>
  </si>
  <si>
    <t>Entity specific indicator: Total Procurement</t>
  </si>
  <si>
    <t>Concentric Rings</t>
  </si>
  <si>
    <t>Ring 1 – Parish of Los Encuentros, Río Blanco and El Playón</t>
  </si>
  <si>
    <t>In restatement process</t>
  </si>
  <si>
    <t>Ring 2 – Municipality of Yantzaza (excluding Ring 1)</t>
  </si>
  <si>
    <t>Ring 3 - Zamora Chinchipe Province (excluding Rings 1 and 2);</t>
  </si>
  <si>
    <t>Ring 4 – All Ecuador (excluding Rings 1 to 3)</t>
  </si>
  <si>
    <t>Ring 5 – Imports</t>
  </si>
  <si>
    <t>TOTAL</t>
  </si>
  <si>
    <t>2024 Sustainability Performance Data</t>
  </si>
  <si>
    <t>Narrative / Quantitative / Both</t>
  </si>
  <si>
    <t>Units</t>
  </si>
  <si>
    <t>Fruta del Norte Mine</t>
  </si>
  <si>
    <t>Regional Exploration activities</t>
  </si>
  <si>
    <t>Ecuador and Canada Offices</t>
  </si>
  <si>
    <t>BP-1: General basis for the preparation of sustainability statements</t>
  </si>
  <si>
    <t>BP-1 5:  How the undertaking prepares its sustainability statement, including scope of consolidation, upstream and downstream value chain information.</t>
  </si>
  <si>
    <t>Disclose the following information:
a. whether the sustainability statement has been prepared on a consolidated or individual basis;</t>
  </si>
  <si>
    <t>Narrative</t>
  </si>
  <si>
    <t>N/A</t>
  </si>
  <si>
    <t>b. for consolidated sustainability statements:
i. Scope of consolidation of consolidated sustainability statement is same as for financial statements</t>
  </si>
  <si>
    <t xml:space="preserve">ii. where applicable, an indication of subsidiary undertakings included in consolidation that are exempted from individual or consolidated sustainability reporting </t>
  </si>
  <si>
    <t>Does not apply to Lundin Gold.</t>
  </si>
  <si>
    <t>c. to what extent the sustainability statement covers the undertaking’s upstream and downstream value chain</t>
  </si>
  <si>
    <t>d. whether the undertaking has used the option to omit a specific piece of information corresponding to intellectual property, know-how or the results of innovation</t>
  </si>
  <si>
    <t>BP-2:  Disclosures in relation to specific circumstances</t>
  </si>
  <si>
    <t>BP-2 9: Effect of specific circumstances on the preparation of the sustainability statement.</t>
  </si>
  <si>
    <t>When the undertaking has deviated from the medium- or long-term time horizons defined by ESRS 1, it shall describe:
a. its definitions of medium- or long-term time horizons; and</t>
  </si>
  <si>
    <t>Lundin Gold has not deviated from the ESRS defined medium and long term time horizons. 
The time horizons considered by Lundin Gold include short term (1 year), medium term (2-5 years) and long term (5+ years).</t>
  </si>
  <si>
    <t>b. the reasons for applying those definitions.</t>
  </si>
  <si>
    <t>BP-2 10: When metrics include upstream and/or downstream value chain data estimated using indirect sources</t>
  </si>
  <si>
    <t>a. identify the metrics;</t>
  </si>
  <si>
    <t xml:space="preserve">Lundin Gold relies on data from upstream and downstream value chains for climate change Scope 3 emissions and local procurement subcontracting amounts.
Refer to "Our Performance" section:
-E1: Climate Change Adaptation and Energy. Page 33 to 36.  
-G1 Business Conduct – Management of relationships with suppliers, including payment practices. Page 85.  </t>
  </si>
  <si>
    <t xml:space="preserve">b. describe the basis for preparation; </t>
  </si>
  <si>
    <t>c. describe the resulting level of accuracy; and</t>
  </si>
  <si>
    <t>Both</t>
  </si>
  <si>
    <t>d. where applicable, describe the planned actions to improve the accuracy in the future (see ESRS 1 chapter 5 Value chain).</t>
  </si>
  <si>
    <t>BP-2 11: Sources of estimation and outcome uncertainty</t>
  </si>
  <si>
    <t>a. identify the quantitative metrics and monetary amounts it has disclosed that are subject to a high level of measurement uncertainty;</t>
  </si>
  <si>
    <t>Lundin Gold has not identified any metrics with a high degree of measurement uncertainty.</t>
  </si>
  <si>
    <t>b. in relation to each quantitative metric and monetary amount identified:
i. disclose information about the sources of measurement uncertainty; and</t>
  </si>
  <si>
    <t>ii. disclose the assumptions, approximations and judgements the entity has made in measuring it.</t>
  </si>
  <si>
    <t>BP-2 12: Forward-looking information</t>
  </si>
  <si>
    <t>When disclosing forward-looking information, the undertaking may indicate that it considers such information to be uncertain.</t>
  </si>
  <si>
    <t xml:space="preserve">Refer to "Caution regarding forward looking statements": page 93.
By their nature, forward-looking statements and information involve assumptions, inherent risks, and uncertainties. </t>
  </si>
  <si>
    <t>BP-2 13: Changes in the preparation and presentation of sustainability information compared to the previous reporting period(s)</t>
  </si>
  <si>
    <t>a. explain the changes and the reasons for them, including why the replaced metric provides more useful information;</t>
  </si>
  <si>
    <t>Lundin Gold has not made any changes or updates to the presentation of sustainability information compared to the previous reporting period(s).</t>
  </si>
  <si>
    <t>b. disclose revised comparative figures; and</t>
  </si>
  <si>
    <t>c. disclose the difference between the figure disclosed in the preceding period and the revised comparative figure.</t>
  </si>
  <si>
    <t>BP-2 14: Material prior period errors</t>
  </si>
  <si>
    <t>a. the nature of the prior period material error;</t>
  </si>
  <si>
    <t>Lundin Gold has not identified any material errors in the presentation of sustainability information compared to the previous reporting period(s).</t>
  </si>
  <si>
    <t>b. to the extent practicable, the correction for each prior period included in the sustainability statement; and</t>
  </si>
  <si>
    <t>c. if correction of the error is not practicable, the circumstances that led to the existence of that condition.</t>
  </si>
  <si>
    <t>BP-2 17: Disclose whether the sustainability topics have been assessed to be material as a result of the undertaking’s materiality assessment</t>
  </si>
  <si>
    <t>In addition, if one or more of these topics has been assessed to be material, the undertaking shall, for each material topic:
a. List of sustainability matters assessed to be material and how business model and strategy take account of impacts related to sustainability matters assessed to be material</t>
  </si>
  <si>
    <t xml:space="preserve">Refer to "Value Chain Mapping": Page 23 to 25.
Refer to "Double Materiality Assessment": Page 14 to 20.
Refer to "Stakeholder Engagement": Page 20 to 23.
Refer to "Why it matters" and "Our Approach and Policies" under Environmental, Social and Governance sustainability matters. </t>
  </si>
  <si>
    <t xml:space="preserve">b. describe any time-bound targets it has set related to the matters in question, the progress it has made towards achieving those targets, and whether its targets related to biodiversity and ecosystems are based on conclusive scientific evidence; </t>
  </si>
  <si>
    <t>Refer to the "Environment Sustainability Strategy Performance Summary" section: Page 28 to 29.
Refer to the "Social Sustainability Strategy Performance Summary" section: Page 49 to 52.
Refer to the "Governance Sustainability Strategy Performance Summary" section: Page 78 to 80.</t>
  </si>
  <si>
    <t>c. describe its policies in relation to the matters in question;</t>
  </si>
  <si>
    <t xml:space="preserve">Refer to "Our Approach and Policies" under Environmental, Social and Governance sustainability matters. </t>
  </si>
  <si>
    <t>d. describe actions it has taken to identify, monitor, prevent, mitigate, remediate or bring an end to actual or potential adverse impacts related to the matters in question, and the result of such actions; and</t>
  </si>
  <si>
    <t xml:space="preserve">Refer to "Our Approach and Policies" and "Our Performance" under Environmental, Social and Governance sustainability matters. </t>
  </si>
  <si>
    <t xml:space="preserve">e. disclose metrics relevant to the matters in question.
</t>
  </si>
  <si>
    <t>Refer to "Our Performance" under Environmental, Social and Governance sustainability matters. 
Refer to the "Environment Sustainability Strategy Performance Summary" section: Page 28 to 29.
Refer to the "Social Sustainability Strategy Performance Summary" section: Page 49 to 52.
Refer to the "Governance Sustainability Strategy Performance Summary" section: Page 78 to 80.</t>
  </si>
  <si>
    <t>BP-2 21: Composition and diversity of members of administrative, management and supervisory bodies</t>
  </si>
  <si>
    <t>b. representation of employees and other workers;</t>
  </si>
  <si>
    <t>See ESRS 2 (Data Sheet)</t>
  </si>
  <si>
    <t xml:space="preserve">c. experience relevant to the sectors, products and geographic locations of the undertaking;
</t>
  </si>
  <si>
    <t>d. percentage by gender and other aspects of diversity calculated as an average ratio of female to male board members; and</t>
  </si>
  <si>
    <t>Quantitative</t>
  </si>
  <si>
    <t>percentage</t>
  </si>
  <si>
    <t>e. the percentage of independent board members.</t>
  </si>
  <si>
    <t>GOV-1, The role of the administrative, management and supervisory bodies</t>
  </si>
  <si>
    <t>GOV-1 21: Composition and diversity of the members of administrative, management and supervisory bodies</t>
  </si>
  <si>
    <t>a. the number of executive and non-executive members;</t>
  </si>
  <si>
    <t>number</t>
  </si>
  <si>
    <t>GOV-1 22: Roles and responsibilities of the administrative, management and supervisory bodies</t>
  </si>
  <si>
    <t>Disclose the roles and responsibilities of the administrative, management and supervisory bodies:
a. the identity of the administrative, management and supervisory bodies (such as a board committee or similar) or individual(s) within a body responsible for oversight of impacts, risks and opportunities;</t>
  </si>
  <si>
    <t>b. how each body’s or individual’s responsibilities for impacts, risks and opportunities are reflected in the undertaking’s terms of reference, board mandates and other related policies;</t>
  </si>
  <si>
    <t>c. a description of management’s role in the governance processes, controls and procedures used to monitor, manage and oversee impacts, risks and opportunities, including:
i. whether that role is delegated to a specific management-level position or committee and how oversight is exercised over that position or committee;</t>
  </si>
  <si>
    <t>ii. information about the reporting lines to the administrative, management and supervisory bodies;</t>
  </si>
  <si>
    <t>iii. whether dedicated controls and procedures are applied to the management of impacts, risks and opportunities and, if so, how they are integrated with other internal functions; and</t>
  </si>
  <si>
    <t>d. how the administrative, management and supervisory bodies and senior executive management oversee the setting of targets related to material impacts, risks and opportunities, and how they monitor progress towards them.</t>
  </si>
  <si>
    <t>GOV-1 23: How the administrative, management and supervisory bodies oversee sustainability matters</t>
  </si>
  <si>
    <t>a. the sustainability-related expertise that the bodies, as a whole, either directly possess or can leverage, for example through access to experts or training; and</t>
  </si>
  <si>
    <t>b. how those skills and expertise relate to the undertaking's material impacts, risks and opportunities.</t>
  </si>
  <si>
    <t>GOV-2, Information provided to and sustainability matters addressed by the undertaking’s administrative, management and supervisory bodies</t>
  </si>
  <si>
    <t>GOV-2 26: How administrative, management and supervisory bodies are informed about sustainability matters</t>
  </si>
  <si>
    <t>Disclose the following information:
a. whether, by whom and how frequently the administrative, management and supervisory bodies, including their relevant committees, are informed about material impacts, risks and opportunities, the implementation of due diligence, and the results and effectiveness of policies, actions, metrics and targets adopted to address them;</t>
  </si>
  <si>
    <r>
      <t xml:space="preserve">Refer to "Focus on Sustainability &amp; Climate Risks" in Lundin Gold 2025 Management information Circular, available at: </t>
    </r>
    <r>
      <rPr>
        <u/>
        <sz val="11"/>
        <color rgb="FF0070C0"/>
        <rFont val="Calibri"/>
        <family val="2"/>
      </rPr>
      <t>https://lundingold.com/site/assets/files/111524/2025-05-09-mic.pdf</t>
    </r>
    <r>
      <rPr>
        <sz val="11"/>
        <color theme="1"/>
        <rFont val="Calibri"/>
        <family val="2"/>
      </rPr>
      <t xml:space="preserve">
Refer to "Double Materiality Assessment": Page 14 to 20.
Refer to "Stakeholder Engagement": Page 20 to 23.
Refer to "Why it matters" and "Our Approach and Policies" under Environmental, Social and Governance sustainability matters. 
The Board has the responsibility to ensure that there are long-term goals and a strategic planning process in place for the Company and to participate with management directly or through its committees in developing and approving the mission of the business of the Company and the strategic plan by which it proposes to achieve its goals, which strategic plan takes into account, among other things, the opportunities and risks of the Company’s business.
The responsibility for the oversight of sustainability matters by the Board of Directors has been delegated to the Health, Safety, Environment and Sustainability Committee and the Executive Committee.
The Board of Directors oversees the development and implementation of, and compliance with, key corporate policies and practices, regarding corporate governance, ESG, climate and sustainability, risk management and financial reporting, as well as compliance with applicable legal and regulatory requirements. 
Lundin Gold has also tied executive management compensation to its material sustainability related risks. The Board of Directors and HSES Committee receives quarterly reports on sustainability matters, which provide an update on the Company’s progress against pre-established targets. The Board of Directors reviews the Company’s performance against these goals annually and applies performance measures to the goals when determining executive compensation.  
HSES Committee reviews on a quarterly basis all the sustainability performance, risks and impacts. Additionally, any new risks or impacts are addressed in Management and Executive sessions every four months. These sessions cover operational, strategic, and climate change risks, and address the causes of each risk, the impacts it has on various areas relevant to the company (such as monetary, legal, environmental, and reputational), and mitigation measures. If a risk is deemed particularly significant, a detailed plan is created outlining specific actions to mitigate potential adverse effects for Lundin Gold and its sphere of influence.</t>
    </r>
  </si>
  <si>
    <t>b. how the administrative, management and supervisory bodies consider impacts, risks and opportunities when overseeing the undertaking’s strategy, its decisions on major transactions, and its risk management process, including whether they have considered trade-offs associated with those impacts, risks and opportunities; and</t>
  </si>
  <si>
    <t>c. a list of the material impacts, risks and opportunities addressed by the administrative, management and supervisory bodies, or their relevant committees during the reporting period.</t>
  </si>
  <si>
    <t>GOV-3, Integration of sustainability-related performance in incentive schemes</t>
  </si>
  <si>
    <t>GOV-3 29: Incentive schemes and remuneration policies linked to sustainability matters</t>
  </si>
  <si>
    <t>a. a description of the key characteristics of the incentive schemes;</t>
  </si>
  <si>
    <r>
      <t xml:space="preserve">Refer to "Formal Employment Benefits": page 67.
Refer to "Compensation Governance" in Lundin Gold's 2025 Management Information Circular
</t>
    </r>
    <r>
      <rPr>
        <u/>
        <sz val="11"/>
        <color rgb="FF0070C0"/>
        <rFont val="Calibri"/>
        <family val="2"/>
      </rPr>
      <t>https://lundingold.com/site/assets/files/111524/2025-05-09-mic.pdf</t>
    </r>
    <r>
      <rPr>
        <sz val="11"/>
        <color theme="1"/>
        <rFont val="Calibri"/>
        <family val="2"/>
      </rPr>
      <t xml:space="preserve">
Lundin Gold voluntarily provides its employees with an “Annual Performance Bonus” based on each year's operating and sustainability related objectives.
Board of Directors: Lundin Gold recognizes the contribution that its directors make to the Company and established a total compensation mix for directors of 40% cash and 60% equity (full value share awards). Lundin Gold has chosen an annual fixed board retainer for the non-executive board directors as the competitive foundation of its director compensation program. The Board Chair and Lead Director are paid higher retainers, along with committee Chairs, which serves as additional compensation for the time and expertise required with these additional roles. 
The Compensation Committee has also been mandated to review the adequacy and form of the compensation of directors and to ensure that such compensation realistically reflects the responsibilities and risks involved in being an effective director.
Executive Management: Lundin Gold’s executives compensation practices are based on a pay-for-performance philosophy in which assessment of performance is based on the Company’s financial, operational and sustainability performance measures and individual performance measures. The Company uses three key compensation components to achieve the executive compensation program’s objectives: base salary, short-term incentive and long-term incentives. 
The Board has not tied its compensation to sustainability performance; however, Lundin Gold has tied executive management compensation (base salary, short and long term incentives) to material sustainability performance. The Board of Directors and HSES Committee receive quarterly reports on sustainability matters, which provide an update on the Company's progress against pre-established targets. The Board of Directors annually reviews the Company's performance against these goals and applies performance measures to them when determining the annual cash payout of all of the executives.</t>
    </r>
  </si>
  <si>
    <t>b. whether performance is being assessed against specific sustainability-related targets and/or impacts, and if so, which ones;</t>
  </si>
  <si>
    <t>c. whether and how sustainability-related performance metrics are considered as performance benchmarks or included in remuneration policies;</t>
  </si>
  <si>
    <t>d. the proportion of variable remuneration dependent on sustainability-related targets and/or impacts; and</t>
  </si>
  <si>
    <t>proportion</t>
  </si>
  <si>
    <t>It is variable and dependent on performance.</t>
  </si>
  <si>
    <t>e. the level in the undertaking at which the terms of incentive schemes are approved and updated.</t>
  </si>
  <si>
    <t xml:space="preserve">Provide an understanding of whether incentive schemes are offered to members of the administrative, management and supervisory bodies that are linked to sustainability matters.
For listed undertakings, this Disclosure Requirement should be consistent with the remuneration report, a listed undertaking may make a reference to its remuneration report. </t>
  </si>
  <si>
    <r>
      <t xml:space="preserve">Refer to "Formal Employment Benefits": page 67.
Refer to "Compensation Governance" in Lundin Gold's 2025 Management Information Circular
</t>
    </r>
    <r>
      <rPr>
        <u/>
        <sz val="11"/>
        <color rgb="FF0070C0"/>
        <rFont val="Calibri"/>
        <family val="2"/>
      </rPr>
      <t>https://lundingold.com/site/assets/files/111524/2025-05-09-mic.pdf</t>
    </r>
    <r>
      <rPr>
        <sz val="11"/>
        <color theme="1"/>
        <rFont val="Calibri"/>
        <family val="2"/>
      </rPr>
      <t xml:space="preserve">
Lundin Gold voluntarily provides its employees with an “Annual Performance Bonus” based on each year's operating and sustainability related objectives.
The Board has not tied its compensation to sustainability performance; however, Lundin Gold has tied executive management compensation (base salary, short and long term incentives) to material sustainability performance. The Board of Directors and HSES Committee receive quarterly reports on sustainability matters, which provide an update on the Company's progress against pre-established targets. The Board of Directors annually reviews the Company's performance against these goals and applies performance measures to them when determining the annual cash payout of all of the executives.</t>
    </r>
  </si>
  <si>
    <t>GOV-4, Statement on due diligence</t>
  </si>
  <si>
    <t>GOV-4 32: Due diligence process with regard to sustainability matters</t>
  </si>
  <si>
    <t>The undertaking shall provide a mapping that explains how and where its application of the main aspects and steps of the due diligence process are reflected in its sustainability statement, to allow a depiction of the actual practices of the undertaking with regard to due diligence.</t>
  </si>
  <si>
    <t xml:space="preserve">, </t>
  </si>
  <si>
    <t>GOV-5, Risk management and internal controls over sustainability reporting</t>
  </si>
  <si>
    <t>GOV-5 36: Risk management and internal control processes in relation to sustainability reporting</t>
  </si>
  <si>
    <t>Disclose the following information:
a. the scope, main features and components of the risk management and internal control processes and systems in relation to sustainability reporting;</t>
  </si>
  <si>
    <r>
      <t xml:space="preserve">Refer to "Double Materiality Assessment": Page 14 to 20.
Refer to "Why it matters" and "Our Approach and Policies" under Environmental, Social and Governance sustainability matters.
Refer to "Risk Oversight" and Focus on Sustainability &amp; Climate Risks section in Lundin Gold's 2025 Management </t>
    </r>
    <r>
      <rPr>
        <u/>
        <sz val="11"/>
        <color rgb="FF0070C0"/>
        <rFont val="Calibri"/>
        <family val="2"/>
      </rPr>
      <t>Information Circular at https://lundingold.com/site/assets/files/111524/2025-05-09-mic.pdf</t>
    </r>
    <r>
      <rPr>
        <sz val="11"/>
        <color theme="1"/>
        <rFont val="Calibri"/>
        <family val="2"/>
      </rPr>
      <t xml:space="preserve">
Lundin Gold implemented an enterprise risk management system (ERM) shortly after acquiring Fruta del Norte to appropriately categorize our corporate risks as either strategic or operational in nature. 
As part of our risk review process, we first consider all possible causes and impacts of identified risks. We then assess impacts using an impact and probability matrix and assign an impact level of low, medium or high. For all high and selected medium rated risks, we establish mitigation plans. We assign management of each risk to a member of the senior leadership team who is accountable to the CEO. Our senior leadership reviews our risks every four months. 
Lundin Gold fully integrated Climate Change Risks and Opportunities identification and management into our strategic risks register. All risks findings are integrated into decision-making and internal processes, ensuring effective risk management and mitigation.</t>
    </r>
  </si>
  <si>
    <t>b. the risk assessment approach followed, including the risk prioritization methodology;</t>
  </si>
  <si>
    <t>c. the main risks identified and their mitigation strategies including related controls;</t>
  </si>
  <si>
    <t>d. a description of how the undertaking integrates the findings of its risk assessment and internal controls as regards the sustainability reporting process into relevant internal functions and processes; and</t>
  </si>
  <si>
    <t>e. a description of the periodic reporting of the findings to the administrative, management and supervisory bodies.</t>
  </si>
  <si>
    <t>SBM-1, Strategy, business model and value chain</t>
  </si>
  <si>
    <t>SBM-1 40: Key elements of general strategy that relate to or affect sustainability matters:</t>
  </si>
  <si>
    <t>a. A description of:
i. significant groups of products and/or services offered, including changes in the reporting period;</t>
  </si>
  <si>
    <t>a.ii. significant markets and/or customer groups served, including changes in the reporting period;</t>
  </si>
  <si>
    <t>a.iii. headcount of employees by geographical areas; and</t>
  </si>
  <si>
    <t>headcount</t>
  </si>
  <si>
    <t>S1. Own Workforce (Data Sheet)</t>
  </si>
  <si>
    <t>a.iv. where applicable and material, products and services that are banned in certain markets;</t>
  </si>
  <si>
    <t>Does not apply to Lundin Gold. Gold concentrates and doré bars are not banned in any market.</t>
  </si>
  <si>
    <t>b. a breakdown of total revenue, as included in its financial statements, by significant ESRS sectors;</t>
  </si>
  <si>
    <t>Monetary</t>
  </si>
  <si>
    <t>EUR</t>
  </si>
  <si>
    <t>Net Revenue (million EUR / million USD) = 1,102 / 1,193. 
This is reported on a consolidated basis as Lundin Gold. Lundin Gold 2024 Financial Statements 
EUR values using an 2024 average annual exchange rate of 1.0821 EUR per USD.</t>
  </si>
  <si>
    <t>c. a list of additional significant ESRS sectors in which significant activities are developed or in which undertaking is or may be connected to material impacts</t>
  </si>
  <si>
    <t xml:space="preserve">Does not apply to Lundin Gold. </t>
  </si>
  <si>
    <t>d. where applicable, a statement indicating, together with the related revenues, that the undertaking is active in:
i. the fossil fuel sector</t>
  </si>
  <si>
    <t>Lundin Gold has not yet completed the assessment to determine the EU taxonomy and therefore cannot disclose this at this time.
All Lundin Gold net revenue comes from mining activities.</t>
  </si>
  <si>
    <t>e. its sustainability-related goals in terms of significant groups of products and services, customer categories, geographical areas and relationships with stakeholders</t>
  </si>
  <si>
    <t>Refer to "Our sustainability strategy": page 13 to 15.
Refer to "Sustainability Strategy Performance Summary": page 28 to 29; 49 to 52; and 78.
Lundin Gold´s 5-Year Sustainability Strategy (2021-2025) includes eight pillars and four enablers to drive positive change and asses key areas of focuses. We track progress annually using an Impact Management Framework and align with 12 material sustainability matters.</t>
  </si>
  <si>
    <t>f. an assessment of its current significant products and/or services, and significant markets and customer groups, in relation to its sustainability-related goals; and</t>
  </si>
  <si>
    <t>g. the elements of the undertaking’s strategy that relate to or impact sustainability matters, including the main challenges ahead, critical solutions or projects to be put in place, when relevant for sustainability reporting.</t>
  </si>
  <si>
    <t>SBM-1 42: Key elements of general strategy,  business model and value chain</t>
  </si>
  <si>
    <t>Description of its business model and value chain, including:
a. its inputs and its approach to gathering, developing and securing those inputs;</t>
  </si>
  <si>
    <t xml:space="preserve">Refer to "Our Value Creation": Page 11.
Refer to "Our 2024 Corporate Performance Highlights": Page 12.
Refer to "Stakeholder engagement": Page 20 to 23.
Refer to "Value Chain Mapping": Page 23 to 25.
Lundin Gold's business model is based on operational excellence and growth while benefiting communities, ensuring safety, and reducing environmental impact to maximize shareholder value creation. </t>
  </si>
  <si>
    <t>b. its outputs and outcomes in terms of current and expected benefits for customers, investors and other stakeholders; and</t>
  </si>
  <si>
    <t>c. Description of main features of upstream and downstream value chain and undertakings position in value chain.</t>
  </si>
  <si>
    <t>SBM-1 AR 12: Significant activities in accordance with ESRS sectors</t>
  </si>
  <si>
    <t>Map significant activities in accordance with ESRS sectors.</t>
  </si>
  <si>
    <t xml:space="preserve">B.07.29 Mining of other non-ferrous metal ores </t>
  </si>
  <si>
    <t>SBM-1 AR 13: Products and/or services offered, markets and/or customer groups served</t>
  </si>
  <si>
    <t>A group of products and/or services offered, a group of markets and/or customer groups served, or an ESRS sector, significant for the undertaking if it meets one or both of the following criteria: 
(a) accounts for more than 10 per cent of the undertaking’s revenue;
(b) Related to material impacts or material potential negative impacts.</t>
  </si>
  <si>
    <t>Processing and refining sold products (doré). 
Refer to "Value Chain Mapping": Page 23 to 25.</t>
  </si>
  <si>
    <t>SBM-1 AR 14: Disclosures of business model and value chain</t>
  </si>
  <si>
    <t xml:space="preserve">(a) its key activities, resources, distribution channels and customer segments; 
(b) its key business relationships and their key characteristics, including relationships with customers and suppliers; 
(c) the cost structure and revenue of its business segments,
(d) the potential impacts, risks and opportunities in its significant sector(s) and their possible relationship to its own business model or value chain. </t>
  </si>
  <si>
    <t>monetary</t>
  </si>
  <si>
    <t xml:space="preserve">Refer to "Value Chain Mapping": Page 23 to 25.
Refer to "Stakeholder engagement": Page 20 to 23.
Refer to "Our Value Creation": Page 11.
Refer to "Double Materiality Assessment": Page 14 to 20.
Lundin Gold's business model is based on operational excellence and growth while benefiting communities, ensuring safety, and reducing environmental impact to maximize shareholder value creation. </t>
  </si>
  <si>
    <t>SBM-2, Interests and views of stakeholders</t>
  </si>
  <si>
    <t>SBM-2 45: How stakeholders’ interests and views inform the undertaking’s strategy and business model.</t>
  </si>
  <si>
    <t>ii. whether engagement with them occurs and for which categories of stakeholders;</t>
  </si>
  <si>
    <t>iii. how it is organized;</t>
  </si>
  <si>
    <t>iv. its purpose; and</t>
  </si>
  <si>
    <t>v. how its outcome is taken into account by the undertaking;</t>
  </si>
  <si>
    <t>b. description of understanding of interests and views of key stakeholders as they relate to undertaking's strategy and business model ;</t>
  </si>
  <si>
    <t>ii. any further steps that are being planned and in what timeline; and</t>
  </si>
  <si>
    <t>iii.  whether these steps are likely to modify the relationship with and views of stakeholders; and</t>
  </si>
  <si>
    <t>d. whether and how the administrative, management and supervisory bodies are informed about the views and interests of affected stakeholders with regard to the undertaking’s sustainability-related impacts.</t>
  </si>
  <si>
    <t>SBM-3, Material impacts, risks and opportunities and their interaction with strategy and business model</t>
  </si>
  <si>
    <t>The undertaking shall disclose:
a. description of material risks and opportunities resulting from materiality assessment;</t>
  </si>
  <si>
    <t>b. current and anticipated effects of material impacts, risks and opportunities on business model, value chain, strategy and decision-making, and how undertaking has responded or plans to respond to these effects;</t>
  </si>
  <si>
    <t xml:space="preserve">c. with reference to the undertaking’s material impacts:
i. Disclosure of how impacts originate from or are connected to strategy and business model
</t>
  </si>
  <si>
    <t>ii. whether and how the impacts originate from or are connected to the undertaking's strategy and business model;</t>
  </si>
  <si>
    <t>iii. the reasonably expected time horizons of the impacts; and</t>
  </si>
  <si>
    <t>iv. description of nature of activities or business relationships through which undertaking is involved with material impacts;</t>
  </si>
  <si>
    <t xml:space="preserve">d. current financial effects of material risks and opportunities on financial position, financial performance and cash flows and material risks and opportunities for which there is significant risk of material adjustment within next annual reporting period to carrying amounts of assets and liabilities reported in related financial statements; </t>
  </si>
  <si>
    <r>
      <t xml:space="preserve">Current financial effects of material risks are disclosed in Risk Factors section in Lundin Gold consolidated financial statements for the year ended December 31, 2024 available at: </t>
    </r>
    <r>
      <rPr>
        <u/>
        <sz val="11"/>
        <color rgb="FF0070C0"/>
        <rFont val="Calibri"/>
        <family val="2"/>
      </rPr>
      <t>https://lundingold.com/site/assets/files/111335/q4-2024-shareholder-report.pdf</t>
    </r>
  </si>
  <si>
    <t xml:space="preserve">e. Disclosure of anticipated financial effects of material risks and opportunities on financial position, financial performance and cash flows over short-, medium- and long-term </t>
  </si>
  <si>
    <r>
      <t xml:space="preserve">Anticipated financial effects are disclosed in Risk Factors section in Lundin Gold consolidated financial statements, and in specific sustainability topical matters.
Please refer to E1. Climate Change, E3. Water , E4. Biodiversity and Ecosystems and E5. Circular Economy.
Please refer to Lundin Gold consolidated financial statements for the year ended December 31, 2024 available at: </t>
    </r>
    <r>
      <rPr>
        <u/>
        <sz val="11"/>
        <color rgb="FF0070C0"/>
        <rFont val="Calibri"/>
        <family val="2"/>
      </rPr>
      <t>https://lundingold.com/site/assets/files/111335/q4-2024-shareholder-report.pdf</t>
    </r>
  </si>
  <si>
    <t xml:space="preserve">f. information about resilience of strategy and business model regarding capacity to address material impacts and risks and to take advantage of material opportunities </t>
  </si>
  <si>
    <t>Refer to "Why it matters" and "Our Approach and Policies" under Environmental, Social and Governance sustainability matters. 
Refer to "Our sustainability strategy": page 13 to 15.
Refer to "Value Chain Mapping": Page 23 to 25.
Refer to "Double Materiality Assessment": Page 14 to 20.
Refer to "Stakeholder Engagement": Page 20 to 23.
Refer to "Human rights risk assessment": page 26.</t>
  </si>
  <si>
    <t>g. changes to the material impacts, risks and opportunities compared to the previous reporting period; and</t>
  </si>
  <si>
    <t>h. a specification of those impacts, risks and opportunities that are covered by ESRS Disclosure Requirements as opposed to those covered by the undertaking using additional entity-specific disclosures.</t>
  </si>
  <si>
    <t>Present a statement of its material impacts, risks and opportunities alongside its disclosures prepared under this chapter of ESRS 2.</t>
  </si>
  <si>
    <t xml:space="preserve">Refer to "About Lundin Gold": Page 9.
Refer to "Our Definition of Local": Page 10.
Refer to "Value Chain Mapping": Page 23 to 25.
Refer to "Our Value Creation": Page 11.
Refer to "Double Materiality Assessment": Page 14 to 20.
Refer to "Why it matters" and "Our Approach and Policies" under Environmental, Social and Governance sustainability matters. 
In 2024, Lundin Gold identified 12 material matters, 37 impacts and 35 risks and opportunities. These are categorized under Environmental, Social and Governance matters. IROs were determined by type, nature of impact (positive or negative), severity of the impacts measured by evaluating scale, scope and irremediability; human rights and likelihood.  </t>
  </si>
  <si>
    <t>IRO 1, Description of processes to identify and assess material impacts, risks and opportunities</t>
  </si>
  <si>
    <t>IRO 1 53:  Process to identifies IROs and assesses their materiality</t>
  </si>
  <si>
    <t>The undertaking shall disclose the following information:
a. a description of the methodologies and assumptions applied in the described process;</t>
  </si>
  <si>
    <t xml:space="preserve">Refer to "About Lundin Gold": Page 9.
Refer to "Our Definition of Local": Page 10.
Refer to "Value Chain Mapping": Page 23 to 25.
Refer to "Our Value Creation": Page 11.
Refer to "Double Materiality Assessment": Page 14 to 20.
Refer to "Why it matters" and "Our Approach and Policies" under Environmental, Social and Governance sustainability matters. </t>
  </si>
  <si>
    <t>b. an overview of the process to identify, assess, prioritize and monitor potential and actual impacts on people and the environment, informed by the due diligence process, including an explanation of whether and how the process:
i. focusses on specific activities, business relationships, geographies or other factors that give rise to heightened risk of adverse impacts;</t>
  </si>
  <si>
    <t>ii. considers the impacts with which the undertaking is involved through its own operations or as a result of its business relationships;</t>
  </si>
  <si>
    <t>iii. includes consultation with affected stakeholders to understand how they may be impacted and with external experts;</t>
  </si>
  <si>
    <t>iv. prioritizes negative impacts based on their relative severity and likelihood, and, if applicable, positive impacts on their relative scale, scope and likelihood, and determines which sustainability matters are material for reporting purposes.</t>
  </si>
  <si>
    <t>c. an overview of the process used to identify, assess, prioritize and monitor risks and opportunities that have or may have financial effects. The disclosure shall include:
i. how the undertaking has considered the connections of its impacts and dependencies with the risks and opportunities;</t>
  </si>
  <si>
    <t>ii. likelihood, magnitude, and nature of effects of the identified risk and opportunities;</t>
  </si>
  <si>
    <t>iii. how the undertaking prioritizes sustainability-related risks relative to other types of risks, including its use of risk-assessment tools;</t>
  </si>
  <si>
    <t>d. a description of the decision-making process and the related internal control procedures;</t>
  </si>
  <si>
    <t>e. process to identify, assess and manage impacts and risks is integrated into the overall risk management process and used to evaluate the overall risk profile and risk management processes;</t>
  </si>
  <si>
    <t xml:space="preserve">f. the extent to which and how the process to identify, assess and manage opportunities is integrated into the undertaking’s overall management process where applicable; </t>
  </si>
  <si>
    <t>g. the input parameters it uses (for example, data sources, the scope of operations covered and the detail used in assumptions); and</t>
  </si>
  <si>
    <t>h. whether and how the process has changed compared to the prior reporting period, when the process was modified for the last time and future revision dates of the materiality assessment.</t>
  </si>
  <si>
    <t>IRO-2, Disclosure requirements in ESRS covered by the undertaking’s sustainability statement</t>
  </si>
  <si>
    <t>IRO-2 56: Disclosure Requirements included in sustainability statement and omitted not material topics</t>
  </si>
  <si>
    <t>Disclosure of list of ESRS Disclosure Requirements complied with in preparing sustainability statement following outcome of materiality assessment. The undertaking shall also include a table of all the datapoints that derive from other EU legislation, indicating where they can be found in the sustainability statement</t>
  </si>
  <si>
    <t xml:space="preserve">Please refer to ESRS Index and Performance Summary on Lundin Gold 2024 Sustainability Performance Data
</t>
  </si>
  <si>
    <t>IRO-2 58: Explanation of negative materiality assessment</t>
  </si>
  <si>
    <t>If the undertaking concludes that a topic other than climate change is not material and therefore omits all the Disclosure Requirements in the corresponding topical ESRS, it may provide a brief explanation of the conclusions of its materiality assessment for that topic.</t>
  </si>
  <si>
    <t xml:space="preserve">IRO-2 59: Explanation of how material information to be disclosed in relation to material IROs has been determined </t>
  </si>
  <si>
    <t>The undertaking shall provide an explanation of how it has determined the material information to be disclosed in relation to the impacts, risks and opportunities that it has assessed to be material, including the use of thresholds and/or how it has implemented the criteria in ESRS 1 section 3.2 Material matters and materiality of information.</t>
  </si>
  <si>
    <t>Refer to "Double Materiality Assessment": Page 14 to 20.
All material impacts, risks and opportunities are disclosed. Specific thresholds for determining materiality are not disclosed, but are available in the Lundin Gold DMA Working Paper.</t>
  </si>
  <si>
    <t>Lundin Gold</t>
  </si>
  <si>
    <t>Indicator Description</t>
  </si>
  <si>
    <t>ESRS S1-6 50, Characteristics of  employees</t>
  </si>
  <si>
    <t>For diversity at Lundin Gold, refer to "Diversity, Equity &amp; Inclusion sections" in: 
-S1 Own Workforce – Secure Employment: Page 66 to 67.</t>
  </si>
  <si>
    <t xml:space="preserve">Total members </t>
  </si>
  <si>
    <t>Executive</t>
  </si>
  <si>
    <t>Non-executive</t>
  </si>
  <si>
    <t>Total number of male members</t>
  </si>
  <si>
    <t>Total number of female members</t>
  </si>
  <si>
    <t>Total other members</t>
  </si>
  <si>
    <t>Total undisclosed members</t>
  </si>
  <si>
    <t xml:space="preserve">Under-represented social groups </t>
  </si>
  <si>
    <t>Average age of members</t>
  </si>
  <si>
    <t>c. experience relevant to the sectors, products and geographic locations of the undertaking;</t>
  </si>
  <si>
    <t>The Board collectively bring extensive and diverse experience to the mining sector, spanning leadership, finance, operations, sustainability, and technical expertise. Several have held executive roles such as Chief Investment Officer, Chief Financial Officer, President, and CEO at prominent mining and resource companies, managing significant projects like copper-gold-silver deposits, gold mines, and base metals operations across regions including Canada, Chile, Argentina, and beyond.</t>
  </si>
  <si>
    <t>d. percentage by gender and other aspects of diversity as an average ratio of female to male board members; and</t>
  </si>
  <si>
    <t>Average ratio, gender diversity of all members</t>
  </si>
  <si>
    <t>Male percentage</t>
  </si>
  <si>
    <t>Female percentage</t>
  </si>
  <si>
    <t>Other percentage</t>
  </si>
  <si>
    <t>Not disclosed percentage</t>
  </si>
  <si>
    <t>Percentage independent board members</t>
  </si>
  <si>
    <t>Percentage non-independent board members</t>
  </si>
  <si>
    <t>Disclosure 2-9 Governance structure and composition</t>
  </si>
  <si>
    <t>Individual member name</t>
  </si>
  <si>
    <t>Executive (Y/N)</t>
  </si>
  <si>
    <t>Non-executive (Y/N)</t>
  </si>
  <si>
    <t>Independent (Y/N)</t>
  </si>
  <si>
    <t>Non-independent (Y/N)</t>
  </si>
  <si>
    <t>Tenure</t>
  </si>
  <si>
    <t>Number of other significant positions and commitments held by each member, and the nature of the commitments</t>
  </si>
  <si>
    <t>Gender (Male, Female, Other, N/A)</t>
  </si>
  <si>
    <t>Under-represented social groups (Y/N)</t>
  </si>
  <si>
    <t>Age</t>
  </si>
  <si>
    <t>Competencies relevant to the impacts of the organization</t>
  </si>
  <si>
    <t>Stakeholder representation.</t>
  </si>
  <si>
    <t>Carmel Daniele</t>
  </si>
  <si>
    <t>N</t>
  </si>
  <si>
    <t>Y</t>
  </si>
  <si>
    <t>Since 2015</t>
  </si>
  <si>
    <t xml:space="preserve"> - Board
 - Compensation  Committee</t>
  </si>
  <si>
    <t>Female</t>
  </si>
  <si>
    <r>
      <t xml:space="preserve">See Lundin Gold's Management Information Circular at </t>
    </r>
    <r>
      <rPr>
        <u/>
        <sz val="11"/>
        <color rgb="FF0070C0"/>
        <rFont val="Calibri"/>
        <family val="2"/>
      </rPr>
      <t>https://lundingold.com/site/assets/files/111133/2024-05-lug-mic.pdf</t>
    </r>
  </si>
  <si>
    <t>Gillian Davidson</t>
  </si>
  <si>
    <t>Since 2021</t>
  </si>
  <si>
    <t xml:space="preserve"> - Board
 - HSES and CGN Committees</t>
  </si>
  <si>
    <t xml:space="preserve">Ian Gibbs </t>
  </si>
  <si>
    <t>Since 2005*</t>
  </si>
  <si>
    <t xml:space="preserve"> - Board
 - Audit, Compensation and CGN Committees</t>
  </si>
  <si>
    <t>Male</t>
  </si>
  <si>
    <t>Melissa Harmon</t>
  </si>
  <si>
    <t>Since 2023</t>
  </si>
  <si>
    <t xml:space="preserve"> - Board
 - HSES and Technical Committees</t>
  </si>
  <si>
    <t xml:space="preserve">Ashley Heppenstall </t>
  </si>
  <si>
    <t xml:space="preserve">Ron Hochstein </t>
  </si>
  <si>
    <t>Since 2004*</t>
  </si>
  <si>
    <t xml:space="preserve"> - Board
 - Technical Committee</t>
  </si>
  <si>
    <t xml:space="preserve">Scott Langley </t>
  </si>
  <si>
    <t xml:space="preserve"> - Board</t>
  </si>
  <si>
    <t xml:space="preserve">Jack Lundin </t>
  </si>
  <si>
    <t>Since 2022</t>
  </si>
  <si>
    <t xml:space="preserve">Angelina Mehta </t>
  </si>
  <si>
    <t xml:space="preserve"> - Board
 - HSES and Audit Committees</t>
  </si>
  <si>
    <t xml:space="preserve">* Directors of Fortress Minerals Corp., the legacy entity to Lundin Gold. </t>
  </si>
  <si>
    <t>Back to Cover</t>
  </si>
  <si>
    <t>Ecuador Offices</t>
  </si>
  <si>
    <t>Vancouver Offices</t>
  </si>
  <si>
    <t xml:space="preserve">GRI Equivalent </t>
  </si>
  <si>
    <t>DR E1-5, Policies related to climate change</t>
  </si>
  <si>
    <t>DR E1-5 37: Total energy consumption in MWh related to own operations</t>
  </si>
  <si>
    <t>MWh</t>
  </si>
  <si>
    <t>Consumption from our Head Office in Vancouver were determined to be negligible</t>
  </si>
  <si>
    <t>GRI 302-1 (GRI 14.1.2); EM-MM-130a.1</t>
  </si>
  <si>
    <t>c. total energy consumption from renewable sources disaggregated by:
i. fuel consumption from renewable sources including biomass (also comprising industrial and municipal waste of biologic origin), biofuels, biogas, hydrogen from renewable sources, etc.;</t>
  </si>
  <si>
    <t>DR E1-5 38: Disaggregate total energy consumption from fossil sources</t>
  </si>
  <si>
    <t>GRI 302-3 (GRI 14.1.4)</t>
  </si>
  <si>
    <t>Multiple (Gj)</t>
  </si>
  <si>
    <t>DR E1-5 39: Renewable and non-renewable energy</t>
  </si>
  <si>
    <t>In addition, where applicable, the undertaking shall disaggregate and disclose separately its: i) non-renewable energy production in MWh.</t>
  </si>
  <si>
    <t>GRI 305-1, 305-2, 305-3 (GRI 14.1.2-4);
EM-MM-110a.1</t>
  </si>
  <si>
    <t>DR E1-6, Policies related to climate change</t>
  </si>
  <si>
    <t>Emissions from our Head Office in Vancouver were determined to be negligible</t>
  </si>
  <si>
    <t>Does not apply to Lundin Gold in Ecuador and Canada.</t>
  </si>
  <si>
    <t>DR E1-6 49: Gross Scope 2 GHG emissions</t>
  </si>
  <si>
    <t>a. the consolidated accounting group (the parent and subsidiaries); and</t>
  </si>
  <si>
    <t xml:space="preserve">DR E1-6 50: Investees such as associates, joint ventures, or unconsolidated subsidiaries </t>
  </si>
  <si>
    <t>b. investees such as associates that are not fully consolidated in the financial statements of the consolidated accounting group, as well as contractual arrangements that are joint arrangements not structured through an entity.</t>
  </si>
  <si>
    <t>DR E1-6 51: Gross Scope 3 GHG emissions</t>
  </si>
  <si>
    <t>The disclosure of gross Scope 3 GHG emissions shall include GHG emissions in metric tonnes of CO2eq from each significant Scope 3 category.</t>
  </si>
  <si>
    <t>DR E1-6 52: Total GHG emissions</t>
  </si>
  <si>
    <t>The disclosure of total GHG emissions required by paragraph 44 (d) shall be the sum of Scope 1, 2 and 3 GHG emissions required by paragraphs 44 (a) to (c). The total GHG emissions shall be disclosed with a disaggregation that makes a distinction of:</t>
  </si>
  <si>
    <t>a. the total GHG emissions derived from the underlying Scope 2 GHG emissions being measured using the location-based method; and</t>
  </si>
  <si>
    <t>b. the total GHG emissions derived from the underlying Scope 2 GHG emissions being measured using the market-based method.</t>
  </si>
  <si>
    <t>GOV-3 13: Climate-related considerations factored into the remuneration</t>
  </si>
  <si>
    <t>The undertaking shall disclose whether and how climate-related considerations are factored into the remuneration of members of the administrative, management and supervisory bodies, including if their performance has been assessed against the GHG emission reduction targets.</t>
  </si>
  <si>
    <t>Lundin Gold incorporates climate-related considerations through its "Annual Performance Bonus" for employees. Performance is assessed against several topics such as Climate Change Action, Scope 1 and 2 emissions; and Environmental Care.</t>
  </si>
  <si>
    <t xml:space="preserve">No climate-related considerations for 2024. </t>
  </si>
  <si>
    <t>ESG performance including climate change related metrics are included into
short-term incentives program.</t>
  </si>
  <si>
    <t>GRI 3-3 (GRI 14.1.1)</t>
  </si>
  <si>
    <t>SBM-3 18: Identified material climate-related risks</t>
  </si>
  <si>
    <t>The undertaking shall explain for each material climate-related risk it has identified, whether the entity considers the risk to be a climate-related physical risk or climate-related transition risk.</t>
  </si>
  <si>
    <t>SBM-3 19: Resilience of strategy and business model in relation to climate change</t>
  </si>
  <si>
    <t>a. the scope of the resilience analysis;</t>
  </si>
  <si>
    <t>Refer to "Our Approach and Policies" section:
-E1: Climate Change Adaptation and Energy. Page 30 to 32.</t>
  </si>
  <si>
    <t>b. how and when the resilience analysis has been conducted, including the use of climate scenario analysis as referenced in the Disclosure Requirement related to ESRS 2 IRO-1;</t>
  </si>
  <si>
    <t>c. the results of the resilience analysis including the results from the use of scenario analysis.</t>
  </si>
  <si>
    <t>SBM-3 20: Process to identify and assess climate-related impacts, risks and opportunities</t>
  </si>
  <si>
    <t>a. impacts on climate change, in particular the undertaking’s GHG emissions;</t>
  </si>
  <si>
    <t>Refer to "Double Materiality Assessment": Page 14 to 20.
Refer to "Our Approach and Policies" section:
-E1: Climate Change Adaptation and Energy. Page 30 to 32.</t>
  </si>
  <si>
    <t>b. climate-related physical risks in own operations and along the upstream and downstream value chain, in particular:</t>
  </si>
  <si>
    <t>i. the identification of climate-related hazards, considering at least high emission climate scenarios; and</t>
  </si>
  <si>
    <t>ii. the assessment of how its assets and business activities may be exposed and are sensitive to these climate-related hazards, creating gross physical risks for the undertaking.</t>
  </si>
  <si>
    <t>c. climate-related physical risks in own operations and along the upstream and downstream value chain, in particular:</t>
  </si>
  <si>
    <t xml:space="preserve">i. the identification of climate-related transition events, considering at least a climate scenario in line with limiting global warming to 1.5°C with no or limited overshoot; and </t>
  </si>
  <si>
    <t xml:space="preserve">ii. the assessment of how its assets and business activities may be exposed to these climate-related transition events, creating gross transition risks or opportunities for the undertaking. </t>
  </si>
  <si>
    <t>SBM-3 1:  Climate-related scenario analysis</t>
  </si>
  <si>
    <t>How it has used climate-related scenario analysis, including a range of climate scenarios to inform the identification and assessment of physical and transition risks and opportunities over the short-, medium- and long-term.</t>
  </si>
  <si>
    <t>E1-2, Policies related to climate change mitigation and adaptation</t>
  </si>
  <si>
    <t>E1-2 24: Policies adopted to manage IROs</t>
  </si>
  <si>
    <t>Describe its policies adopted to manage its material impacts , risks and opportunities related to climate change mitigation and adaptation in accordance with ESRS 2 MDR-P Policies adopted to manage material sustainability matters.</t>
  </si>
  <si>
    <t>E1-2 25: Sustainability matters addressed by policy for climate change</t>
  </si>
  <si>
    <t>E1-3, Actions and resources in relation to climate change policies</t>
  </si>
  <si>
    <t xml:space="preserve">E1-3 28: Actions and resources related to climate change mitigation and adaptation </t>
  </si>
  <si>
    <t>The description of the actions and resources related to climate change mitigation and adaptation shall follow the principles stated in ESRS 2 MDR-A Actions and resources in relation to material sustainability matters.</t>
  </si>
  <si>
    <r>
      <t>Refer to "Our Performance" section:
-E1: Climate Change Adaptation and Energy. Page 33 to 36.</t>
    </r>
    <r>
      <rPr>
        <sz val="11"/>
        <color rgb="FFFF0000"/>
        <rFont val="Calibri"/>
        <family val="2"/>
      </rPr>
      <t xml:space="preserve"> </t>
    </r>
    <r>
      <rPr>
        <sz val="11"/>
        <color theme="1"/>
        <rFont val="Calibri"/>
        <family val="2"/>
      </rPr>
      <t xml:space="preserve"> </t>
    </r>
  </si>
  <si>
    <t>a. when listing key actions taken in the reporting year and planned for the future, present the climate change mitigation actions by decarbonisation level including the nature- based solutions;</t>
  </si>
  <si>
    <t>Refer to "Our Performance" section:
-E1: Climate Change Adaptation and Energy. Page 33 to 36.  
Refer to the "Environment Sustainability Strategy Performance Summary" section: Page 28 to 29.</t>
  </si>
  <si>
    <t xml:space="preserve">relate significant monetary amounts of CapEx and OpEx required to implement the action taken or planned to:
i. the relevant line items or notes in the financial statements; </t>
  </si>
  <si>
    <t>Refer to "Our Performance" section:
-E1: Climate Change Adaptation and Energy. Page 33 to 36.  
Relevant items are related to energy and diesel consumption and associated monetary values.</t>
  </si>
  <si>
    <t>GRI 3-3</t>
  </si>
  <si>
    <t>ii. the key performance indicators required under Commission Delegated Regulation (EU) 2021/2178; and</t>
  </si>
  <si>
    <t>iii. if applicable, the CapEx plan required by Commission Delegated Regulation (EU) 2021/2178.</t>
  </si>
  <si>
    <t>E1-4, Targets related to climate change mitigation and adaptation</t>
  </si>
  <si>
    <t>E1-4 32: Tracking effectiveness of policies and actions through targets</t>
  </si>
  <si>
    <t>The disclosure of the targets required in paragraph 30 shall contain the information required in ESRS 2 MDR-T Tracking effectiveness of policies and actions through targets.</t>
  </si>
  <si>
    <t>Refer to the "Environment Sustainability Strategy Performance Summary" section: Page 28 to 29.</t>
  </si>
  <si>
    <t>GRI 305-1, GRI 305-2, GRI 305-3, GRI 305-5 (GRI 14.1.5-9)</t>
  </si>
  <si>
    <t>E1-4 33: Disclosure of how GHG emissions</t>
  </si>
  <si>
    <t>The undertaking shall disclose whether and how it has set GHG emissions reduction targets and/or any other targets to manage material climate-related impacts, risks and opportunities.</t>
  </si>
  <si>
    <t>E1-4 34: GHG emission reduction targets</t>
  </si>
  <si>
    <t>b. GHG emission reduction targets shall be disclosed for Scope 1, 2, and 3 GHG emissions, either separately or combined. The undertaking shall specify, in case of combined GHG emission reduction targets, which GHG emission Scopes (1, 2 and/or 3) are covered by the target, the share related to each respective GHG emission Scope and which GHGs are covered. The undertaking shall explain how the consistency of these targets with its GHG inventory boundaries is ensured. The GHG emission reduction targets shall be gross targets, meaning that the undertaking shall not include GHG removals, carbon credits or avoided emissions as a means of achieving the GHG emission reduction targets;</t>
  </si>
  <si>
    <t>c. current base year and baseline value, and from 2030 onwards, update the base year for its GHG emission reduction targets after every 5-year period thereafter;</t>
  </si>
  <si>
    <t>d. GHG emission reduction targets shall at least include target values for the year 2030 and, if available, for the year 2050. From 2030, target values shall be set after every 5-year period thereafter;</t>
  </si>
  <si>
    <t>targets</t>
  </si>
  <si>
    <t>f. the undertaking shall describe the expected decarbonisation levers and their overall quantitative contributions to achieve the GHG emission reduction targets.</t>
  </si>
  <si>
    <t xml:space="preserve">Refer to "Our Performance" section:
-E1: Climate Change Adaptation and Energy. Page 33 to 36.  </t>
  </si>
  <si>
    <t>E1-5, Energy consumption and mix</t>
  </si>
  <si>
    <t xml:space="preserve">E1-5 40: Energy intensity from activities in high climate impact sectors </t>
  </si>
  <si>
    <t>Energy consumption (GJ) /
net revenue</t>
  </si>
  <si>
    <t>E1-5 42: High climate impact sectors used to determine energy intensity</t>
  </si>
  <si>
    <t>The undertaking shall specify the high climate impact sectors that are used to determine the energy intensity required by Paragraph 40.</t>
  </si>
  <si>
    <t xml:space="preserve">E1-5 43: Line item or notes in financial statements from activities in high climate impact sectors </t>
  </si>
  <si>
    <t>The undertaking shall disclose the reconciliation to the relevant line item or notes in the financial statements of the net revenue amount from activities in high climate impact sectors.</t>
  </si>
  <si>
    <t>This is reported on a consolidated basis as Lundin Gold. Lundin Gold 2024 Financial Statements Page #3
Net Revenue (million EUR / million USD) = 1,102 / 1,193. 
EUR values using an 2024 average annual exchange rate of 1.0821 EUR per USD.</t>
  </si>
  <si>
    <t>E1-6, Gross Scopes 1, 2, 3 and Total GHG emissions</t>
  </si>
  <si>
    <t>E1-6 47: Changes of what constitutes the reporting and upstream and downstream value chain</t>
  </si>
  <si>
    <t>In case of significant changes in the definition of what constitutes the reporting undertaking and its upstream and downstream value chain, it shall disclose these changes and explain their effect on the year-to-year comparability of its reported GHG emissions.</t>
  </si>
  <si>
    <t>E1-6 53: GHG emissions intensity</t>
  </si>
  <si>
    <t>The undertaking shall disclose its GHG emissions intensity (total GHG emissions per net revenue).</t>
  </si>
  <si>
    <t>GHG emissions/net revenue</t>
  </si>
  <si>
    <t>E1-6 54: Total GHG emissions</t>
  </si>
  <si>
    <t>The disclosure on GHG intensity required by paragraph 53 shall provide the total GHG emissions in metric tonnes of CO2eq per net revenue.</t>
  </si>
  <si>
    <t>E1-6 55: Line item or notes in financial statements on the calculation of GHG emissions intensity</t>
  </si>
  <si>
    <t>The undertaking shall disclose the reconciliation to the relevant line item or notes in the financial statements of the net revenue amounts (the denominator in the calculation of the GHG emissions intensity.</t>
  </si>
  <si>
    <t>revenue</t>
  </si>
  <si>
    <t>E1-7, GHG removals and GHG mitigation projects financed through carbon credits</t>
  </si>
  <si>
    <t>E1-7 58: GHG removals</t>
  </si>
  <si>
    <t>E1-7 59: Carbon credits</t>
  </si>
  <si>
    <t>E1-7 61: Public claims of GHG neutrality</t>
  </si>
  <si>
    <t>a. whether and how these claims are accompanied by GHG emission reduction targets as required by Disclosure requirement ESRS E1-4;</t>
  </si>
  <si>
    <t>Refer to "Our Performance" section:
-E1: Climate Change Adaptation and Energy. Page 33 to 36.  
Lundin Gold does not currently use carbon credits. Lundin Gold has developed a renewables and offset strategy and is actively developing options to generate offset credits to support its goal of carbon neutrality.</t>
  </si>
  <si>
    <t>b. whether and how these claims and the reliance on carbon credits neither impede nor reduce the achievement of its GHG emission reduction targets, or, if applicable, its net zero target; and</t>
  </si>
  <si>
    <t>GRI 3-3 (GRI 14.1.1), GRI 201-2 (GRI 14.2.2)</t>
  </si>
  <si>
    <t>E1-8, Internal carbon pricing</t>
  </si>
  <si>
    <t>E1-8 63: Carbon pricing scheme by type</t>
  </si>
  <si>
    <t>a. the type of internal carbon pricing scheme, for example, the shadow prices applied for CapEx or research and development (R&amp;D) investment decision making, internal carbon fees or internal carbon funds;</t>
  </si>
  <si>
    <t>Lundin Gold has not implemented an internal carbon pricing scheme.</t>
  </si>
  <si>
    <t>b. the specific scope of application of the carbon pricing schemes;</t>
  </si>
  <si>
    <t>E1 - 9, Potential financial effects from material physical and
transition risks and potential climate-related opportunities</t>
  </si>
  <si>
    <t>E1-9 66: Anticipated financial effects from material physical risks</t>
  </si>
  <si>
    <t>monetary/proportion</t>
  </si>
  <si>
    <t>Refer to "Double Materiality Assessment": Page 14 to 20.
Refer to "Our Approach and Policies" section:
-E1: Climate Change Adaptation and Energy. Page 30 to 32.
Lundin Gold has considered the financial risk posed by the potential long term physical impacts of climate change on its operations. As part of its Double Material Assessment, Lundin Gold estimated this financial risk as potentially exceeding $30 million if adequate adaptation measures are not taken. This represents approximately 4% of non-current assets. Financial risks have not been allocated between acute physical and chronic risks.
Through scenario analysis, Lundin Gold will continue to improve its understanding of the impacts of climate change on its operations. Our next steps include prioritizing adaptation actions for assets with the highest exposure, integrating these findings into our overall risk management and sustainability strategy, and monitoring changes in risk exposure over time to adjust our adaptation strategies as necessary.</t>
  </si>
  <si>
    <t>b. the proportion of assets at material physical risk addressed by the climate change adaptation actions;</t>
  </si>
  <si>
    <t>Lundin Gold's property, plant and equipment and mineral properties are related to the Fruta del Norte mine. Therefore, 100% of the assets exposed to material risks are covered by climate change adaptation measures.</t>
  </si>
  <si>
    <t>c. the location of significant assets at material physical risk; and</t>
  </si>
  <si>
    <t>d. the monetary amount and proportion of net revenue from its business activities at material physical risk over the short-, medium- and long-term.</t>
  </si>
  <si>
    <t>E1-9 68: Assets and net revenue at material physical risk</t>
  </si>
  <si>
    <t>a. significant amounts of the assets and net revenue at material physical risk;</t>
  </si>
  <si>
    <t>b. significant amounts of the assets, liabilities, and net revenue at material transition risk.</t>
  </si>
  <si>
    <t>E1-9 69: Potential to pursue climate-related opportunities</t>
  </si>
  <si>
    <t>a. its expected cost savings from climate change mitigation and adaptation actions; and</t>
  </si>
  <si>
    <t>Refer to "Our Performance" section:
-E1: Climate Change Adaptation and Energy. Page 33 to 36.  
Lundin Gold analyzed a range of decarbonization options using a marginal abatement cost curve developed for the Fruta del Norte mine and found that the options currently available are either very expensive with minimal climate impact given the Company's industry-leading low emissions profile, or not available at this time. Lundin Gold has implemented several measures that both reduce emissions and provide cost savings.</t>
  </si>
  <si>
    <t>b. the potential market size or expected changes to net revenue from low-carbon products and services or adaptation solutions to which the undertaking has or may have access.</t>
  </si>
  <si>
    <t>monetary/size</t>
  </si>
  <si>
    <t>GRI 303-5 (GRI 14.7.6)</t>
  </si>
  <si>
    <t>Indicator A: Total water discharge to all areas and a breakdown by the destination</t>
  </si>
  <si>
    <t>Total water discharge to all areas in cubic meters</t>
  </si>
  <si>
    <t>GRI 303-4 (GRI 14.7.5)</t>
  </si>
  <si>
    <t>a.i. Surface water;</t>
  </si>
  <si>
    <t>Discharged to (name of river, lake, wetland, etc.)</t>
  </si>
  <si>
    <t>The water discharged from FDN is treated prior to its discharge into the Machinaza River, in compliance with the maximum permissible limits of the national regulation.</t>
  </si>
  <si>
    <t>Cooling water that cannot be recirculated and is treated in temporary camps is discharged to the nearest water body, with the discharge point depending on the location of the platform and camp. Treated wastewater from the drilling core cutting area is discharged to the Machinaza River.</t>
  </si>
  <si>
    <t>Freshwater</t>
  </si>
  <si>
    <t>Other water</t>
  </si>
  <si>
    <t>Level of treatment - Untreated</t>
  </si>
  <si>
    <t xml:space="preserve">Level of treatment - Primary </t>
  </si>
  <si>
    <t xml:space="preserve">Level of treatment - Secondary </t>
  </si>
  <si>
    <t xml:space="preserve">Level of treatment - Tertiary </t>
  </si>
  <si>
    <t>a.ii. Groundwater;</t>
  </si>
  <si>
    <t>Discharged to (open pit, underground workings, aquifer, etc.)</t>
  </si>
  <si>
    <t>No water is discharged into underground water sources</t>
  </si>
  <si>
    <t>a.iii. Seawater;</t>
  </si>
  <si>
    <t>Discharged to (name of ocean, etc.)</t>
  </si>
  <si>
    <t>No water is discharged into seawater sources</t>
  </si>
  <si>
    <t>a.iv. Produced water;</t>
  </si>
  <si>
    <t>Discharged to (location of produced water)</t>
  </si>
  <si>
    <t>No water is discharged into produced water sources</t>
  </si>
  <si>
    <t>a.v. Third-party water;</t>
  </si>
  <si>
    <t>Discharged to (location of third-party water)</t>
  </si>
  <si>
    <t>No water is discharged into third-party water sources</t>
  </si>
  <si>
    <t>Volume of total water discharged to third-parties that is sent for use to other organizations, if applicable.</t>
  </si>
  <si>
    <t>Indicator B: Total water discharge to all areas</t>
  </si>
  <si>
    <t>Total water discharge</t>
  </si>
  <si>
    <t>Indicator C: Total water discharge in water stress areas</t>
  </si>
  <si>
    <t>Total water discharge in regions of water stress</t>
  </si>
  <si>
    <t>Indicator D: Total water discharge by level of treatment</t>
  </si>
  <si>
    <t>Total water discharge by level of treatment</t>
  </si>
  <si>
    <t>d.i. Untreated</t>
  </si>
  <si>
    <t>d.ii. Primary</t>
  </si>
  <si>
    <t>d.iii. Secondary</t>
  </si>
  <si>
    <t>d.iv. Tertiary</t>
  </si>
  <si>
    <t>Indicator E: Priority substances of concern</t>
  </si>
  <si>
    <t>e.i. how priority substances of concern were defined, and any international standard, authoritative list, or criteria used;</t>
  </si>
  <si>
    <t>The maximum permissible limits are defined in national regulations and are listed in Appendix 1, Book VI of TULSMA AM 097-A Table 9: Discharge limit to a freshwater body.
A potential element/parameter of concern that is monitored and controlled is cyanide and metals such as manganese, aluminum, iron, copper.</t>
  </si>
  <si>
    <t>There are no elements/parameters of concern in water discharges. The treated and discharged waters comply with the maximum permissible limits defined in the national regulations, Annex 1, Book VI of TULSMA AM 097-A Table 9: Discharge limit into a freshwater body.</t>
  </si>
  <si>
    <t>GRI 303-2 (GRI 14.7.3)</t>
  </si>
  <si>
    <t xml:space="preserve"> </t>
  </si>
  <si>
    <t>e.ii. the approach for setting discharge limits for priority substances of concern;</t>
  </si>
  <si>
    <t>The approximation to the discharge limits of priority substances is based on the calculation of the maximum load carried out using the mass balance formula established in Article 5.2.4.2 of Annex 1, Book VI of TULSMA AM 097. The upper limit of this calculation is set out in Table 9 of Annex 1, Book VI of TULSMA, which establishes the maximum permissible discharge limits for discharges into freshwater bodies.</t>
  </si>
  <si>
    <t>e.iii. number of incidents of non-compliance with discharge limits.</t>
  </si>
  <si>
    <t>Any contextual information necessary to understand how the data have been compiled, such as any standards, methodologies, and assumptions used.</t>
  </si>
  <si>
    <t>Indicator F: Total water consumption by:</t>
  </si>
  <si>
    <t>f.i. Evaporation</t>
  </si>
  <si>
    <t>f.ii. To process plant</t>
  </si>
  <si>
    <t xml:space="preserve">f.iii. To paste plant </t>
  </si>
  <si>
    <t>f.iv. To exploration activities reuse</t>
  </si>
  <si>
    <t>f.v. To mining (open pit, underground)</t>
  </si>
  <si>
    <t>f.x. For potable water</t>
  </si>
  <si>
    <t>f.xi. For Human consumption</t>
  </si>
  <si>
    <t>f.xii. Other</t>
  </si>
  <si>
    <t>Indicator G: Total water re-use and recycled</t>
  </si>
  <si>
    <t>g.i. Total water re-used (without treatment)</t>
  </si>
  <si>
    <t>g.ii. Where water is re-used</t>
  </si>
  <si>
    <t>Water used in mining drilling activities.</t>
  </si>
  <si>
    <t>g.iii. Total water recycled (with treatment)</t>
  </si>
  <si>
    <t>g.iv. Where water is recycled</t>
  </si>
  <si>
    <t>Water is recycled in: Mineral Processing, Mining, Pulp Filling Manufacturing.</t>
  </si>
  <si>
    <t>Indicator H: Total water withdrawal</t>
  </si>
  <si>
    <t>Is the mine located in a region of water stress?</t>
  </si>
  <si>
    <t>FDN is not located in regions of water stress.</t>
  </si>
  <si>
    <t>Exploration activities are not located in regions of water stress.</t>
  </si>
  <si>
    <t>GRI 303-3 (GRI 14.7.4)</t>
  </si>
  <si>
    <t>Total water withdrawal from all areas in cubic meters</t>
  </si>
  <si>
    <t>Sources of water withdrawal for the mine / operation:</t>
  </si>
  <si>
    <t>Water usage authorizations (unnamed surface water bodies or nearby streams) and rainfall.</t>
  </si>
  <si>
    <t>Water withdrawal
h.i. Surface water;</t>
  </si>
  <si>
    <t>Type/source of surface water (name of river, lake, wetland, etc.)</t>
  </si>
  <si>
    <t>The water comes from surface waters (streams and nearby rivers).</t>
  </si>
  <si>
    <t>Freshwater - streams</t>
  </si>
  <si>
    <t>Freshwater - precipitation</t>
  </si>
  <si>
    <t>Water withdrawal
h.ii. Groundwater;</t>
  </si>
  <si>
    <t>Type/source of groundwater (open pit, underground workings, aquifer, etc.)</t>
  </si>
  <si>
    <t>Mine water infiltration.</t>
  </si>
  <si>
    <t>Water withdrawal
h.iii. Seawater;</t>
  </si>
  <si>
    <t>Type/source of seawater</t>
  </si>
  <si>
    <t>No sea water is being used in the production process</t>
  </si>
  <si>
    <t>No sea water is being used in the exploration activities</t>
  </si>
  <si>
    <t>Water withdrawal
h.iv. Produced water;</t>
  </si>
  <si>
    <t>Type/source of produced water</t>
  </si>
  <si>
    <t>No produced water is being used in the production process</t>
  </si>
  <si>
    <t>No produced water is being used in the exploration activities</t>
  </si>
  <si>
    <t>Water withdrawal - Produced water
Freshwater</t>
  </si>
  <si>
    <t>Water withdrawal - Produced water
Other water</t>
  </si>
  <si>
    <t>Water withdrawal
h.v. Total Third-party water (purchased from others - water utility, township, etc.)</t>
  </si>
  <si>
    <t>No third-party water is being used in the production process</t>
  </si>
  <si>
    <t>No third-party water is being used in the exploration activities</t>
  </si>
  <si>
    <t>Water withdrawal - Third-party water
Freshwater</t>
  </si>
  <si>
    <t>Water withdrawal - Third-party water
Other water</t>
  </si>
  <si>
    <t>Total water withdrawal</t>
  </si>
  <si>
    <t>Total freshwater withdrawal</t>
  </si>
  <si>
    <t>Total other water withdrawal</t>
  </si>
  <si>
    <t>Total fresh water withdrawal in regions of water stress</t>
  </si>
  <si>
    <t>Total water withdrawal in regions of water stress</t>
  </si>
  <si>
    <t>E3-4, Water consumption</t>
  </si>
  <si>
    <t>E3-4 28: Water consumed and recycled</t>
  </si>
  <si>
    <t>Total Water withdrawal</t>
  </si>
  <si>
    <t>Total Water discharge</t>
  </si>
  <si>
    <t>Water Consumption (calculated) = water withdrawal - water discharge</t>
  </si>
  <si>
    <t>Water Consumption (reported)</t>
  </si>
  <si>
    <t>Total water re-used / recycled</t>
  </si>
  <si>
    <t>Percentage - water re-used and/or recycled / water withdrawal (calculated)</t>
  </si>
  <si>
    <t>%</t>
  </si>
  <si>
    <t>Percentage - water re-used and/or recycled / water consumption</t>
  </si>
  <si>
    <t>IRO - 1, Description of processes to identify and assess material impacts, risks and opportunities</t>
  </si>
  <si>
    <t>Description of the processes to identify and assess material water and marine resources-related impacts, risks and opportunities.</t>
  </si>
  <si>
    <t>This is reported on a consolidated basis. Lundin Gold has one operating asset and its exploration activities are adjacent to the operating asset.
Refer to "Double Materiality Assessment": Page 14 to 20.
Refer to "Why It Matters" section:
-E3 Water and Marine Resources – Water Discharges. Page 37.</t>
  </si>
  <si>
    <t>IRO -1 8: Process to identify material impacts, risks and opportunities</t>
  </si>
  <si>
    <t>a. whether and how assets and activities have been screened in order to identify actual and potential water and marine resources-related impacts, risks and opportunities in own operations and upstream and downstream value chain and methodologies, assumptions and tools used in screening;</t>
  </si>
  <si>
    <t>Refer to "Double Materiality Assessment": Page 14 to 20.
Refer to "Why It Matters" section:
-E3 Water and Marine Resources – Water Discharges. Page 37.</t>
  </si>
  <si>
    <t>b. whether and how it has conducted consultations, in particular, with affected communities.</t>
  </si>
  <si>
    <t>Refer to "Double Materiality Assessment": Page 14 to 20.
Refer to "Stakeholder Engagement": Page 20 to 23.</t>
  </si>
  <si>
    <t>E3-1, Policies related to water and marine resources</t>
  </si>
  <si>
    <t>E3-1 11: Policies to manage IROs related to water and marine resources</t>
  </si>
  <si>
    <t>Policies to manage its material impacts, risks and opportunities related to water and marine resources</t>
  </si>
  <si>
    <t>GRI 303-4 (GRI 14.7.5), GRI 3-3 (GRI 14.1.1)</t>
  </si>
  <si>
    <t>i. the use and sourcing of water and marine resources in its own operations;</t>
  </si>
  <si>
    <t>Refer to "Our Approach and Policies" section:
-E3 Water and Marine Resources – Water Discharges. Page 37.</t>
  </si>
  <si>
    <t>GRI 303-1 (GRI 14.7.2), GRI 3-3 (GRI 14.1.1)</t>
  </si>
  <si>
    <t>ii. water treatment as a step towards more sustainable sourcing of water; and</t>
  </si>
  <si>
    <t>GRI 303-2 (GRI 14.7.3), GRI 3-3 (GRI 14.1.1)</t>
  </si>
  <si>
    <t>iii. the prevention and abatement of water pollution resulting from its activities.</t>
  </si>
  <si>
    <t>c. commitment to reduce material water consumption in areas at water risk in its own operations and along the upstream and downstream value chain.</t>
  </si>
  <si>
    <t xml:space="preserve">E3-1 14: Policies or practices related to sustainable oceans and seas </t>
  </si>
  <si>
    <t>The undertaking shall specify whether it has adopted policies or practices related to sustainable oceans and seas.</t>
  </si>
  <si>
    <t>E3-2, Actions and resources related to water and marine resources</t>
  </si>
  <si>
    <t>E3-2 17: Water and marine resources-related actions</t>
  </si>
  <si>
    <t>Actions and resources in relation to water and marine resources</t>
  </si>
  <si>
    <t xml:space="preserve">Refer to "Our Performance" section:
-E3 Water and Marine Resources – Water Discharges. Page 37 to 38.
The process of setting water targets relates to compliance with national regulations, company policy and the local context. A key principle of Lundin Gold's water management is to maximize the recirculation and reuse of water in the industrial process, thereby minimizing the amount of fresh water withdrawn from surface sources. Water management is designed to avoid impacts to water resources. Water management is designed with infrastructure for both contact and non-contact water management. Natural drainage is maximized to prevent fresh water from entering the industrial process. All contact water is directed to a treatment plant prior to discharge in accordance with national regulations. </t>
  </si>
  <si>
    <t>Water management is essential to exploration activities. Water recirculation is carried out by means of a solids removal unit (SRU), where it is possible to recirculate all drilling effluents, and a self-supporting pond system, which allows the efficient use of captured water and that used in drilling; the aforementioned implementations avoid the treatment and discharge of effluents generated in drilling platforms.</t>
  </si>
  <si>
    <t xml:space="preserve">E3-2 19: Actions and resources  in relation to areas at water risk </t>
  </si>
  <si>
    <t>The undertaking shall specify actions and resources in relation to areas at water risk, including areas of high-water stress.</t>
  </si>
  <si>
    <t>Refer to "Our Approach and Policies" section:
-E3 Water and Marine Resources – Water Discharges. Page 37.
Refer to "Our Performance" section:
-E3 Water and Marine Resources – Water Discharges. Page 37 to 39.
Lundin Gold does not operate in regions of water stress.</t>
  </si>
  <si>
    <t>E3-3, Targets related to water and marine resources</t>
  </si>
  <si>
    <t>E3-3 22: Effectiveness of policies and actions through targets</t>
  </si>
  <si>
    <t>The description of the targets shall contain the information requirements defined in ESRS 2 MDR-T Tracking effectiveness of policies and actions through targets.</t>
  </si>
  <si>
    <r>
      <t xml:space="preserve">Refer to the "Environment Sustainability Strategy Performance Summary" section: Page 28 to 29.
Refer to "Our Performance" section:
-E3 Water and Marine Resources – Water Discharges. Page 37 to 39.
</t>
    </r>
    <r>
      <rPr>
        <sz val="11"/>
        <rFont val="Calibri"/>
        <family val="2"/>
      </rPr>
      <t>Lundin Gold does not operate in regions of water stress.</t>
    </r>
  </si>
  <si>
    <t>E3-3 23: How targets relates to management of IROs</t>
  </si>
  <si>
    <t>a, the management of material impacts, risks and opportunities related to areas at water risk, including improvement of the water quality;</t>
  </si>
  <si>
    <t>Refer to "Our Approach and Policies" section:
-E3 Water and Marine Resources – Water Discharges. Page 37.
Fruta del Norte is located near abundant water resources and receives high precipitation levels year-round. Annual average precipitation is around 3,400 mm. The WRI Aqueduct 4.0 tool indicates that FDN is not currently exposed to significant water stress.
Water risks are related mainly to excess water, flooding, landslides, excess water treatment capacity. Therefore, water stress zones and Marine Water is not material to LUG.</t>
  </si>
  <si>
    <t>c. the reduction of water consumption, including an explanation of how those targets relate to areas at water risk, including areas of high water-stress.</t>
  </si>
  <si>
    <t>Refer to the "Environment Sustainability Strategy Performance Summary" section: Page 28 to 29.
Refer to "Our Performance" section:
-E3 Water and Marine Resources – Water Discharges. Page 37 to 39.
Fruta del Norte is located near abundant water resources and receives high precipitation levels year-round. Lundin Gold does not operate in regions of water stress.</t>
  </si>
  <si>
    <t>E3-3 25: Voluntary o mandatory targets</t>
  </si>
  <si>
    <t>The undertaking shall specify as part of the contextual information, whether the targets it has set and presented are mandatory or voluntary.</t>
  </si>
  <si>
    <t>Refer to the "Environment Sustainability Strategy Performance Summary" section: Page 28 to 29.
Refer to "Our Performance" section:
-E3 Water and Marine Resources – Water Discharges. Page 37 to 39.
FDN ensures compliance with regulations, but voluntarily sets objectives and targets for water management as part of its continuous improvement commitment.
Lundin Gold has developed a Human Water Consumption Reduction Plan (2025 target: 200 litters/person/day). The goal of this plan is to reduce per capita water consumption in our camps and offices, and it applies to all FDN employees. In 2024, we made significant progress and exceeded our 2025 water consumption target of 197 l/p/d.</t>
  </si>
  <si>
    <t>E3-4 29: Water consumed in net revenue</t>
  </si>
  <si>
    <t>This is reported on a consolidated basis as Lundin Gold. 
Water Consumption (m3) =  91,117 
Net Revenue (million EUR / million USD) = 1,102 / 1,193
1) Water Consumption Intensity= 83 m3 per million EUR on net revenue, using an 2024 average annual exchange rate of 1.0821 EUR per USD.
2) Water Consumption Intensity= 76 m3 per million USD on net revenue.</t>
  </si>
  <si>
    <t xml:space="preserve">E3-5, Potential financial effects from water and marine resources-related impacts, risks and opportunities </t>
  </si>
  <si>
    <t>E3-5 33: Financial effects in monetary terms from material water and marine resources</t>
  </si>
  <si>
    <t>a. quantitative information about potential financial effects of material risks and opportunities arising from water and marine resources-related impacts;</t>
  </si>
  <si>
    <t xml:space="preserve">Refer to "Double Materiality Assessment": Page 14 to 20.
The following material risks have been identified with the corresponding expected financial effects:
-Noncompliance with discharge quality for industrial water with an anticipated cost between US$20M and US$30M.  
-Noncompliance with discharge quality for domestic wastewater with an anticipated cost between US$10M and US$20M.  
-Fines and Penalties with an anticipated cost between US$10M and US$20M.  </t>
  </si>
  <si>
    <t>b. a description of the effects considered, the impacts and dependencies to which they relate, and the time horizons in which they are likely to materialise; and</t>
  </si>
  <si>
    <t>Refer to "Double Materiality Assessment": Page 14 to 20.
The following material risks have been identified with the corresponding description of the effects considered:
-Noncompliance with discharge quality for industrial water: Industrial water balance and quality changes may trigger infrastructure or equipment investments at the process plants to ensure compliance with Ecuador’s discharge criteria throughout the life of the mine (medium term)
-Noncompliance with discharge quality for domestic wastewater: Wastewater balance and quality changes may trigger infrastructure or equipment investments at the process plants to ensure compliance with Ecuador’s discharge criteria throughout the life of the mine  (medium term). 
-Fines and Penalties: Major non-conformances on discharge limits can result in fines, penalties and legal liabilities related to environmental damage (medium term).</t>
  </si>
  <si>
    <t>c. the critical assumptions used to quantify the anticipated financial effects, as well as the sources and level of uncertainty of those assumptions.</t>
  </si>
  <si>
    <t>Refer to "Double Materiality Assessment": Page 14 to 20.
The assessment was made in light of current mitigations and controls.</t>
  </si>
  <si>
    <t>Indicator B; IUCN Red List species and national conservation list species</t>
  </si>
  <si>
    <t>a.i. number of critically endangered species</t>
  </si>
  <si>
    <t xml:space="preserve">Quantitative </t>
  </si>
  <si>
    <t>GRI 304-4</t>
  </si>
  <si>
    <t>a.ii. number of endangered species</t>
  </si>
  <si>
    <t xml:space="preserve">a.iv. number of near threatened species </t>
  </si>
  <si>
    <t>a.v. number of least concern species</t>
  </si>
  <si>
    <t>E4-1, Transition plan and consideration of biodiversity and ecosystems in strategy and business model</t>
  </si>
  <si>
    <t xml:space="preserve">E4-1 13: Resilience of strategy and business model in relation to biodiversity and ecosystems. </t>
  </si>
  <si>
    <t xml:space="preserve">The description shall include: 
a. an assessment of the resilience of the current business model and strategy to biodiversity and ecosystems-related physical, transition and systemic risks; </t>
  </si>
  <si>
    <t>This is reported on a consolidated basis. Lundin Gold has one operating asset and its exploration activities are adjacent to the operating asset.
Refer to "Double Materiality Assessment": Page 14 to 20.
Refer to "Why It Matters" sections:
-E4 Biodiversity and Ecosystems – Land Use Change (Mine Closure). Page 39.
-E4 Biodiversity and Ecosystems – Impact on the Extent and Condition of Ecosystems. Page 41.
Refer to "Our Approach and Policies" sections:
-E4 Biodiversity and Ecosystems – Land Use Change (Mine Closure). Page 40.
-E4 Biodiversity and Ecosystems – Impact on the Extent and Condition of Ecosystems. Page 42.</t>
  </si>
  <si>
    <t>GRI 3-3 (GRI 14.2.1), GRI 101-1, 101-2, 101-4 (GRI 14.4.2-4)</t>
  </si>
  <si>
    <t>b. the scope of the resilience analysis in relation to the undertaking’s own operations and its upstream and downstream value chain and in relation to the risks considered in that analysis;</t>
  </si>
  <si>
    <t>Refer to "Double Materiality Assessment": Page 14 to 20.
Refer to "Why It Matters" sections:
-E4 Biodiversity and Ecosystems – Land Use Change (Mine Closure). Page 39.
-E4 Biodiversity and Ecosystems – Impact on the Extent and Condition of Ecosystems. Page 41.
Refer to "Our Approach and Policies" sections:
-E4 Biodiversity and Ecosystems – Land Use Change (Mine Closure). Page 40.
-E4 Biodiversity and Ecosystems – Impact on the Extent and Condition of Ecosystems. Page 42.</t>
  </si>
  <si>
    <t>c. the key assumptions made;</t>
  </si>
  <si>
    <t>d. the time horizons used;</t>
  </si>
  <si>
    <t>e. the results of the resilience analysis; and</t>
  </si>
  <si>
    <t>f. the involvement of stakeholders, including, where appropriate, holders of indigenous and local knowledge.</t>
  </si>
  <si>
    <t>Refer to "Double Materiality Assessment": Page 14 to 20.
Refer to "Stakeholder Engagement": Page 20 to 23.
Refer to "Affected Communities material matters".</t>
  </si>
  <si>
    <t>SBM-3 16: Material sites in own operation</t>
  </si>
  <si>
    <r>
      <t xml:space="preserve">a. a list of material sites in its own operations, including sites under its operational control, based on the results of paragraph 17(a). 
</t>
    </r>
    <r>
      <rPr>
        <b/>
        <sz val="11"/>
        <color theme="1"/>
        <rFont val="Calibri"/>
        <family val="2"/>
      </rPr>
      <t>The undertaking shall disclose these locations by:</t>
    </r>
    <r>
      <rPr>
        <sz val="11"/>
        <color theme="1"/>
        <rFont val="Calibri"/>
        <family val="2"/>
      </rPr>
      <t xml:space="preserve">
a.i. specifying the activities negatively affecting biodiversity sensitive areas;</t>
    </r>
  </si>
  <si>
    <t>Refer to "Double Materiality Assessment": Page 14 to 20.
Refer to "Why It Matters" sections:
-E4 Biodiversity and Ecosystems – Land Use Change (Mine Closure). Page 39.
-E4 Biodiversity and Ecosystems – Impact on the Extent and Condition of Ecosystems. Page 41.
Lundin Gold has environmental licenses and other permits and authorizations for the development of underground mining activities and for the extraction and use of construction materials. With respect to surface rights. In addition, the Company has mining easements on private land where land use is required for the development of FDN's operations. Lundin Gold has full rights to conduct its underground operations as these are limited to the stipulations of the La Zarza Mining Concession Title, the Mining Contract, the licenses and permits, the permits for the construction and operation of the processing, smelting and refining infrastructure and the marketing licenses (Art. 17 of the Mining Law).</t>
  </si>
  <si>
    <t>Lundin Gold has environmental licenses and other permits and authorizations for exploration activities that involve soil samples and drilling activities.</t>
  </si>
  <si>
    <t>GRI 101-5 (GRI 14.4.5)</t>
  </si>
  <si>
    <t>a.ii. providing a breakdown of sites according to the impacts and dependencies identified, and to the ecological status of the areas (with reference to the specific ecosystem baseline level) where they are located; and</t>
  </si>
  <si>
    <t>Refer to "Why It Matters" sections:
-E4 Biodiversity and Ecosystems – Land Use Change (Mine Closure). Page 39.
-E4 Biodiversity and Ecosystems – Impact on the Extent and Condition of Ecosystems. Page 41.
La Zarza mining concession borders the El Zarza Wildlife Refuge on its western boundary and includes a portion of the Cordillera del Cóndor Protected Forest on its eastern boundary. However, the mining area is approximately three kilometers from the closest point of the refuge and one kilometer from the protected forest. The Colibrí 5 concession, where the quarry is located, is bordered by the Refugio to the west.
El Zarza Wildlife Refuge is located within the National System of Protected Areas (SNAP), created in 2006 by the Environmental Authority. The Cordillera del Cóndor Protected Forest is included in the Vegetation and Protected Forest System.</t>
  </si>
  <si>
    <t>La Zarza mining concession borders the El Zarza Wildlife Refuge on its western boundary and includes a portion of the Cordillera del Cóndor Protected Forest on its eastern boundary. However, the mining area is approximately three kilometers from the closest point of the refuge and one kilometer from the protected forest. The Colibrí 5 concession, where the quarry is located, is bordered by the Refugio to the west.
El Zarza Wildlife Refuge is located within the National System of Protected Areas (SNAP), created in 2006 by the Environmental Authority. The Cordillera del Cóndor Protected Forest is included in the Vegetation and Protected Forest System.</t>
  </si>
  <si>
    <t>a.iii. specifying the biodiversity-sensitive areas impacted, for users to be able to determine the location and the responsible competent authority with regards to the activities specified in paragraph 16(a) i.</t>
  </si>
  <si>
    <t>b. whether it has identified material negative impacts with regards to land degradation, desertification or soil sealing; and</t>
  </si>
  <si>
    <t>Refer to "Double Materiality Assessment": Page 14 to 20.
Refer to "Why It Matters" sections:
-E4 Biodiversity and Ecosystems – Land Use Change (Mine Closure). Page 39.
-E4 Biodiversity and Ecosystems – Impact on the Extent and Condition of Ecosystems. Page 41.</t>
  </si>
  <si>
    <t>GRI 101-2, 101-4 (GRI 14.4.3, GRI 14.4.4)</t>
  </si>
  <si>
    <t>c. whether it has operations that affect threatened species.</t>
  </si>
  <si>
    <t>GRI 3-3 (GRI 14.4.1), GRI 101-4 (14.4.4)</t>
  </si>
  <si>
    <t>SBM-3 17: Process to identify IROs</t>
  </si>
  <si>
    <t>The description of the process shall include whether and how the undertaking:
a. identified and assessed actual and potential impacts on biodiversity and ecosystems at own site locations and in the upstream and downstream value chain, including assessment criteria applied;</t>
  </si>
  <si>
    <t>b. identified and assessed dependencies on biodiversity and ecosystems and their services at own site locations and in the upstream and downstream value chain, including assessment criteria applied, and, if this assessment includes ecosystem services that are disrupted or likely to be;</t>
  </si>
  <si>
    <t>c. identified and assessed transition and physical risks and opportunities related to biodiversity and ecosystems, including assessment criteria applied based on its impacts and dependencies;</t>
  </si>
  <si>
    <t>d. considered systemic risks;</t>
  </si>
  <si>
    <t>Refer to "Double Materiality Assessment": Page 14 to 20.
Refer to "Stakeholder Engagement": Page 20 to 23.
Refer to "Affected Communities material matters".
The Environmental Impact Studies (EIS) prepared prior to the start of the construction and exploitation phase of the FDN and exploration activities included the collection of socio-environmental information (baseline) in accordance with Ecuadorian environmental regulations and IFC standards.
The social baseline was conducted through surveys and interviews with a statistically representative sample of the population, but also with all key groups (indigenous communities, representatives of government organizations, community leaders, political representatives). The surveys and interviews covered topics such as local and indigenous knowledge, beliefs and practices related to biodiversity (e.g. hunting, fishing, timber extraction, existence of feeding and watering places), which allowed the assessment of impacts and risks to biodiversity; as well as topics related to cultural practices, sacred sites, activities of community inhabitants, uses of the forest, information that allowed the identification of ecosystem services. The baseline information, together with the impact assessment, was the main input for the preparation of the Environmental Management Plans. The environmental impact studies were widely shared with the communities prior to obtaining environmental licenses.
Biodiversity management in FDN incorporates local knowledge in different activities such as: plant production, seed collection, among others, as we work with personnel from the area who apply the knowledge and experience developed in their communities. The local knowledge is mainly focused on the different uses of the plants (medicinal, food, construction material, food for wildlife, among others), in addition, in the collection of seedlings and seeds is combined with the knowledge related to the maturity of the fruit, the state of the seeds and the condition of the seedlings.
In addition, environmental management plans consider nature-based solutions:
- Natural regeneration is given priority wherever possible.
- We maintain strategic alliances for biodiversity research and conservation, with a focus on partnerships for sustainable landscapes that promote sustainable production practices and restoration of degraded areas beyond FDN's sphere of influence.</t>
  </si>
  <si>
    <t>e.ii. when affected communities are likely to be impacted, the undertaking, shall disclose how these communities were involved in the materiality assessment; and</t>
  </si>
  <si>
    <t>e.iii. with respect to impacts on ecosystem services of relevance to affected communities in its own operations, the undertaking shall indicate how negative impacts may be avoided. If these impacts are unavoidable, the undertaking may indicate its plans to minimise them and implement mitigation measures that aim to maintain the value and functionality of priority services.</t>
  </si>
  <si>
    <t>SBM-3 19: Sites located in or near biodiversity-sensitive areas</t>
  </si>
  <si>
    <t>a. whether or not it has sites located in or near biodiversity-sensitive areas and whether activities related to these sites negatively affect these areas by leading to the deterioration of natural habitats and the habitats of species and to the disturbance of the species for which a protected area has been designated; and</t>
  </si>
  <si>
    <t>Refer to "Double Materiality Assessment": Page 14 to 20.
Refer to "Why It Matters" sections:
-E4 Biodiversity and Ecosystems – Land Use Change (Mine Closure). Page 39.
-E4 Biodiversity and Ecosystems – Impact on the Extent and Condition of Ecosystems. Page 41.
La Zarza mining concession borders the El Zarza Wildlife Refuge on its western boundary and includes a portion of the Cordillera del Cóndor Protected Forest on its eastern boundary. However, the mining area is approximately three kilometers from the closest point of the refuge and one kilometer from the protected forest. The Colibrí 5 concession, where the quarry is located, is bordered by the Refugio to the west.</t>
  </si>
  <si>
    <t>La Zarza mining concession borders the El Zarza Wildlife Refuge on its western boundary and includes a portion of the Cordillera del Cóndor Protected Forest on its eastern boundary. However, the mining area is approximately three kilometers from the closest point of the refuge and one kilometer from the protected forest. The Colibrí 5 concession, where the quarry is located, is bordered by the Refugio to the west.</t>
  </si>
  <si>
    <t>GRI 101-6 (GRI 14.4.6), 101-2 (GRI 14.4.3)</t>
  </si>
  <si>
    <t>b. whether it has been concluded that it is necessary to implement biodiversity mitigation measures, such as those identified in: Directive 2009/147/EC of the European Parliament and of the Council on the conservation of wild birds; Council Directive 92/43/EEC on the conservation of natural habitats and of wild fauna and flora; an Environmental Impact Assessment (EIA) as defined in Article 1(2), point (g), of Directive 2011/92/EU of the European Parliament and of the Council ( 83 ) on the assessment of the effects of certain public and private projects on the environment; and for activities located in third countries, in accordance with equivalent national provisions or international standards, such as the International Finance Corporation (IFC) Performance Standard 6: Biodiversity Conservation and Sustainable Management of Living Natural Resources.</t>
  </si>
  <si>
    <t>Refer to "Double Materiality Assessment": Page 14 to 20.
Refer to "Why It Matters" sections:
-E4 Biodiversity and Ecosystems – Land Use Change (Mine Closure). Page 39.
-E4 Biodiversity and Ecosystems – Impact on the Extent and Condition of Ecosystems. Page 41.
The operation at FDN has an Impact Study and an Environmental Management Plan, as a prerequisite for obtaining the environmental license. In this sense, there is a BMMP (Biodiversity Management and Monitoring Plan) that is anchored to the Environmental Management Plan approved by the National Environmental Agency (MAATE).
There is also a BMMP prepared by JLH Ambiental, which proposes a comprehensive biodiversity management, applying the mitigation hierarchy throughout the area of influence of FDN's operations, based on the guidelines of Performance Standard 6 of the IFC Standards. To date, most of the measures in the "avoid" and "minimize" stages of the mitigation hierarchy have been completed.</t>
  </si>
  <si>
    <t>The environmental impact studies for the Emperador and La Zarza concessions include an assessment of the impact on biodiversity and its areas of influence, taking into account the proximity to protected areas and the specific characteristics of all the ecosystem units in the area.</t>
  </si>
  <si>
    <t>E4-2, Policies related to biodiversity and ecosystems</t>
  </si>
  <si>
    <t>E4-2 22:  Policies to manage IROs that are related to biodiversity and ecosystems</t>
  </si>
  <si>
    <t>GRI 101-1 (GRI 14.4.2)</t>
  </si>
  <si>
    <t>E4-2 23: Biodiversity and ecosystems-related policies</t>
  </si>
  <si>
    <t>a. related to the matters specified in ESRS E4 AR 4;</t>
  </si>
  <si>
    <t>GRI 101-1 (GRI 14.4.2), GRI 101-2 (GRI 14.4.3)</t>
  </si>
  <si>
    <t>b. relate to its material biodiversity and ecosystems-related impacts;</t>
  </si>
  <si>
    <t>c. relate to material dependencies and material physical and transition risks and opportunities;</t>
  </si>
  <si>
    <t>d. support traceability of products, components and raw materials with material actual or potential impacts on biodiversity and ecosystems along the value chain;</t>
  </si>
  <si>
    <t>Lundin Gold has not committed to support traceability of products, components and raw materials with material actual or potential impacts on biodiversity.</t>
  </si>
  <si>
    <t>e. address production, sourcing or consumption from ecosystems that are managed to maintain or enhance conditions for biodiversity, as demonstrated by regular monitoring and reporting of biodiversity status and gains or losses; and</t>
  </si>
  <si>
    <t>Lundin Gold has not committed to address production, sourcing or consumption from ecosystems that are managed to maintain or enhance conditions for biodiversity.</t>
  </si>
  <si>
    <t>f. address social consequences of biodiversity and ecosystems-related impacts.</t>
  </si>
  <si>
    <t>E4-2 24: Biodiversity and ecosystems protection policy</t>
  </si>
  <si>
    <t xml:space="preserve">The undertaking shall specifically disclose whether it has adopted:
a. biodiversity and ecosystem protection policy covering operational sites owned, leased, or managed in or near a biodiversity sensitive area;
</t>
  </si>
  <si>
    <t>b. sustainable land / agriculture practices or policies;</t>
  </si>
  <si>
    <t>c. sustainable oceans / seas practices or policies; and</t>
  </si>
  <si>
    <t>Lundin Gold has not committed to sustainable oceans / seas practices as no exploration and exploration activities are conducted near oceans or seas.</t>
  </si>
  <si>
    <t>d.  policies to address deforestation.</t>
  </si>
  <si>
    <t>E4-3, Actions and resources related to biodiversity and ecosystems</t>
  </si>
  <si>
    <t>E4-3 27: Actions and resources related to material sustainability matters </t>
  </si>
  <si>
    <t>The description of key actions and resources shall follow the mandatory content defined in ESRS 2 MDR-A Actions and resources in relation to material sustainability matters .</t>
  </si>
  <si>
    <t>Refer to "Our Performance" sections:
-E4 Biodiversity and Ecosystems – Land Use Change (Mine Closure). Page 40 to 41.
-E4 Biodiversity and Ecosystems – Impact on the Extent and Condition of Ecosystems. Page 42.</t>
  </si>
  <si>
    <t>E4-3 28: Biodiversity offsets were used in action plan</t>
  </si>
  <si>
    <r>
      <t xml:space="preserve">If the actions contain biodiversity offsets, </t>
    </r>
    <r>
      <rPr>
        <b/>
        <sz val="11"/>
        <color theme="1"/>
        <rFont val="Calibri"/>
        <family val="2"/>
      </rPr>
      <t>the undertaking shall include the following information:</t>
    </r>
    <r>
      <rPr>
        <sz val="11"/>
        <color theme="1"/>
        <rFont val="Calibri"/>
        <family val="2"/>
      </rPr>
      <t xml:space="preserve">
b.i. the aim of the offset and key performance indicators used;</t>
    </r>
  </si>
  <si>
    <t xml:space="preserve">Refer to "Our Approach and Policies" sections:
-E4 Biodiversity and Ecosystems – Land Use Change (Mine Closure). Page 40.
-E4 Biodiversity and Ecosystems – Impact on the Extent and Condition of Ecosystems. Page 42.
Lundin Gold is progressing on a Biodiversity Offsetting Strategy for FDN, which aims to achieve no-net loss of natural habitat and a net-gain of critical habitat after implementing avoidance, minimization and restoration measures. </t>
  </si>
  <si>
    <t>GRI 101-8 (GRI 14.4.8)</t>
  </si>
  <si>
    <t>b.iii. a description of offsets including area, type, the quality criteria applied and the standards that the biodiversity offsets comply with;</t>
  </si>
  <si>
    <t>Offsets</t>
  </si>
  <si>
    <t>c. shall describe whether and how it has incorporated local and indigenous knowledge and nature- based solutions into biodiversity and ecosystems-related actions.</t>
  </si>
  <si>
    <t>E4-4, Targets related to biodiversity and ecosystems</t>
  </si>
  <si>
    <t>E4-4 32: Identified ecological threshold and the method used to determine it.</t>
  </si>
  <si>
    <r>
      <t xml:space="preserve">a.i. whether ecological thresholds and allocations of impacts to the undertaking were applied when setting targets. </t>
    </r>
    <r>
      <rPr>
        <b/>
        <sz val="11"/>
        <color theme="1"/>
        <rFont val="Calibri"/>
        <family val="2"/>
      </rPr>
      <t>If so, the undertaking shall specify:</t>
    </r>
  </si>
  <si>
    <t>Lundin Gold has not set targets to meet ecological thresholds as we are developing a biodiversity offset strategy for FDN that aims to achieve no net loss of natural habitat and a net gain of critical habitat after implementation of avoidance, minimization and restoration measures.  
In fact, the reference targets currently in use are aligned and consistent with the maximum allowable limits established by national regulations and taking into account the baseline results of the Environmental Impact Study.</t>
  </si>
  <si>
    <t>No exploration targets have been considered as the potential impact is not material.</t>
  </si>
  <si>
    <t>a.ii. whether or not the thresholds are entity-specific and if so, how they were determined; and</t>
  </si>
  <si>
    <t>a.iii. how responsibility for respecting identified ecological thresholds is allocated in the undertaking;</t>
  </si>
  <si>
    <t>b. whether the targets are informed by, and/or aligned with the Kunming-Montreal Global Biodiversity Framework, relevant aspects of the EU Biodiversity Strategy for 2030 and other biodiversity and ecosystem-related national policies and legislation;</t>
  </si>
  <si>
    <t>c. how the targets relate to the biodiversity and ecosystem impacts, dependencies, risks and opportunities identified by the undertaking in relation to its own operations and its upstream and downstream value chain;</t>
  </si>
  <si>
    <t>d. the geographical scope of the targets, if relevant;</t>
  </si>
  <si>
    <t>e. whether or not the undertaking used biodiversity offsets in setting its targets; and</t>
  </si>
  <si>
    <t>f. to which of the layers of the mitigation hierarchy the target can be allocated (i.e., avoidance, minimisation, restoration and rehabilitation, compensation or offsets).</t>
  </si>
  <si>
    <t>E4-5, Impact metrics related to biodiversity and ecosystems change</t>
  </si>
  <si>
    <t>E4-5 35: Sites owned, leased or managed near key biodiversity areas</t>
  </si>
  <si>
    <t>The number and area (in hectares) of sites owned, leased or managed in or near these protected areas or key biodiversity areas that it is negatively affecting biodiversity-sensitive areas. Report information on the ecologically sensitive areas for all mine sites.</t>
  </si>
  <si>
    <t>hectares</t>
  </si>
  <si>
    <t>The total area of La Zarza mining concession is 4,628 hectares and the total area of the Colibrí 2, Colibrí 4 and Colibrí 5 concessions (construction materials for operations) is 271 hectares.
Lundin Gold has made a voluntary commitment to comply with International Finance Corporation (IFC) standards. For the FDN operation, an Environmental and Social Impact Study was prepared in accordance with these standards, which identified discrete management units in 7 locations within and outside the La Zarza concession that have values of importance for biodiversity.
The ESIA did not identify any potential impacts on sites adjacent to the La Zarza concession. The areas adjacent to the La Zarza concession include the El Zarza Wildlife Refuge and part of the Cordillera del Cóndor Protected Forest.</t>
  </si>
  <si>
    <t>The total area of the regional exploration mining concessions is approximately 59,000 hectares and is centered around the La Zarza concession and adjacent to the biodiverse Cordillera del Cóndor, which includes the El Zarza Wildlife Refuge, the El Condor Mountain Range Protected Forest and the Upper Nangaritza River Basin Forest. These areas support thousands of plant and animal species, many of which are endemic or threatened.
Lundin Gold's biodiversity management plans are designed to avoid impacts to this sensitive area. The company's Biodiversity Monitoring and Management Plan includes measures to mitigate impacts within its sphere of influence, such as habitat restoration and species monitoring.</t>
  </si>
  <si>
    <t>G4 MM1 / GRI 101-5 (new alignment, GRI 14.4.5)</t>
  </si>
  <si>
    <t>E4-5 36: Material impacts with regards to land-use change</t>
  </si>
  <si>
    <t>If the undertaking has identified material impacts with regards to land-use change, or impacts on the extent and condition of ecosystems, it may also disclose their land-use based on a Life Cycle Assessment.</t>
  </si>
  <si>
    <t>Refer to "Our Performance" section:
-E4 Biodiversity and Ecosystems – Land Use Change (Mine Closure). Page 40 to 41.</t>
  </si>
  <si>
    <t>The change in land use for the exploration phase is not considered a material aspect.</t>
  </si>
  <si>
    <t>GRI 101-2 (GRI 14.4.3)
GRI 101-4 (GRI 14.4.4)</t>
  </si>
  <si>
    <t>E4-5 38: Conversion over time of land cover</t>
  </si>
  <si>
    <t>conversion</t>
  </si>
  <si>
    <t>GRI 101-7 (GRI 14.4.7)</t>
  </si>
  <si>
    <t>In its operations, Lundin Gold minimizes the impact on biotic species, prioritizing those of ecological importance and ensuring their relocation to places with similar ecosystems to increase their chances of survival.
1) Total rescues at Cóndor-Kutukú mountain range forest:
-Flora (individuals): 873 in 2022, 95 in 2023, and 1034 in 2024
-Herpetofauna (individuals): 89 in 2022, 35 in 2023 and 272 in 2024
-Birds (individuals): 1 in 2024
-Mammals (individuals): 2 in 2024
2) Total rescues at forest on sandstone plateaus of the Coordillera del Cóndor Kutukú:
-Flora (individuals): 281 in 2022; 698 in 2024
-Herpetofauna (individuals): 30 in 2022; 155 in 2024
-Mastofauna (individuals): 1 in 2024
The implementation of this plan provides valuable information for: (i) the conservation of genetic diversity, (ii) the discovery of new species, (iii) the assessment of habitat vulnerability categories and conservation status, (iv) the subsequent restoration activities, (v) the strengthening of existing literature describing ecosystems, (vi) the identification of potential new information for science, and (vii) the appropriate management of biodiversity.
3) Hectares under restoration by ecosystem: 26 hectares.
-Lower montane evergreen forest of the Cordillera del Cóndor-Kutukú: 14 hectares between 2017 and 2024.
-Low montane evergreen forest on sandstone plateaus of the Cordillera del Cóndor-Kutukú: 4 hectares between 2017 and 2024.
-Piedmont evergreen forest of the Cóndor-Kutukú mountain range: 3 hectares between 2020 and 2024
-Undetermined ecosystems (total): 5 hectares between 2019 and 2024.</t>
  </si>
  <si>
    <t>Analysis and metrics that reflect changes in the spatial configuration of the landscape, are not in place for operations. These requirements are expected to be developed in 2025.</t>
  </si>
  <si>
    <t>Analysis and metrics that reflect changes in ecosystem structural connectivity, are not in place for operations. These requirements are expected to be developed in 2025 and 2026.</t>
  </si>
  <si>
    <t>e. functional connectivity (e.g., how well genes or individuals move through land, freshwater, and the seascape).</t>
  </si>
  <si>
    <t>Analysis and metrics that reflect functional connectivity, are not in place for operations. These requirements are expected to be developed in 2026.</t>
  </si>
  <si>
    <t xml:space="preserve">E4-5 41: Ecosystem area coverage </t>
  </si>
  <si>
    <t>quality metrics</t>
  </si>
  <si>
    <t>In operations, biotic monitoring is carried out every six months at two sites representative of the ecosystem uniqueness and the impact of deforestation (portals and quarry). Monitoring is in place before the start of the construction phase or any new construction.
The field data is used to perform a multitemporal analysis of richness and abundance indicators (Shannon and Simpson) and a comparative analysis of species composition between the edge zones and the monitored forest areas to identify changes due to the edge effect. In addition, bioindicator characteristics and species are analyzed.
In general, although changes in species composition have been reported in the edge zones, especially in the flora and avifauna components, there have been no significant changes in the richness and abundance indicators, which have remained within the same range since the first monitoring.</t>
  </si>
  <si>
    <t xml:space="preserve">
In La Zarza and Emperador concessions, biotic monitoring is carried out every six months in representative areas of the ecosystems to determine the composition and structure of the populations found in the area of influence of the exploration activities.
In addition, multitemporal analyses are carried out to determine changes in species composition with the identification of potential species or bioindicators.
In all the monitoring activities, it has been observed that the presence of the mammalian fauna decreases during the exploration activities, in accordance with the impacts evaluated for this type of activity in the environmental impact studies. However, when the activities are completed, it is also observed that the richness and abundance of species return to their usual values.</t>
  </si>
  <si>
    <t>b.ii. metrics that measure multiple species within an ecosystem rather than the number of individuals within a single species within an ecosystem (for example: scientifically established species richness and abundance indicators that measure the development of (native) species composition within an ecosystem against the reference state at the beginning of the first reporting period as well as the targeted state outlined in the Kunming-Montreal Global Biodiversity Framework, or an aggregation of species’ conservation status if relevant); or</t>
  </si>
  <si>
    <t>b.iii. metrics that reflect structural components of condition such as habitat connectivity (i.e., how linked habitats are to each other).</t>
  </si>
  <si>
    <t>Metrics that reflect structural components of condition, such as habitat connectivity, are not in place for operations. These required metrics are expected to be developed in 2025 and 2026.
The Biodiversity Management and Monitoring Plan, approved by the Ecuadorian Environmental Authority and implemented in accordance with IFC standards, did not consider the generation of this type of metric. This information can be generated with new connectivity studies.</t>
  </si>
  <si>
    <t xml:space="preserve">Indicator A: Land (owned or leased, and managed) disturbed or rehabilitated </t>
  </si>
  <si>
    <t>Refer to "Our Performance" section:
-E4 Biodiversity and Ecosystems – Land Use Change (Mine Closure). Page 40 to 41.
The change in land use is directly related to the area cleared for the implementation of FDN infrastructures, this area reaches 412 hectares.</t>
  </si>
  <si>
    <t>Refer to "Our Performance" section:
-E4 Biodiversity and Ecosystems – Land Use Change (Mine Closure). Page 40 to 41.
The total area restored between 2021 and 2024 is 15.4 hectares.</t>
  </si>
  <si>
    <t>This disclosure shall include:
a. a quantification of the anticipated financial effects in monetary terms before considering biodiversity and ecosystems-related actions or where not possible without undue cost or effort, qualitative information. For financial effects arising from material opportunities, a quantification is not required if it would result in disclosure that does not meet the qualitative characteristics of information (see ESRS 1 Appendix B Qualitative characteristics of information). The quantification of the anticipated financial effects in monetary terms may be a single amount or a range;</t>
  </si>
  <si>
    <t>b. a description of the effects considered, the impacts and dependencies to which they relate and the time horizons in which they are likely to materialise; and</t>
  </si>
  <si>
    <t>impacts/time</t>
  </si>
  <si>
    <t>The following material risks have been identified with the corresponding description of the effects considered:
-Vulnerability to climate change: Biodiversity loss exacerbates climate impacts like soil erosion and water scarcity, leading to higher operational costs, increased infrastructure maintenance, and potential investments in water sourcing or treatment. These vulnerabilities also increase operational disruptions, reducing productivity and raising overall expenses (long term).
-Regulatory risks and permitting: Government decides to expand conservation areas and reduce the size of future exploration sites (e.g. inability to explore or mine in protected forests) (medium term).
-Damage to brand value: Reputational damage from associations with biodiversity destruction can reduce investor confidence and affect relationships with stakeholders, including NGOs, governments, and consumers (medium term).
-Shift in demand: Buyers, especially in developed markets, may demand sustainably sourced gold, potentially excluding companies associated with biodiversity harm from premium markets (medium term).
-Lagging behind industry standards: Failure to adopt best practices for biodiversity management can put the company at a disadvantage compared to competitors that align with global standards like the Taskforce on Nature-related Financial Disclosures (TNFD) or Responsible Gold Mining Principles (RGMP) (medium term).
-Environmental remediation: LUG may be required to invest heavily in restoring degraded ecosystems. Remediation costs often far exceed initial prevention expenses (long term).
-Reputational damage: Due to failure to meet stakeholder expectations for the closure plan – lawsuits of NGOs (long term).</t>
  </si>
  <si>
    <t>c. the critical assumptions used to quantify the anticipated financial effects as well as the sources and the level of uncertainty of those assumptions.</t>
  </si>
  <si>
    <t>Indicator A: Waste generated</t>
  </si>
  <si>
    <t>Metric Ton</t>
  </si>
  <si>
    <t>No material waste generation in exploration activities</t>
  </si>
  <si>
    <t>GRI 306-3 (GRI 14.5.4)</t>
  </si>
  <si>
    <t>Indicator B: Tailings and waste rock generated</t>
  </si>
  <si>
    <t xml:space="preserve">b.i. total tailings generated </t>
  </si>
  <si>
    <t>No mineral waste generation in exploration activities</t>
  </si>
  <si>
    <t xml:space="preserve">b.ii. total waste rock generated </t>
  </si>
  <si>
    <t>Indicator C: Waste diverted, tailings and waste rock</t>
  </si>
  <si>
    <t>GRI 306-4 (GRI 14.5.5);
SASB EM-MM-150a.1; EM-MM-150a.2</t>
  </si>
  <si>
    <t>c.i. total tailings diverted</t>
  </si>
  <si>
    <t>preparation for reuse</t>
  </si>
  <si>
    <t>recycling</t>
  </si>
  <si>
    <t>other recovery operations</t>
  </si>
  <si>
    <t>c.ii. total waste rock diverted</t>
  </si>
  <si>
    <t>Indicator D: Waste directed, tailings and waste rock</t>
  </si>
  <si>
    <t>GRI 306-5 (GRI 14.5.6)</t>
  </si>
  <si>
    <t>d.i. total tailings directed</t>
  </si>
  <si>
    <t>incineration</t>
  </si>
  <si>
    <t>landfill</t>
  </si>
  <si>
    <t>other disposal operations</t>
  </si>
  <si>
    <t>d.ii. total waste rock directed</t>
  </si>
  <si>
    <t>E5-5, Resource outflows</t>
  </si>
  <si>
    <t>E5-5 37: Total waste from its own operations</t>
  </si>
  <si>
    <t>total amount by weight diverted from disposal, hazardous waste</t>
  </si>
  <si>
    <t>i. preparation for reuse</t>
  </si>
  <si>
    <t>ii. recycling</t>
  </si>
  <si>
    <t>iii. other recovery operations</t>
  </si>
  <si>
    <t>total amount by weight diverted from disposal, non-hazardous waste</t>
  </si>
  <si>
    <t>i. incineration</t>
  </si>
  <si>
    <t>ii. landfill</t>
  </si>
  <si>
    <t>iii. other disposal operations</t>
  </si>
  <si>
    <t>Metric Ton / percentage</t>
  </si>
  <si>
    <t>Total amount of waste directed to disposal (hazardous, non-hazardous, tailings and waste rock): 1,267,546
Total amount of waste generated: 1,954,337
Percentage of non-recycled or directed to disposal waste = 65%</t>
  </si>
  <si>
    <t>E5-5 39: Hazardous waste and radioactive waste generated</t>
  </si>
  <si>
    <t>SASB 150; GRI 306-1 (14.5.2)</t>
  </si>
  <si>
    <t>Total waste generated</t>
  </si>
  <si>
    <t>Total waste diverted from disposal</t>
  </si>
  <si>
    <t>Total waste directed to disposal</t>
  </si>
  <si>
    <t>Percentage - waste diverted from disposal</t>
  </si>
  <si>
    <t>Percentage - waste directed to disposal</t>
  </si>
  <si>
    <t>Percentage - non-recycled waste</t>
  </si>
  <si>
    <t>Percentage -  tailings diverted from disposal</t>
  </si>
  <si>
    <t>Percentage - waste rock diverted from disposal</t>
  </si>
  <si>
    <t>IRO 1 11: Resource use and circular economy, resource inflows, resource outflows and waste</t>
  </si>
  <si>
    <t>a. whether the undertaking has screened its assets and activities in order to identify its actual and potential impacts, risks and opportunities in its own operations and its upstream and downstream value chain, and if so, the methodologies, assumptions and tools used in the screening;</t>
  </si>
  <si>
    <t>This is reported on a consolidated basis. Lundin Gold has one operating asset and its exploration activities are adjacent to the operating asset.
Refer to "Double Materiality Assessment": Page 14 to 20.
Refer to "Why It Matters" section:
-E5 Circular Economy – Waste (Tailings Management). Page 44.</t>
  </si>
  <si>
    <t>b. whether and how the undertaking has conducted consultations, in particular, with affected communities.</t>
  </si>
  <si>
    <t>E5-1, Policies related to resource use and circular economy</t>
  </si>
  <si>
    <t>E5-1 14: Policies adopted to manage material IROs</t>
  </si>
  <si>
    <t>The disclosure required by paragraph 12 (the undertaking shall describe its policies adopted to manage its material impacts, risks and opportunities related to resource use and circular economy) shall contain the information on the policies the undertaking has in place to manage its material impacts, risks and opportunities related to resource use and circular economy in accordance with ESRS 2 MDR-P Policies adopted to manage material sustainability matters.</t>
  </si>
  <si>
    <t>E5-2, Actions and resources related to resource use and circular economy</t>
  </si>
  <si>
    <t>E5-2 20: Resource use and circular economy</t>
  </si>
  <si>
    <t>a. higher levels of resource efficiency in use of technical and biological materials and water, particularly in relation to critical raw materials and rare earths as listed in the Raw Materials Information System;</t>
  </si>
  <si>
    <t>Refer to "Our Performance" section:
-E5 Circular Economy – Waste (Tailings Management). Page 45 to 47.
At Lundin Gold's operations, water resources are managed efficiently to maximize water recovery in the mineral extraction, processing, smelting and refining processes, while complying with permit/maximum catchment and ecological flow requirements.</t>
  </si>
  <si>
    <t>In exploration activities, more than 85% of the water in the drillings wells is reused.</t>
  </si>
  <si>
    <t>b. higher rates of use of secondary raw materials (recyclates);</t>
  </si>
  <si>
    <t>Does not apply to exploration activities</t>
  </si>
  <si>
    <t>c. application of circular design, leading to increased product durability and optimisation of use, and higher rates of: Reuse, Repair, Refurbishing, Remanufacture, Repurposing and Recycling.</t>
  </si>
  <si>
    <t>The process plant maintains an operational configuration that allows the use of raw water from the TSF as well as water from the Main Treatment Plant (MWTP). This condition allows to increase the percentage of water recirculation and reuse in production activities.</t>
  </si>
  <si>
    <t>In exploration activities, water in the drillings wells is reused.</t>
  </si>
  <si>
    <t>At Lundin Gold operations, non-mining and non-hazardous waste with recovery potential, such as plastic, paper, cardboard, scrap metal, wood, glass, black and grey water treatment sludge, and raw and cooked organic waste, are delivered to authorized managers for reuse and recycling. With respect to mining waste, a portion of the tailings is used as "fill paste" to fill underground mine chambers, and sterile rock in the form of cemented rock fill has also been used.</t>
  </si>
  <si>
    <t xml:space="preserve">Exploration drilling muds are delivered to authorized managers for reuse and recycling.
 </t>
  </si>
  <si>
    <t>End-of-Life (EOL) measures such as recycling, upcycling and Extended Producer Responsibility (EPR) do not apply to Lundin Gold as a gold mining company because: i) gold is highly recyclable and retains its value indefinitely; ii) gold is not a consumer product, unlike plastics, electronics or other manufactured goods; iii) gold mining companies focus on extraction, not end-use; and iv) EPR does not apply to the mining sector.</t>
  </si>
  <si>
    <t>Drill cuttings are sent to an environmental operator who reuses them as a raw material for the production of new materials such as paving stones or clinker (an input for the production of cement).</t>
  </si>
  <si>
    <t>E5-3, Targets related to resource use and circular economy</t>
  </si>
  <si>
    <t>E5-3 23: Effectiveness of policies and actions</t>
  </si>
  <si>
    <t>Refer to the "Environment Sustainability Strategy Performance Summary" section: Page 28 to 29.
Refer to "Our Performance" section:
-E5 Circular Economy – Waste (Tailings Management). Page 45 to 47.</t>
  </si>
  <si>
    <t>GRI 306-2 (GRI 14.5.3)</t>
  </si>
  <si>
    <t>E5-3 24: Waste management treatment</t>
  </si>
  <si>
    <t>Refer to "Our Approach and Policies" section:
-E5 Circular Economy – Waste (Tailings Management). Page 44.
Refer to "Our Performance" section:
-E5 Circular Economy – Waste (Tailings Management). Page 45 to 47.</t>
  </si>
  <si>
    <t>E5-5 35:  Key products and materials designed along circular principles</t>
  </si>
  <si>
    <t>The undertaking shall provide a description of the key products and materials that come out of the undertaking’s production process and that are designed along circular principles, including durability, reusability, repairability, disassembly, remanufacturing, refurbishment, recycling, recirculation by the biological cycle, or optimisation of the use of the product or material through other circular business models.</t>
  </si>
  <si>
    <t>GRI 306-4 (GRI 14.5.5), GRI 306-5 (GRI 14.5.6)</t>
  </si>
  <si>
    <t>E5-5 36:  Durability of the products</t>
  </si>
  <si>
    <t xml:space="preserve">E5-5 38:  Disclosure of composition of waste </t>
  </si>
  <si>
    <t>Refer to "Our Approach and Policies" section:
-E5 Circular Economy – Waste (Tailings Management). Page 44.
Refer to "Our Performance" section:
-E5 Circular Economy – Waste (Tailings Management). Page 45 to 47.
Environmental impacts are related to the generation of non-hazardous and hazardous waste (non-mining), tailings and waste rock and are managed through the Fruta del Norte (FDN) Environmental Management Plan, approved by the National Environmental Agency, for activities related to mining, processing and smelting.</t>
  </si>
  <si>
    <t>Environmental impacts associated with the generation of non-hazardous and hazardous waste are managed through the implementation of and compliance with approved environmental management plans.</t>
  </si>
  <si>
    <t>GRI 306-1 (GRI 14.5.2)</t>
  </si>
  <si>
    <t xml:space="preserve">Refer to "Why It Matters" section:
-E5 Circular Economy – Waste (Tailings Management). Page 44.
Tailings are a common by-product of the mineral recovery process. Often taking the form of a slurry, they consist of finely crushed rock, water, and chemical additives used to facilitate mineral extraction. </t>
  </si>
  <si>
    <t xml:space="preserve">E5-5 40:  Methodologies used to calculate data (waste generated) </t>
  </si>
  <si>
    <t>The undertaking shall provide contextual information on the methodologies used to calculate the data and in particular the criteria and assumptions used to determine and classify products designed along circular principles under paragraph 35. It shall specify whether the data is sourced from direct measurement or estimations; and disclose the key assumptions used.</t>
  </si>
  <si>
    <t>Refer to "Our Performance" section:
-E5 Circular Economy – Waste (Tailings Management). Page 45 to 47.
Non-mineral waste (non-hazardous, hazardous and special) from exploitation are collected, transported and temporarily stored in the Waste Management Center (WMC) and classified according to the category, type and potential revaluation of each waste.
The measurement, data recording and control of the waste is carried out daily at the WMC. The waste is weighed on a scale and the data generated is recorded in a digital repository.
For mining waste such as tailings, volume information is obtained through data modeling using flow meters and density meters. For waste rock, volumes are obtained from a database (tonnage, grade, origin, etc.) that is updated daily.</t>
  </si>
  <si>
    <t>Non-mineral waste (non-hazardous, hazardous and special) from  exploration are collected, transported and temporarily stored in the Waste Management Center (WMC) and classified according to the category, type and potential revaluation of each waste.
Drilling mud is a non-hazardous waste with 2 destinations. One portion is temporarily stored in an appropriate area for later delivery to the environmental operator, and the data generated is recorded in a digital repository.</t>
  </si>
  <si>
    <t>E5-5 43: Potential financial effects of material risks and opportunities arising from resource use and circular economy</t>
  </si>
  <si>
    <t xml:space="preserve">Refer to "Double Materiality Assessment": Page 14 to 20.
Refer to "Why It Matters" sections:
-E5 Circular Economy – Waste (Tailings Management). Page 44.
 The following material risks have been identified with the corresponding expected financial effects:
-Loss of physical  stability - TSF with an anticipated cost over US$30M.  
-Loss of chemical stability - TSF with an anticipated cost over US$30M.  </t>
  </si>
  <si>
    <t>Fruta del Norte Mine and Exploration Activities</t>
  </si>
  <si>
    <t>SBM-2 12: How stakeholders’ interests and views inform the undertaking’s strategy and business model.</t>
  </si>
  <si>
    <t xml:space="preserve">Whether and how it considers the role that its strategy and business model may play in creating, exacerbating or mitigating significant material impacts on its own workforce, and whether and how the business model and strategy are adapted to address such material impacts. </t>
  </si>
  <si>
    <t>This is reported on a consolidated basis. Lundin Gold has one operating asset and its exploration activities are adjacent to the operating asset.
Refer to "Double Materiality Assessment": Page 14 to 20.
Refer to "Why It Matters" sections:
-S1 &amp; S2 Own Workforce – Workers in the Value Chain | Health and Safety: Page 53.
-S1 Own Workforce – Secure Employment: Page 65.
-S1 Own Workforce – Training &amp; Skills Development: Page 69.</t>
  </si>
  <si>
    <t>SBM-3 13: Material IROs and the own workforce</t>
  </si>
  <si>
    <t>a. whether and how actual and potential impacts on its own workforce: (i) originate from or are connected to the undertaking’s strategy and business models , and (ii) inform and contribute to adapting the undertaking’s strategy and business model; and</t>
  </si>
  <si>
    <t>Refer to "Double Materiality Assessment": Page 14 to 20.
Refer to "Why It Matters" sections:
-S1 &amp; S2 Own Workforce – Workers in the Value Chain | Health and Safety: Page 53.
-S1 Own Workforce – Secure Employment: Page 65.
-S1 Own Workforce – Training &amp; Skills Development: Page 69.</t>
  </si>
  <si>
    <t>(b) the relationship between its material risks and opportunities arising from impacts and dependencies on own workforce and its strategy and business model.</t>
  </si>
  <si>
    <t xml:space="preserve">SBM-3 14: Own workforce who could be materially impacted </t>
  </si>
  <si>
    <t>a. a brief description of the types of employees and non-employees in its own workforce subject to material impacts by its operations, and specify whether they are employees , self- employed people, or people provided by third party undertakings primarily engaged in employment activities;</t>
  </si>
  <si>
    <t xml:space="preserve">Refer to "Double Materiality Assessment": Page 14 to 20.
Refer to "Human Rights Risk Assessment": Page 26
Refer to "Our Approach and Policies" sections:
-S1 &amp; S2 Own Workforce – Workers in the Value Chain | Health and Safety: Page 54
Employees and non-employees (contractors) were considered in the assessment, in accordance with ESRS. </t>
  </si>
  <si>
    <t>b. in the case of material negative impacts, whether they are either 
i. widespread or systemic in contexts where the undertaking operates, or</t>
  </si>
  <si>
    <t>ii. related to individual incidents (for example, an industrial accident or an oil spill);</t>
  </si>
  <si>
    <t>c. in the case of material positive impacts, a brief description of the activities that result in the positive impacts, the types of employees and non-employees in its own workforce that are positively affected or could be positively affected; the undertaking may also disclose whether the positive impacts occur in specific countries or regions;</t>
  </si>
  <si>
    <t>d. any material risks and opportunities for the undertaking arising from impacts and dependencies on its own workforce;</t>
  </si>
  <si>
    <t>e. any material impacts on its own workforce that may arise from transition plans for reducing negative impacts on the environment and achieving greener and climate- neutral operations, including information on the impacts on own workforce caused by the undertaking’s plans and actions to reduce carbon emissions in line with international agreements. Impacts, risks and opportunities include restructuring and employment loss as well as opportunities arising from job creation and reskilling or upskilling;</t>
  </si>
  <si>
    <t xml:space="preserve">f. operations at significant risk of incidents of forced labour or compulsory labour either in terms of:
i. type of operation (such as manufacturing plant); or
</t>
  </si>
  <si>
    <t>SBM-3 15: Own workforce who are or could be negatively affected, based on the materiality assessment</t>
  </si>
  <si>
    <t>In describing the main types of people in its own workforce who are or could be negatively affected, the undertaking shall disclose whether and how it has developed an understanding of how people with particular characteristics, those working in particular contexts, or those undertaking particular activities may be at greater risk of harm.</t>
  </si>
  <si>
    <t>The undertaking shall disclose which, if any, of its material risks and opportunities arising from impacts and dependencies on people in its own workforce relate to specific groups of people rather than to all of its own workforce.</t>
  </si>
  <si>
    <t>Refer to "Double Materiality Assessment": Page 14 to 20.
Refer to "Why It Matters" sections:
-S1 &amp; S2 Own Workforce – Workers in the Value Chain | Health and Safety: Page 53.
-S1 Own Workforce – Secure Employment: Page 65.
-S1 Own Workforce – Training &amp; Skills Development: Page 69.
Lundin Gold’s materiality risk assessment considers all workforce groups, specially underrepresented groups detailed in our Diversity, Equity &amp; Inclusion sections.</t>
  </si>
  <si>
    <t>S1-1, Policies related to own workforce</t>
  </si>
  <si>
    <t>S1-1 19: Policies to manage material IROs related to its own workforce</t>
  </si>
  <si>
    <t>The disclosure shall contain the information on the undertaking’s policies to manage its material impacts, risks and opportunities related to its own workforce in accordance with ESRS 2 MDR-P Policies adopted to manage material sustainability matters. In addition, the undertaking shall specify if such policies cover specific groups within its own workforce or all of its own workforce.</t>
  </si>
  <si>
    <r>
      <t xml:space="preserve">Refer to "Our Approach and Policies" sections:
-S1 &amp; S2 Own Workforce – Workers in the Value Chain | Health and Safety: Page 54.
-S1 Own Workforce – Secure Employment: Page 65 to 67.
-S1 Own Workforce – Training &amp; Skills Development: Page 70.
Lundin Gold established the following </t>
    </r>
    <r>
      <rPr>
        <sz val="11"/>
        <color theme="1"/>
        <rFont val="Calibri"/>
        <family val="2"/>
      </rPr>
      <t xml:space="preserve">policies for employees, contractors, workers in our value chain and others potentially affected by our activities: 
-Responsible Mining Policy
-Human Rights Policy 
-Workplace Discrimination Harassment and Violence Policy. 
-Code of Business Conduct and Ethics
For further detail refer to </t>
    </r>
    <r>
      <rPr>
        <u/>
        <sz val="11"/>
        <color rgb="FF0070C0"/>
        <rFont val="Calibri"/>
        <family val="2"/>
      </rPr>
      <t>https://lundingold.com/about/corporate-governance/core-policies/</t>
    </r>
  </si>
  <si>
    <t>S1-1 20: Human rights policy commitments relevant to workforce</t>
  </si>
  <si>
    <t>In its disclosure it shall focus on those matters that are material in relation to, as well as its general approach to:
a. respect for the human rights, including labour rights, of people in its own workforce;</t>
  </si>
  <si>
    <t>GRI 3-3 (GRI 14.1.1), GRI 409-1 (GRI 14.9.2)</t>
  </si>
  <si>
    <t>b. engagement with people in its own workforce; and</t>
  </si>
  <si>
    <t>Refer to "Stakeholder Engagement": Page 20 to 23.
Refer to "Our Approach and Policies" sections:
-S1 &amp; S2 Own Workforce – Workers in the Value Chain | Health and Safety: Page 54.
-S1 Own Workforce – Secure Employment: Page 65 to 67.
-S1 Own Workforce – Training &amp; Skills Development: Page 70.
Refer to "Our Performance" sections:
-S1 &amp; S2 Own Workforce – Workers in the Value Chain | Health and Safety: Page 55 to 56.
-S1 Own Workforce – Secure Employment: Page 67 to 69.
-S1 Own Workforce – Training &amp; Skills Development: Page 71 to 72.</t>
  </si>
  <si>
    <t>c. measures to provide and/or enable remedy for human rights impacts.</t>
  </si>
  <si>
    <t xml:space="preserve">S1-1 21: How policies are aligned with relevant internationally recognised instruments </t>
  </si>
  <si>
    <t>The undertaking shall disclose whether and how its policies with regard to its own workforce are aligned with relevant internationally recognised instruments, including the UN Guiding Principles on Business and Human Rights.</t>
  </si>
  <si>
    <t>Lundin Gold Human Rights policy is guided by: 
• The Universal Declaration of Human Rights
• The United Nations Guiding Principles (UNGP) on Business and Human Rights
• The United Nations Declaration on the Rights of Indigenous Peoples (UNDRIP)
• The United Nations Global Compact
• The International Covenant on Economic, Social and Cultural Rights
• International Labour Organization Convention 169
• The International Labour Organization (ILO) Declaration on Fundamental Principles and Rights at Work
• The Organization for Economic Co-operation and Development (OECD) Guidelines for Multinational Enterprises</t>
  </si>
  <si>
    <t>S1-1 22: Policies explicitly address trafficking in human beings</t>
  </si>
  <si>
    <t>The undertaking shall state whether its policies in relation to its own workforce explicitly address trafficking in human beings, forced labour or compulsory labour and child labour.</t>
  </si>
  <si>
    <r>
      <t xml:space="preserve">In compliance with the Canada’s Fighting Against Forced Labour and Child Labour in Supply Chains Act (S.C. 2023), Lundin Gold annually publishes its Modern Slavery Report. Available at: </t>
    </r>
    <r>
      <rPr>
        <u/>
        <sz val="11"/>
        <color rgb="FF0070C0"/>
        <rFont val="Calibri"/>
        <family val="2"/>
      </rPr>
      <t>https://lundingold.com/site/assets/files/111114/lug_msr_f2024_-_final_website.pdf</t>
    </r>
  </si>
  <si>
    <t>S1-1 23: Workplace accident prevention policy or management system</t>
  </si>
  <si>
    <t>The undertaking shall state whether it has a workplace accident prevention policy or management system.</t>
  </si>
  <si>
    <t>Refer to "Our Approach and Policies" sections:
-S1 &amp; S2 Own Workforce – Workers in the Value Chain | Health and Safety: Page 54.
-S1 Own Workforce – Secure Employment: Page 65 to 67.
-S1 Own Workforce – Training &amp; Skills Development: Page 70.</t>
  </si>
  <si>
    <r>
      <t>Refer to "Our Approach and Policies" sections:
-S1 Own Workforce – Secure Employment: Page 65 to 67.
Lundin Gold established the Workplace</t>
    </r>
    <r>
      <rPr>
        <sz val="11"/>
        <color theme="1"/>
        <rFont val="Calibri"/>
        <family val="2"/>
      </rPr>
      <t xml:space="preserve"> Discrimination Harassment and Violence Policy to promote a safe and respectful workplace by prohibiting discrimination (Based on race, colour, gender or gender identification, pregnancy or child-birth, sex, sexual orientation, marital or family status, age, religious, ideological or political conviction, language, ethnic or national origin, aesthetic stereotypes, having HIV/AIDS or another disease or physical or mental disability), harassment, and violence. </t>
    </r>
    <r>
      <rPr>
        <u/>
        <sz val="11"/>
        <color rgb="FF0070C0"/>
        <rFont val="Calibri"/>
        <family val="2"/>
      </rPr>
      <t>https://lundingold.com/site/assets/files/110584/workplace_discrimination_harassment_and_violence_policy.pdf</t>
    </r>
  </si>
  <si>
    <t>GRI 3-3 (GRI 14.1.1), GRI 406-1 (GRI 14.21.7)</t>
  </si>
  <si>
    <t>c. whether the undertaking has specific policy commitments related to inclusion or positive action for people from groups at particular risk of vulnerability in its own workforce and, if so, what these commitments are; and</t>
  </si>
  <si>
    <t xml:space="preserve">Refer to "Our Approach and Policies" section:
-S1 Own Workforce – Secure Employment: Page 65 to 67.
Refer to "Our Performance" section:
-S1 Own Workforce – Secure Employment: Page 67 to 69.
Lundin Gold has met the 4% workforce representation for people with disabilities as outlined in Ecuadorian Law. Additionally, we foster Diversity, Equity and Inclusion (DEI) by enhancing diversity through training, accessibility improvements, industry forums, and mentorship programs for women and underrepresented groups. </t>
  </si>
  <si>
    <t>d. whether and how these policies are implemented through specific procedures to ensure discrimination is prevented, mitigated and acted upon once detected, as well as to advance diversity and inclusion in general.</t>
  </si>
  <si>
    <t>S1-2, Processes for engaging with own workers and workers’ representatives about impacts</t>
  </si>
  <si>
    <t xml:space="preserve">S1-2 27: How perspectives of own workforce  inform decisions or activities aimed at managing actual and potential  impacts </t>
  </si>
  <si>
    <t xml:space="preserve">a. whether engagement occurs directly with the undertaking’s own workforce or workers' representatives;
</t>
  </si>
  <si>
    <t>Refer to "Stakeholder Engagement": Page 20 to 23.
Refer to "Our Approach and Policies" sections:
-S1 &amp; S2 Own Workforce – Workers in the Value Chain | Health and Safety: Page 54.
-S1 Own Workforce – Secure Employment: Page 65 to 67.
-S1 Own Workforce – Training &amp; Skills Development: Page 70.</t>
  </si>
  <si>
    <t>GRI 3-3 (GRI 14.1.1), GRI 407-1 (14.20.2)</t>
  </si>
  <si>
    <t xml:space="preserve">b. the stage(s) at which engagement occurs, the type of engagement and frequency of the engagement;
</t>
  </si>
  <si>
    <t>c. the function and the most senior role within the undertaking that has operational responsibility for ensuring that this engagement happens and that the results inform the undertaking’s approach;</t>
  </si>
  <si>
    <t>Refer to "Our Performance" sections:
-S1 &amp; S2 Own Workforce – Workers in the Value Chain | Health and Safety: Page 55 to 56.
-S1 Own Workforce – Secure Employment: Page 67 to 69.
-S1 Own Workforce – Training &amp; Skills Development: Page 71 to 72.
Refer to "Our Approach to Corporate Governance": Page 92.</t>
  </si>
  <si>
    <t>e. where applicable, how the undertaking assesses the effectiveness of its engagement with its own workforce, including, where relevant, any agreements or outcomes that result.</t>
  </si>
  <si>
    <t>Refer to "Our Performance" sections:
-S1 &amp; S2 Own Workforce – Workers in the Value Chain | Health and Safety: Page 55 to 56.
-S1 Own Workforce – Secure Employment: Page 67 to 69.
-S1 Own Workforce – Training &amp; Skills Development: Page 71 to 72.</t>
  </si>
  <si>
    <t>S1-2 28: Steps taken to gain insight into perspectives of people in own workforce</t>
  </si>
  <si>
    <t>Refer to "Stakeholder Engagement": Page 20 to 23.
Refer to "Our Performance" sections:
-S1 &amp; S2 Own Workforce – Workers in the Value Chain | Health and Safety: Page 55 to 56.
-S1 Own Workforce – Secure Employment: Page 67 to 69.
-S1 Own Workforce – Training &amp; Skills Development: Page 71 to 72.</t>
  </si>
  <si>
    <t>S1-2 29: Statement if general process to engage with own workforce has not been adopted</t>
  </si>
  <si>
    <t>If the undertaking cannot disclose the above required information because it has not adopted a general process to engage with its own workforce, it shall disclose this to be the case. It may disclose a timeframe in which it aims to have such a process in place.</t>
  </si>
  <si>
    <t>S1-3, Processes to remediate negative impacts and channels for affected communities to raise concerns</t>
  </si>
  <si>
    <t>S1-3 32: Processes in place to cover the matters defined within paragraph 2 of the Objective section</t>
  </si>
  <si>
    <t xml:space="preserve">a. its general approach to and processes for providing or contributing to remedy where it has caused or contributed to a material negative impact on people in its own workforce , including whether and how the undertaking assesses that the remedy provided is effective;
</t>
  </si>
  <si>
    <t>Refer to "Our Approach and Policies" sections:
-S1 &amp; S2 Own Workforce – Workers in the Value Chain | Health and Safety: Page 54.
-S1 Own Workforce – Secure Employment: Page 65 to 67.
-S1 Own Workforce – Training &amp; Skills Development: Page 70.
Refer to "Our Performance" sections:
-S1 &amp; S2 Own Workforce – Workers in the Value Chain | Health and Safety: Page 55 to 56.
-S1 Own Workforce – Secure Employment: Page 67 to 69.
-S1 Own Workforce – Training &amp; Skills Development: Page 71 to 72.</t>
  </si>
  <si>
    <t xml:space="preserve">b. any specific channels it has in place for its own workforce to raise their concerns or needs directly with the undertaking and have them addressed, including whether these are established by the undertaking itself and/or through participation in third-party mechanisms;
</t>
  </si>
  <si>
    <t>Refer to "Stakeholder Engagement": Page 20 to 23.
Refer to "Our Performance" sections:
-S1 Own Workforce – Secure Employment: Page 67 to 69.</t>
  </si>
  <si>
    <t xml:space="preserve">Refer to "Our Approach and Policies" sections:
-S1 Own Workforce – Secure Employment: Page 65 to 67.
Lundin Gold has established an IFC compliant grievance mechanisms accessible to our employees to raise concerns in multiple languages, via digital, physical or in-person via in-person. </t>
  </si>
  <si>
    <t>d. the processes through which the undertaking supports the availability of such channels in the workplace of its own workforce; and</t>
  </si>
  <si>
    <t>Refer to "Our Approach and Policies" sections:
-S1 Own Workforce – Secure Employment: Page 65 to 67.
Refer to "Our Performance" sections:
-S1 Own Workforce – Secure Employment: Page 67 to 69.
Lundin Gold addresses possible issues through stakeholder engagement, and ongoing monitoring of indicators like workers well-being perception.</t>
  </si>
  <si>
    <t>S1-3 33: How the own workforce is aware of and trust structures or processes as way to raise their concerns</t>
  </si>
  <si>
    <t>Disclose whether and how it assesses that people in its own workforce are aware of, and trust, these structures or processes as a way to raise their concerns or needs and have them addressed. In addition, disclose whether it has policies in place regarding the protection of individuals that use them, including workers’ representatives, against retaliation.</t>
  </si>
  <si>
    <t xml:space="preserve">S1-3 34: Statement in case the undertaking has not adopted a channel for raising concerns </t>
  </si>
  <si>
    <t>S1-4, Taking action on material impacts on own workforce, and approaches to mitigating material risks and pursuing material opportunities related to own workforce, and effectiveness of those actions</t>
  </si>
  <si>
    <t>S1-4 37: Action plans and resources to manage its IROs</t>
  </si>
  <si>
    <t>The undertaking shall provide a summarised description of the action plans and resources to manage its material impacts, risks, and opportunities related to its own workforce in accordance with ESRS 2 MDR-A Actions and resources in relation to material sustainability matters.</t>
  </si>
  <si>
    <t>S1-4 38: Material impacts related to its own workforce</t>
  </si>
  <si>
    <t>a. actions taken, planned or underway to prevent or mitigate material negative impacts on its own workforce;</t>
  </si>
  <si>
    <t xml:space="preserve">Refer to "Human Rights Risk Assessment": Page 26
Refer to "Our Performance" sections:
-S1 &amp; S2 Own Workforce – Workers in the Value Chain | Health and Safety: Page 55 to 56.
-S1 Own Workforce – Secure Employment: Page 67 to 69.
-S1 Own Workforce – Training &amp; Skills Development: Page 71 to 72.
Following the Human Rights Risk Assessment, the Board of Directors approved a Human Rights Policy, affirming our commitment to respect the human rights of all individuals impacted by our operations, including employees and contractors.
Lundin Gold as part of its Human Rights Risk Assessment, established a Human Rights Working Group to develop a multi-year Human Rights Action Plan to support our commitment to the United Nations Guiding Principles on Business and Human Rights (UNGPs). </t>
  </si>
  <si>
    <t xml:space="preserve">b. whether and how it has taken action to provide or enable remedy in relation to an actual material impact;
</t>
  </si>
  <si>
    <t xml:space="preserve">c. any additional actions or initiatives it has in place with the primary purpose of delivering positive impacts for its own workforce; and
</t>
  </si>
  <si>
    <t>d. how it tracks and assesses the effectiveness of these actions and initiatives in delivering outcomes for its own workforce.</t>
  </si>
  <si>
    <t xml:space="preserve">S1-4 39: What action is needed in response to particular actual or potential negative impact on own workforce  </t>
  </si>
  <si>
    <t xml:space="preserve">S1-4 40: Actions in relation to material risks and opportunities </t>
  </si>
  <si>
    <t xml:space="preserve">a. what action is planned or underway to mitigate material risks for the undertaking arising from its impacts and dependencies on its own workforce and how it tracks effectiveness in practice; and
</t>
  </si>
  <si>
    <t xml:space="preserve">Refer to "Human Rights Risk Assessment": Page 26
Refer to the "Social Sustainability Strategy Performance Summary" section: Page 49 to 52.
Following the Human Rights Risk Assessment, the Board of Directors approved a Human Rights Policy, affirming our commitment to respect the human rights of all individuals impacted by our operations, including employees and contractors.
Lundin Gold as part of its Human Rights Risk Assessment, established a Human Rights Working Group to develop a multi-year Human Rights Action Plan to support our commitment to the United Nations Guiding Principles on Business and Human Rights (UNGPs). </t>
  </si>
  <si>
    <t>b. what action is planned or underway to pursue material opportunities for the undertaking in relation to its own workforce.</t>
  </si>
  <si>
    <t xml:space="preserve">S1-4 41: Own practices do not cause or contribute to material negative impacts on own workforce  </t>
  </si>
  <si>
    <t>The undertaking shall disclose whether and how it ensures that its own practices do not cause or contribute to material negative impacts on own workforce, including, where relevant, its practices in relation to procurement, sales and data use. This may include disclosing what approach is taken when tensions arise between the prevention or mitigation of material negative impacts and other business pressures.</t>
  </si>
  <si>
    <r>
      <t xml:space="preserve">Refer to "Stakeholder Engagement": Page 20 to 23.
Refer to "Our Approach and Policies" sections:
-S1 &amp; S2 Own Workforce – Workers in the Value Chain | Health and Safety: Page 54.
-S1 Own Workforce – Secure Employment: Page 65 to 67.
-S1 Own Workforce – Training &amp; Skills Development: Page 70.
Refer to "Our Performance" sections:
-S1 &amp; S2 Own Workforce – Workers in the Value Chain | Health and Safety: Page 55 to 56.
-S1 Own Workforce – Secure Employment: Page 67 to 69.
-S1 Own Workforce – Training &amp; Skills Development: Page 71 to 72.
In 2024, Lundin Gold complied with Canada’s "Fighting Against Forced Labour and Child Labour in Supply Chains Act" by publishing its second annual Modern Slavery Report. The report highlights the company’s efforts to prevent forced and child labour, detailing governance practices such as policies on wages, working hours, and minimum age requirements, alongside outcomes from recent risk assessments. More details at: </t>
    </r>
    <r>
      <rPr>
        <u/>
        <sz val="11"/>
        <color rgb="FF0070C0"/>
        <rFont val="Calibri"/>
        <family val="2"/>
      </rPr>
      <t>https://lundingold.com/site/assets/files/111114/lug_msr_f2024_-_final_website.pdf</t>
    </r>
  </si>
  <si>
    <t>S1-4 42: Effectiveness of policies and actions through targets</t>
  </si>
  <si>
    <t>When disclosing the information required under paragraph 40, the undertaking shall consider ESRS 2 MDR-T Tracking effectiveness of policies and actions through targets if it evaluates the effectiveness of an action by setting a target.</t>
  </si>
  <si>
    <t>Refer to the "Social Sustainability Strategy Performance Summary" section: Page 49 to 52.</t>
  </si>
  <si>
    <t>S1-4 43: Resources allocated to the management of material impacts</t>
  </si>
  <si>
    <t>The undertaking shall disclose what resources are allocated to the management of its material impacts, with information that allows users to gain an understanding of how the material impacts are managed.</t>
  </si>
  <si>
    <t>Refer to "Our Approach and Policies" sections:
-S1 &amp; S2 Own Workforce – Workers in the Value Chain | Health and Safety: Page 54.
-S1 Own Workforce – Secure Employment: Page 65 to 67.
-S1 Own Workforce – Training &amp; Skills Development: Page 70.
Refer to "Our Performance" sections:
-S1 &amp; S2 Own Workforce – Workers in the Value Chain | Health and Safety: Page 55 to 56.
-S1 Own Workforce – Secure Employment: Page 67 to 69.
-S1 Own Workforce – Training &amp; Skills Development: Page 71 to 72.
Lundin Gold community investment is disclosed in "Our Value Creation", page 11.</t>
  </si>
  <si>
    <t>S1-5, Targets related to managing material negative impacts, advancing positive impacts, and managing material risks and opportunities</t>
  </si>
  <si>
    <t>S1-5 46: Summarised description of the targets set to manage IROs</t>
  </si>
  <si>
    <t>The summarised description of the targets set to manage its material impacts, risks and opportunities related to the undertaking’s own workforce shall contain the information requirements defined in ESRS 2 MDR-T.</t>
  </si>
  <si>
    <t>S1-5 47: Process for setting targets and own workforce representatives engagement</t>
  </si>
  <si>
    <t>a. setting any such targets;</t>
  </si>
  <si>
    <t>Refer to "Stakeholder Engagement": Page 20 to 23.
Refer to "Our Sustainability Strategy": Page 13.
Refer to "Social Sustainability Strategy Performance Summary" section: Page 49 to 52.
Lundin Gold sets targets related to the community based on a comprehensive materiality assessment, multi-stakeholder dialogue processes.</t>
  </si>
  <si>
    <t>Refer to "Social Sustainability Strategy Performance Summary" and next steps / challenges section: Page 49 to 52.</t>
  </si>
  <si>
    <t>c. identifying any lessons or improvements as a result of the undertaking’s performance.</t>
  </si>
  <si>
    <t>S1-6, Characteristics of the undertaking’s employees</t>
  </si>
  <si>
    <t xml:space="preserve">S1-6 50: Characteristics of undertaking's employees </t>
  </si>
  <si>
    <t>head count</t>
  </si>
  <si>
    <t>See S1. Own Workforce (Data Sheet)</t>
  </si>
  <si>
    <t>GRI 2-6, 2-7, 2-8;
EM-MM-000.B</t>
  </si>
  <si>
    <t>GRI 401-1 (GRI 14.17.3)</t>
  </si>
  <si>
    <t>Entity specific indicator: total number and rate of new employee hires during the reporting period</t>
  </si>
  <si>
    <t>Refer to "Our Performance" sections:
-S1 Own Workforce – Secure Employment: Page 67 to 69.
Head count of permanent and temporary Lundin Gold employees. 
Permanent employees are those with indefinite contracts, temporary employees are not included in the permanent employee headcount.</t>
  </si>
  <si>
    <t>The information shown above about employees is as of December 31, 2024.</t>
  </si>
  <si>
    <t>where applicable, a provision of contextual information necessary to understand the data (for example, to understand fluctuations in number of employees during the reporting period); and</t>
  </si>
  <si>
    <t xml:space="preserve">During the implementation of our process plant expansion project, our contractor workforce grew from approximately 1,200 to 1,700. </t>
  </si>
  <si>
    <t>CONTEXT: A cross-reference of the information reported under (a) above to the most representative number in the financial statements.</t>
  </si>
  <si>
    <t>This is reported on a consolidated basis. Lundin Gold has one operating asset and its exploration activities are adjacent to the operating asset.</t>
  </si>
  <si>
    <t>S1-6 52: Detailed breakdown by gender and by region</t>
  </si>
  <si>
    <t>GRI 102-8
GRI 2-6, 2-7, 2-8;
EM-MM-000.B</t>
  </si>
  <si>
    <t>S1-6 55: Number of non-employees in own workforce</t>
  </si>
  <si>
    <t>S1-10, Adequate wages</t>
  </si>
  <si>
    <t>S1-10 69: Adequate wage, in line with applicable benchmarks</t>
  </si>
  <si>
    <t>Refer to "Our Performance" sections:
-S1 Own Workforce – Secure Employment: Page 67 to 69.
All employees receive competitive wages exceeding the national entry-level standards.</t>
  </si>
  <si>
    <t>GRI 202-1 (GRI 14.17.2)</t>
  </si>
  <si>
    <t>S1-10 70: Employees paid below the applicable adequate wage benchmark</t>
  </si>
  <si>
    <t xml:space="preserve">Not applicable. </t>
  </si>
  <si>
    <t>S1-11, Performance of the health and safety management system</t>
  </si>
  <si>
    <t>S1-11 74: Own workforce covered by social protection against loss of income due to sickness</t>
  </si>
  <si>
    <t>Both permanent and temporary employees receive life insurance, health care, sickness, disability, parental leave, retirement and invalidity coverage among others described in Formal Employment Benefits section on SR- S1 Own Workforce – Secure Employment, page 67.</t>
  </si>
  <si>
    <t>GRI 401-2 (GRI 14.17.4)</t>
  </si>
  <si>
    <t>S1-11 75: Social protection employees by country, types of events and type of employees</t>
  </si>
  <si>
    <t>S1-13, Work-Life Balance indicators</t>
  </si>
  <si>
    <t>S1-13 83: Training and skills development indicators</t>
  </si>
  <si>
    <t>GRI 404-2 (GRI 14.17.5)</t>
  </si>
  <si>
    <t>hours</t>
  </si>
  <si>
    <t>GRI 404-1 (GRI 14.17.7)</t>
  </si>
  <si>
    <t>S1-13 84: Performance and career development</t>
  </si>
  <si>
    <t>percentage/category</t>
  </si>
  <si>
    <t>This is reported on a consolidated basis. Lundin Gold has one operating asset and its exploration activities are adjacent to the operating asset. 
See S1. Own Workforce (Data Sheet)</t>
  </si>
  <si>
    <t>S1-14, Health and safety metrics</t>
  </si>
  <si>
    <t>S1-14 88: Own workforce health and safety management indicators</t>
  </si>
  <si>
    <t>100%. Lundin Gold´s Health and Safety Management System consists of 15 elements developed according to the ARCERNNR-013/2020 Mining Occupational Health and Safety Regulation.</t>
  </si>
  <si>
    <t>GRI 403-8 (GRI 14.16.9)</t>
  </si>
  <si>
    <t>GRI 403-9 (GRI 14.16.10)</t>
  </si>
  <si>
    <t>With regard to the undertaking’s employees, the number of cases of recordable work-related ill health, subject to legal restrictions on the collection of data</t>
  </si>
  <si>
    <t>GRI 403-10 (GRI 14.16.11)</t>
  </si>
  <si>
    <t>number of days</t>
  </si>
  <si>
    <t>S1-14 89: Work-related accidents, work-related ill health and fatalities from ill health</t>
  </si>
  <si>
    <t>S1-15, Social security eligibility coverage</t>
  </si>
  <si>
    <t>S1-15 93: Family-related leave indicators</t>
  </si>
  <si>
    <t xml:space="preserve">percentage </t>
  </si>
  <si>
    <t>GRI 401-3 (GRI 14.17.5)</t>
  </si>
  <si>
    <t>S1-16, Pay gap between women and men</t>
  </si>
  <si>
    <t>S1-16 97: Gender pay gap</t>
  </si>
  <si>
    <t xml:space="preserve">0%. Pay equity for men and women was achieved in 2024.
Refer to Case Study: Advancing Diversity, Equity and Inclusion at Lundin Gold, Page 72. </t>
  </si>
  <si>
    <t>GRI 405-2 (GRI 14.21.6)</t>
  </si>
  <si>
    <t>S1-17, Incidents, complaints and severe human rights impacts</t>
  </si>
  <si>
    <t>S1-17 103: Incidents of discrimination</t>
  </si>
  <si>
    <t>GRI 406-1 (GRI 14.21.7)</t>
  </si>
  <si>
    <t>44. Refer to "Our Performance" sections:
-S1 Own Workforce – Secure Employment: Page 67 to 69.</t>
  </si>
  <si>
    <t>Grievances (Social Grievance Mechanism)</t>
  </si>
  <si>
    <t>GRI 2-27
GRI 419</t>
  </si>
  <si>
    <t xml:space="preserve">S1-17 104: Human rights incidents </t>
  </si>
  <si>
    <t>0. Lundin Gold has not had any type of human rights incidents connected to our own workforce to report.</t>
  </si>
  <si>
    <t>Total Lundin Gold</t>
  </si>
  <si>
    <t xml:space="preserve">ESRS S1-6 50:  Characteristics of undertaking's employees </t>
  </si>
  <si>
    <t>a. report the total number of employees, and a breakdown of this total by gender and by region</t>
  </si>
  <si>
    <t>Total number of employees</t>
  </si>
  <si>
    <t>Other</t>
  </si>
  <si>
    <t>b. report the total number of: 
i. permanent employees, and a breakdown by gender and by region</t>
  </si>
  <si>
    <t xml:space="preserve">Total number of permanent employees </t>
  </si>
  <si>
    <t>b. report the total number of: 
ii. temporary employees, and a breakdown by gender and by region</t>
  </si>
  <si>
    <t>Total number of temporary employees</t>
  </si>
  <si>
    <t>b. report the total number of: 
iii. non-guaranteed hours employees, and a breakdown by gender and by region</t>
  </si>
  <si>
    <t xml:space="preserve">Total number of non-guaranteed hours employees </t>
  </si>
  <si>
    <t>b. report the total number of: 
iv. full-time employees, and a breakdown by gender and by region</t>
  </si>
  <si>
    <t>Total number of full time employees</t>
  </si>
  <si>
    <t>Male - Zamora Chinchipe (Ring 1 to 3)</t>
  </si>
  <si>
    <t>Female - Zamora Chinchipe (Ring 1 to 3)</t>
  </si>
  <si>
    <t>Male - Rest of Ecuador (Ring 4)</t>
  </si>
  <si>
    <t>Female - Rest of Ecuador (Ring 4)</t>
  </si>
  <si>
    <t>Male - Expats (Ring 5)</t>
  </si>
  <si>
    <t>Female - Expats (Ring 5)</t>
  </si>
  <si>
    <t>b. report the total number of: 
v. part-time employees, and a breakdown by gender and by region</t>
  </si>
  <si>
    <t xml:space="preserve">Total number of part-time employees </t>
  </si>
  <si>
    <t>c. the total number of employees who have left the undertaking during the reporting period and the rate of employee turnover in the reporting period</t>
  </si>
  <si>
    <t>Total employees who left</t>
  </si>
  <si>
    <t>Rate of employee turnover</t>
  </si>
  <si>
    <t>Total employees who were hired</t>
  </si>
  <si>
    <t>Rate of new employee hires</t>
  </si>
  <si>
    <t>DR S1-7 55(a): total number of non-employees</t>
  </si>
  <si>
    <t>Total number of non-employees</t>
  </si>
  <si>
    <t>Self-employed people</t>
  </si>
  <si>
    <t>People engaged in employment activities.</t>
  </si>
  <si>
    <t>ESRS S1-13 83: Training and skills development indicators</t>
  </si>
  <si>
    <t xml:space="preserve">Total percentage </t>
  </si>
  <si>
    <t>Overall average hours</t>
  </si>
  <si>
    <t>Male average hours</t>
  </si>
  <si>
    <t>Female average hours</t>
  </si>
  <si>
    <t>Other average hours</t>
  </si>
  <si>
    <t>Not disclosed average hours</t>
  </si>
  <si>
    <t>DR S1-13 84: Employees regular performance and career development</t>
  </si>
  <si>
    <t>Total percentage of employees that participated in regular performance and career development.</t>
  </si>
  <si>
    <t>DR S1-14 88: Employees accidents, injuries and fatalities</t>
  </si>
  <si>
    <t>b. the number of fatalities (for all employees) as a result of</t>
  </si>
  <si>
    <t>Work-related injuries</t>
  </si>
  <si>
    <t>Work-related ill health</t>
  </si>
  <si>
    <t>c. the number and rate of recordable work-related accidents (for all employees)</t>
  </si>
  <si>
    <t>Number of recordable work-related accidents</t>
  </si>
  <si>
    <t>Rate of recordable work-related accidents</t>
  </si>
  <si>
    <t>Entity specific indicator: number and rate of high-consequence work-related injuries (excluding fatalities, all employees)</t>
  </si>
  <si>
    <t>Number of high-consequence injuries</t>
  </si>
  <si>
    <t xml:space="preserve">Rate of high-consequence injuries </t>
  </si>
  <si>
    <t>Entity specific indicator: main types of work-related injuries (all employees)</t>
  </si>
  <si>
    <t xml:space="preserve">Types of injuries </t>
  </si>
  <si>
    <t>Mostly hand related injuries</t>
  </si>
  <si>
    <t>None</t>
  </si>
  <si>
    <t>Entity specific indicator: number of hours worked (all employees)</t>
  </si>
  <si>
    <t>Number of hours worked by all employees</t>
  </si>
  <si>
    <t>Entity specific indicator: the number and rate of recordable work-related accidents (for non-employees but whose work and/or workplace is controlled by the organization)</t>
  </si>
  <si>
    <t>Entity specific indicator: number and rate of high-consequence work-related injuries (excluding fatalities, for non-employees but whose work and/or workplace is controlled by the organization)</t>
  </si>
  <si>
    <t>Entity specific indicator: main types of work-related injuries (for non-employees but whose work and/or workplace is controlled by the organization)</t>
  </si>
  <si>
    <t>Entity specific indicator: number of hours worked (for non-employees but whose work and/or workplace is controlled by the organization)</t>
  </si>
  <si>
    <t>Number of hours worked for non-employees whose worked is controlled by the organization</t>
  </si>
  <si>
    <t>Number of days lost to work-related injuries from work-related accidents</t>
  </si>
  <si>
    <t>Number of days lost to work-related fatalities from work-related accidents</t>
  </si>
  <si>
    <t>Number of days lost to work-related ill health</t>
  </si>
  <si>
    <t>Number of days lost to fatalities from ill health</t>
  </si>
  <si>
    <t>DR S1-14 89: Recordable work-related ill health</t>
  </si>
  <si>
    <r>
      <t xml:space="preserve">The undertaking may also disclose the information specified in points (d) and (e) of paragraph 88 with regard to </t>
    </r>
    <r>
      <rPr>
        <u/>
        <sz val="11"/>
        <rFont val="Calibri"/>
        <family val="2"/>
      </rPr>
      <t>non-employees</t>
    </r>
    <r>
      <rPr>
        <sz val="11"/>
        <rFont val="Calibri"/>
        <family val="2"/>
      </rPr>
      <t xml:space="preserve">
e. with regard to the undertaking’s employees, the number of days lost to</t>
    </r>
  </si>
  <si>
    <t>The undertaking may also disclose the information specified in points (d) and (e) of paragraph 88 with regard to non-employees
d. With regard to the undertaking’s employees, the number of cases of recordable work-related ill health, subject to legal restrictions on the collection of data.</t>
  </si>
  <si>
    <t>Report Regional Exploration (Emperador + other concessions in exploration)</t>
  </si>
  <si>
    <t>Indicator A: Grievances recorded</t>
  </si>
  <si>
    <t>Count</t>
  </si>
  <si>
    <t>Level I grievances: Incidents with very low or low impacts.</t>
  </si>
  <si>
    <t>Level III grievances: Incidents with high or catastrophic impacts.</t>
  </si>
  <si>
    <t>Supply Chain grievances</t>
  </si>
  <si>
    <t>Count/description of grievance</t>
  </si>
  <si>
    <t>12, related to breach of contract and payments</t>
  </si>
  <si>
    <t>Corporate Social Responsibility grievances</t>
  </si>
  <si>
    <t>4, related to lack of information on the contracting process; dissatisfaction with contractors; excessive dust on the road due to activities not related to FDN.</t>
  </si>
  <si>
    <t>Human Resources &amp; Administration grievances</t>
  </si>
  <si>
    <t>18, related to dissatisfaction with the service and attitude provided by a human resources employee, dissatisfaction with attention provided by a Lundin Gold employee and discrimination in a Lundin Gold personnel selection process.</t>
  </si>
  <si>
    <t>Legal grievances</t>
  </si>
  <si>
    <t>8, related to workplace harassment</t>
  </si>
  <si>
    <t>Geology and exploration grievances</t>
  </si>
  <si>
    <t>2, related to unauthorized entry by employees onto private land; drone flight over private property</t>
  </si>
  <si>
    <t>Information Technology (IT) grievances</t>
  </si>
  <si>
    <t>Surface Operations grievances</t>
  </si>
  <si>
    <t>Process Plant grievances</t>
  </si>
  <si>
    <t>Camp Administration grievances</t>
  </si>
  <si>
    <t>Environment &amp; Permits grievances</t>
  </si>
  <si>
    <t>Health, Industrial Safety and Physics grievances</t>
  </si>
  <si>
    <t>SBM-3 8: How actual and potential impacts on affected communities are connected to the undertaking’s strategy and business models</t>
  </si>
  <si>
    <t>a. whether and how actual and potential impacts on affected communities as identified in ESRS 2 IRO-1 Description of the processes to identify and assess material impacts, risks and opportunities : (i) originate from or are connected to the undertaking’s strategy and business models, and (ii) inform and contribute to adapting the undertaking’s strategy and business model; and</t>
  </si>
  <si>
    <t xml:space="preserve">This is reported on a consolidated basis. Lundin Gold has one operating asset and its exploration activities are adjacent to the operating asset. 
Refer to "Double Materiality Assessment": Page 14 to 20.
Refer to "Why It Matters" sections:
-S1 Affected Communities – Communities’ Economic, Social and Cultural Rights: Page 57.
-S3 Affected Communities – Rights of Indigenous Peoples: Page 74.  </t>
  </si>
  <si>
    <t>GRI 3-3 (GRI 14.1.1), 413-1 (GRI 14.10.2)</t>
  </si>
  <si>
    <t>b. the relationship between its material risks and opportunities arising from impacts and dependencies on affected communities and its strategy and business model.</t>
  </si>
  <si>
    <t>SBM-3 9: All  affected communities who can be materially impacted</t>
  </si>
  <si>
    <r>
      <t xml:space="preserve">Based on the 2016 Environmental and Social Impact Assessment for FDN:
</t>
    </r>
    <r>
      <rPr>
        <b/>
        <sz val="11"/>
        <color theme="1"/>
        <rFont val="Calibri"/>
        <family val="2"/>
      </rPr>
      <t>FDN Activities:</t>
    </r>
    <r>
      <rPr>
        <sz val="11"/>
        <color theme="1"/>
        <rFont val="Calibri"/>
        <family val="2"/>
      </rPr>
      <t xml:space="preserve"> Activities related to FDN mining operations do not cause significant direct impacts since all significant construction and operational activities are carried out within the Company's properties, and this area is not populated nor does it belong to any community or settlement. For this reason, FDN has an Indirect Area of Influence (IAI) called Ring 1, and includes the communities and neighborhoods of Los Encuentros parish, El Playón (Bellavista Parish) and Río Blanco (Paquisha Canton).
</t>
    </r>
    <r>
      <rPr>
        <b/>
        <sz val="11"/>
        <color theme="1"/>
        <rFont val="Calibri"/>
        <family val="2"/>
      </rPr>
      <t>Exploration activities:</t>
    </r>
    <r>
      <rPr>
        <sz val="11"/>
        <color theme="1"/>
        <rFont val="Calibri"/>
        <family val="2"/>
      </rPr>
      <t xml:space="preserve"> There is a Direct Area of Influence (DAI) which includes the communities of San Antonio and Río Blanco (Paquisha Canton). Rio Blanco has approximately 80 inhabitants, while San Antonio is inhabited mainly by temporary inhabitants (farmers who live in the city of Los Encuentros and Yantzaza).
FDN Environmental and Social Impact Assessment provides an analysis of potential impacts on local communities. It is available at </t>
    </r>
    <r>
      <rPr>
        <u/>
        <sz val="11"/>
        <color rgb="FF0070C0"/>
        <rFont val="Calibri"/>
        <family val="2"/>
      </rPr>
      <t>https://lundingold.com/site/assets/files/43041/lug_esia_executive_summary_eng.pdf</t>
    </r>
  </si>
  <si>
    <t>GRI 3-3 (GRI 14.1.1), 413-2 (GRI 14.10.3)</t>
  </si>
  <si>
    <t xml:space="preserve">ii. communities along the undertaking’s value chain (for example, those affected by the operations of suppliers’ facilities or by the activities of logistics or distribution providers); </t>
  </si>
  <si>
    <t xml:space="preserve">iii. communities at one or both endpoints of the value chain (for example, at the point of extraction of metals or minerals or harvesting of commodities, or communities around waste or recycling sites); </t>
  </si>
  <si>
    <t xml:space="preserve">iv. communities of indigenous peoples. </t>
  </si>
  <si>
    <t xml:space="preserve">b. in the case of material negative impacts, whether they are either 
i. widespread or systemic in contexts where the undertaking operates or has sourcing or other business relationships (for example, marginalised populations suffering impacts on their health and quality of life in a highly industrialised area), or </t>
  </si>
  <si>
    <t xml:space="preserve">Refer to "Double Materiality Assessment": Page 14 to 20.
Refer to "Why It Matters" sections:
-S1 Affected Communities – Communities’ Economic, Social and Cultural Rights: Page 57.
-S3 Affected Communities – Rights of Indigenous Peoples: Page 74.  </t>
  </si>
  <si>
    <t>c. in the case of material positive impacts, a brief description of the activities that result in the positive impacts (for example, capacity-building to support more and new forms of local livelihoods) and the types of communities that are positively affected or could be positively affected; the undertaking may also disclose whether the positive impacts occur in specific countries or regions; and</t>
  </si>
  <si>
    <t>GRI 3-3 (14.1.1)</t>
  </si>
  <si>
    <t>d. any material risks and opportunities for the business arising from impacts and dependencies on affected communities.</t>
  </si>
  <si>
    <t>SBM-3 10: How affected communities may be at greater risk of harm</t>
  </si>
  <si>
    <t xml:space="preserve">Refer to "Stakeholder Engagement": Page 20 to 23.
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t>
  </si>
  <si>
    <t xml:space="preserve">SBM-3 11: Disclosure of which of material risks and opportunities are impacts on specific groups </t>
  </si>
  <si>
    <t>The undertaking shall disclose which, if any, of its material risks and opportunities arising from impacts and dependencies on affected communities relate to specific groups of affected communities rather than to all affected communities.</t>
  </si>
  <si>
    <t>S3-1, Policies related to affected communities</t>
  </si>
  <si>
    <t>S3 1 14: Policies to manage material IROs related to affected communities</t>
  </si>
  <si>
    <t xml:space="preserve">Refer to "Our Approach and Policies" sections:
-S1 Affected Communities – Communities’ Economic, Social and Cultural Rights: Page 58 to 60.
-S3 Affected Communities – Rights of Indigenous Peoples: Page 74 to 75.  </t>
  </si>
  <si>
    <t>GRI 2-23, GRI 3-3 (GRI 14.1.1)</t>
  </si>
  <si>
    <t>S3 1 15: Particular policy provisions for preventing and addressing impacts on indigenous peoples</t>
  </si>
  <si>
    <t>The undertaking shall disclose any particular policy provisions for preventing and addressing impacts on indigenous peoples.</t>
  </si>
  <si>
    <r>
      <t xml:space="preserve">Refer to "Our Approach and Policies" sections:
-S1 Affected Communities – Communities’ Economic, Social and Cultural Rights: Page 58 to 60.
-S3 Affected Communities – Rights of Indigenous Peoples: Page 74 to 75.  
Lundin Gold advocates for the rights, interests, concerns, traditional land uses and cultural activities of indigenous peoples, visible at our Responsible Mining Policy </t>
    </r>
    <r>
      <rPr>
        <u/>
        <sz val="11"/>
        <color rgb="FF0070C0"/>
        <rFont val="Calibri"/>
        <family val="2"/>
      </rPr>
      <t xml:space="preserve">https://lundingold.com/responsible-mining/responsible-mining-policy/ </t>
    </r>
    <r>
      <rPr>
        <sz val="11"/>
        <color theme="1"/>
        <rFont val="Calibri"/>
        <family val="2"/>
      </rPr>
      <t>and Human Rights Policy:</t>
    </r>
    <r>
      <rPr>
        <u/>
        <sz val="11"/>
        <color rgb="FF0070C0"/>
        <rFont val="Calibri"/>
        <family val="2"/>
      </rPr>
      <t xml:space="preserve"> https://lundingold.com/site/assets/files/111235/lug-human-rights-policy-eng.pdf</t>
    </r>
  </si>
  <si>
    <t>S3 1 16: Relevant human rights policy commitments relevant to affected communities</t>
  </si>
  <si>
    <t xml:space="preserve">b. engagement with affected communities; and </t>
  </si>
  <si>
    <r>
      <t xml:space="preserve">Refer to "Our Performance" sections:
-S1 Affected Communities – Communities’ Economic, Social and Cultural Rights: Page 61 to 63.
-S3 Affected Communities – Rights of Indigenous Peoples: Page 75.  
Lundin Gold advocates for the rights, interests, concerns, traditional land uses and cultural activities of indigenous peoples, visible at our Responsible Mining Policy </t>
    </r>
    <r>
      <rPr>
        <u/>
        <sz val="11"/>
        <color theme="4"/>
        <rFont val="Calibri"/>
        <family val="2"/>
      </rPr>
      <t>https://lundingold.com/responsible-mining/responsible-mining-policy/</t>
    </r>
    <r>
      <rPr>
        <sz val="11"/>
        <color theme="1"/>
        <rFont val="Calibri"/>
        <family val="2"/>
      </rPr>
      <t xml:space="preserve"> and Human Rights Policy: </t>
    </r>
    <r>
      <rPr>
        <u/>
        <sz val="11"/>
        <color theme="4"/>
        <rFont val="Calibri"/>
        <family val="2"/>
      </rPr>
      <t>https://lundingold.com/site/assets/files/111235/lug-human-rights-policy-eng.pdf</t>
    </r>
  </si>
  <si>
    <t>GRI 2-23</t>
  </si>
  <si>
    <t xml:space="preserve">S3 1 17: Whether and how policies are aligned with relevant internationally recognised instruments </t>
  </si>
  <si>
    <t>The undertaking shall disclose whether and how its policies with regard to affected communities are aligned with internationally recognised standards relevant to communities and indigenous peoples specifically, including the United Nations (UN) Guiding Principles on Business and Human Rights. The undertaking shall also disclose the extent to which cases of non-respect of the UN Guiding Principles on Business and Human Rights, ILO Declaration on Fundamental Principles and Rights at Work or OECD Guidelines for Multinational Enterprises that involve affected communities have been reported in its own operations or in its upstream and downstream value chain and, if applicable, an indication of the nature of such cases.</t>
  </si>
  <si>
    <t>GRI 2-23, GRI 3-3</t>
  </si>
  <si>
    <t>S3-2, Processes for engaging with affected communities about impacts</t>
  </si>
  <si>
    <t xml:space="preserve">S3-2 21: How perspectives of affected communities inform decisions or activities aimed at managing actual and potential impacts </t>
  </si>
  <si>
    <t>This shall include, where relevant, an explanation of:
a. whether engagement occurs with affected communities or their legitimate representatives directly, or with credible proxies that have insight into their situation;</t>
  </si>
  <si>
    <t>GRI 413-1 (GRI 14.10.2)</t>
  </si>
  <si>
    <t>b. the stage(s) at which engagement occurs, the type of engagement, and the frequency of the engagement;</t>
  </si>
  <si>
    <t xml:space="preserve">Refer to "Stakeholder Engagement": Page 20 to 23.
Refer to "Our Performance" sections:
-S1 Affected Communities – Communities’ Economic, Social and Cultural Rights: Page 61 to 63.
-S3 Affected Communities – Rights of Indigenous Peoples: Page 75.  </t>
  </si>
  <si>
    <t>c. the function and the most senior role within the undertaking that has operational responsibility for ensuring this engagement happens, and that the results inform the undertaking’s approach;</t>
  </si>
  <si>
    <t>Refer to "Our Performance" sections:
-S1 Affected Communities – Communities’ Economic, Social and Cultural Rights: Page 61 to 63.
-S3 Affected Communities – Rights of Indigenous Peoples: Page 75.  
Refer to "Our Approach to Corporate Governance": Page 92.</t>
  </si>
  <si>
    <t>d. where applicable, how the undertaking assesses the effectiveness of its engagement with affected communities, including, where relevant, any agreements or outcomes that result.</t>
  </si>
  <si>
    <t>Refer to "Our Performance" sections:
-S1 Affected Communities – Communities’ Economic, Social and Cultural Rights: Page 61 to 63.
-S3 Affected Communities – Rights of Indigenous Peoples: Page 75.  
-G1 Business Conduct – Political Engagement: Page 88 to 90.
Refer to "Our Approach to Corporate Governance": Page 92.</t>
  </si>
  <si>
    <t>GRI 2-29, GRI 3-3 (GRI 14.1.1)</t>
  </si>
  <si>
    <t>S3-2 22: Steps taken to gain insight into perspectives of  affected communities</t>
  </si>
  <si>
    <t>Where applicable, the undertaking shall disclose the steps it takes to gain insight into the perspectives of affected communities that may be particularly vulnerable to impacts and/or marginalised, and into the perspective of specific groups within the affected communities, such as women and girls.</t>
  </si>
  <si>
    <t>Refer to "Stakeholder Engagement": Page 20 to 23.
Refer to "Our Performance" sections:
-S1 Affected Communities – Communities’ Economic, Social and Cultural Rights: Page 61 to 63.
-S3 Affected Communities – Rights of Indigenous Peoples: Page 75.  
-G1 Business Conduct – Political Engagement: Page 88 to 90.</t>
  </si>
  <si>
    <t>GRI 2-29</t>
  </si>
  <si>
    <t>S3-2 23: How the undertaking takes into account and ensures respect of particular rights of indigenous peoples</t>
  </si>
  <si>
    <t xml:space="preserve">i. their cultural, intellectual, religious and spiritual property; </t>
  </si>
  <si>
    <t>GRI 3-3 (GRI 14.1.1), 411-1 (GRI 14.11.2)</t>
  </si>
  <si>
    <t xml:space="preserve">ii. activities affecting their lands and territories; and </t>
  </si>
  <si>
    <t>iii. legislative or administrative measures that affect them. In particular, where engagement occurs with indigenous peoples, the undertaking shall also disclose whether and how indigenous peoples have been consulted on the mode and parameters of the engagement (for example, in designing the agenda, nature, and timeliness of the engagement).</t>
  </si>
  <si>
    <t>S3-2 24: Statement in case the undertaking has not adopted a general process to engage with affected communities</t>
  </si>
  <si>
    <t>If the undertaking cannot disclose the above required information because it has not adopted a general process to engage with affected communities, it shall disclose this to be the case. It may disclose a timeframe in which it aims to have such a process in place.</t>
  </si>
  <si>
    <t>Does not apply to Lundin Gold</t>
  </si>
  <si>
    <t>S3-3, Processes to remediate negative impacts and channels for affected communities to raise concerns</t>
  </si>
  <si>
    <t>S3-3 27: Policies related to affected communities</t>
  </si>
  <si>
    <t>a. its general approach to and processes for providing or contributing to remedy where it has identified that it has caused or contributed to a material negative impact on affected communities, including whether and how the undertaking assesses that the remedy provided is effective;</t>
  </si>
  <si>
    <t xml:space="preserve">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Lundin Gold adopts a proactive, collaborative approach with local communities focusing on education, employment, and local business growth, while remaining vigilant about potential negative impacts. </t>
  </si>
  <si>
    <t>GRI 2-25, 411-1 (GRI 14.11.2)</t>
  </si>
  <si>
    <t>b. any specific channels it has in place for affected communities to raise their concerns or needs directly with the undertaking and have them addressed, including whether these are established by the undertaking itself and/or through participation in third-party mechanisms;</t>
  </si>
  <si>
    <t xml:space="preserve">Refer to Grievance Mechanism on S1 Affected Communities – Communities’ economic, social and cultural rights, page 60. 
Lundin Gold´s grievance mechanism provides stakeholders with a clear process to express concerns or submit complaints in Spanish, English, and Shuar, with support for Indigenous languages. </t>
  </si>
  <si>
    <t>GRI 2-25</t>
  </si>
  <si>
    <t>c. its processes through which the undertaking supports the availability of such channels by its business relationships; and</t>
  </si>
  <si>
    <t>d. how it tracks and monitors issues raised and addressed, and how it ensures the effectiveness of the channels, including through involvement of stakeholders who are the intended users of those channels.</t>
  </si>
  <si>
    <t>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Lundin Gold addresses possible issues through stakeholder engagement, Community investment, and ongoing monitoring of indicators like community well-being.</t>
  </si>
  <si>
    <t>S3-3 28: How affected communities understand and trust mechanisms for raising and addressing concerns</t>
  </si>
  <si>
    <t>The undertaking shall disclose whether and how it assesses that affected communities are aware of and trust these structures or processes as a way to raise their concerns or needs and have them addressed. In addition, the undertaking shall disclose whether it has policies in place regarding the protection of individuals that use them against retaliation. If such information has been disclosed in accordance with ESRS G1-1, the undertaking may refer to that information.</t>
  </si>
  <si>
    <t xml:space="preserve">Refer to "Stakeholder Engagement": Page 20 to 23.
Refer to "Human Rights Risk Assessment": Page 26
Refer to "Our Performance" sections:
-S1 Affected Communities – Communities’ Economic, Social and Cultural Rights: Page 61 to 63.
-S3 Affected Communities – Rights of Indigenous Peoples: Page 75. 
-S1 Own Workforce – Secure Employment: Page 67 to 69.
-G1 Business Conduct – Management of relationships with suppliers, including payment practices: Page 88 to 90. </t>
  </si>
  <si>
    <t>S3-3 29: Statement in case the undertaking has not adopted a general process to engage with affected communities</t>
  </si>
  <si>
    <t>If the undertaking cannot disclose the above required information because it has not adopted a channel for raising concerns and/or does not support the availability of such a channel by its business relationships, it shall disclose this to be the case. It may disclose a timeframe in which it aims to have such a channel or processes in place.</t>
  </si>
  <si>
    <t>S3-4 31: Action plans and resources to manage material IROs and sustainability matters</t>
  </si>
  <si>
    <t>The undertaking shall provide a summarised description of the action plans and resources to manage its material impacts, risks, and opportunities related to affected communities as per ESRS 2 MDR-A Actions and resources in relation to material sustainability matters.</t>
  </si>
  <si>
    <t xml:space="preserve">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t>
  </si>
  <si>
    <t>S3-4 32: Actions of material IROs related to affected communities</t>
  </si>
  <si>
    <t>a. actions taken, planned or underway to prevent or mitigate material negative impacts on affected communities;</t>
  </si>
  <si>
    <t xml:space="preserve">Refer to "Human Rights Risk Assessment": Page 26
Refer to "Our Performance" sections:
-S1 Affected Communities – Communities’ Economic, Social and Cultural Rights: Page 61 to 63.
-S3 Affected Communities – Rights of Indigenous Peoples: Page 75 to 76.  </t>
  </si>
  <si>
    <t>b. whether and how it has taken action to provide or enable remedy in relation to an actual material impact;</t>
  </si>
  <si>
    <t xml:space="preserve">c. any additional actions or initiatives it has in place with the primary purpose of delivering positive impacts for affected communities; and </t>
  </si>
  <si>
    <t>d. how it tracks and assesses the effectiveness of these actions and initiatives in delivering intended outcomes for affected communities.</t>
  </si>
  <si>
    <t>S3-4 33: Actions and its effectiveness related to affected communities</t>
  </si>
  <si>
    <t>a. the processes through which it identifies what action is needed and appropriate in response to a particular actual or potential negative impact on affected communities;</t>
  </si>
  <si>
    <t xml:space="preserve">Refer to "Stakeholder Engagement": Page 20 to 23.
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to 76. </t>
  </si>
  <si>
    <t>b. its approach to taking action in relation to specific material negative impacts on communities, including any action in relation to its own practices regarding land acquisition, planning and construction, operation or closure practices, as well as whether wider industry or collaborative action with other relevant parties will be required; and</t>
  </si>
  <si>
    <t xml:space="preserve">Refer to "Our Performance" sections:
-S1 Affected Communities – Communities’ Economic, Social and Cultural Rights: Page 61 to 63.
-S3 Affected Communities – Rights of Indigenous Peoples: Page 75 to 76.  </t>
  </si>
  <si>
    <t>c. how it ensures that processes to provide or enable remedy in the event of material negative impacts are available and effective in their implementation and outcomes.</t>
  </si>
  <si>
    <t>GRI 3-3, GRI 2-25</t>
  </si>
  <si>
    <t>S3-4 34: Actions plans and resources to manage material IROs</t>
  </si>
  <si>
    <t>a. what action is planned or underway to mitigate material risks for the undertaking arising from its impacts and dependencies on affected communities and how it tracks effectiveness in practice; and</t>
  </si>
  <si>
    <t>Refer to "Human Rights Risk Assessment": Page 26
Refer to the "Social Sustainability Strategy Performance Summary" section: Page 49 to 52.
Lundin Gold as part of its Human Rights Risk Assessment, established a Human Rights Working Group to develop a multi-year Human Rights Action Plan to support our commitment to the United Nations Guiding Principles on Business and Human Rights (UNGPs). 
The first step under the Action Plan, was the adoption of a Human Rights Policy, affirming our commitment to respect the human rights of all individuals impacted by our operations, including employees and contractors.</t>
  </si>
  <si>
    <t>b. what action is planned or underway to pursue material opportunities for the undertaking in relation to affected communities.</t>
  </si>
  <si>
    <t>S3-4 35: How it takes action to avoid causing or contributing to material negative impacts on affected communities</t>
  </si>
  <si>
    <t>The undertaking shall disclose whether and how it takes action to avoid causing or contributing to material negative impacts on affected communities through its own practices, including, where relevant, in relation to planning, land acquisition and exploitation, finance, extraction or production of raw materials, use of natural resources, and management of environmental impacts. This may include disclosing what approach is taken when tensions arise between the prevention or mitigation of material negative impacts and other business pressures.</t>
  </si>
  <si>
    <t>S3-4 36: How it takes action to avoid causing or contributing to material negative impacts on affected communities</t>
  </si>
  <si>
    <t>The undertaking shall also disclose whether severe human rights issues and incidents connected to affected communities have been reported and, if applicable, disclose these.</t>
  </si>
  <si>
    <t>Lundin Gold has not had any type of human rights issues connected to affected communities to report.</t>
  </si>
  <si>
    <t xml:space="preserve">S3-4 38: Disclosure of resources allocated to management of material impacts </t>
  </si>
  <si>
    <t>The undertaking shall disclose what resources are allocated to the management of its material impacts, with information that enables users to gain an understanding of how the material impacts are managed.</t>
  </si>
  <si>
    <t>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Lundin Gold community investment is disclosed in "Our Value Creation", page 11.</t>
  </si>
  <si>
    <t>S3-4 41: Targets set to manage material IROs related to affected communities</t>
  </si>
  <si>
    <t>The summarised description of the targets to manage its material impacts, risks and opportunities related to affected communities shall contain the information requirements defined in ESRS 2 MDR-T.</t>
  </si>
  <si>
    <t>S3-4 42: Disclose the process for setting the targets</t>
  </si>
  <si>
    <t>b. tracking the undertaking’s performance against them; and</t>
  </si>
  <si>
    <t>c. identifying, any, lessons or improvements as a result of the undertaking’s performance.</t>
  </si>
  <si>
    <t>S3-5, Targets related to managing material negative impacts, advancing positive impacts, and managing material risks and opportunities</t>
  </si>
  <si>
    <t>S3-5 41: Targets set to manage material IROs related to affected communities</t>
  </si>
  <si>
    <t>G1-2 , Management of relationships with suppliers</t>
  </si>
  <si>
    <t>G1-2 14: Description of policy to prevent late payments, especially to SMEs</t>
  </si>
  <si>
    <t>The undertaking shall provide a description of its policy to prevent late payments, specifically to SMEs.</t>
  </si>
  <si>
    <t xml:space="preserve">This is reported on a consolidated basis. Lundin Gold has one operating asset and its exploration activities are adjacent to the operating asset. Lundin Gold maintains a 30-day payment term, although advance or expedited payments may be made on a case-by-case basis. 
There is no specific process for SMEs. </t>
  </si>
  <si>
    <t>G1-2 15: Information about the management of its relationships with its suppliers and its impacts on its supply chain</t>
  </si>
  <si>
    <t>a. the undertaking’s approach to its relationships with its suppliers, taking account of risks to the undertaking related to its supply chain and of impacts on sustainability matters;</t>
  </si>
  <si>
    <t>b. whether and how it takes into account social and environmental criteria for the selection of its suppliers.</t>
  </si>
  <si>
    <t>GRI 308-1, GRI 414-2 (GRI 14.17.10)</t>
  </si>
  <si>
    <t>G1-2 21: Training programmes</t>
  </si>
  <si>
    <t xml:space="preserve"> 100% of roles at risk within Supply Chain and CSR Departments at Lundin Gold receive annual training.</t>
  </si>
  <si>
    <t>GRI 205-1 (GRI 14.22.2)</t>
  </si>
  <si>
    <t>GRI 205-2 (GRI 14.22.3)</t>
  </si>
  <si>
    <t>G1-2 24: Convictions and fines for violation of anti-corruption and anti- bribery laws</t>
  </si>
  <si>
    <t>Lundin Gold has not received fines, penalties and has not been convicted for violation of anti-corruption and anti- bribery laws.</t>
  </si>
  <si>
    <t>G1-2 25: Corruption or bribery incidents</t>
  </si>
  <si>
    <t>GRI 205-3 (GRI 14.22.4)</t>
  </si>
  <si>
    <t>Lundin Gold does not have confirmed incidents in which own workers were dismissed or disciplined for corruption or bribery-related incidents.</t>
  </si>
  <si>
    <t>Lundin Gold does not have confirmed incidents relating to contracts with business partners that were terminated or not renewed due to violations related to corruption or bribery.</t>
  </si>
  <si>
    <t>Lundin Gold does not have public legal cases regarding corruption or bribery brought against the undertaking and its own workers.</t>
  </si>
  <si>
    <t>G1-5, Political influence and lobbying activities</t>
  </si>
  <si>
    <t>G1-5 29: Financial or in-kind political contributions</t>
  </si>
  <si>
    <t>a. if applicable, the representative(s) responsible in the administrative, management and supervisory bodies for the oversight of these activities;</t>
  </si>
  <si>
    <t>Lundin Gold does not provide any financial or in-kind contributions, directly or indirectly, to political organizations or lobbying associations.</t>
  </si>
  <si>
    <t>GRI 415-1 (GRI 14.24.2)</t>
  </si>
  <si>
    <t>Lundin Gold is not registered in the EU Transparency Register.</t>
  </si>
  <si>
    <t>G1-5 30:  Appointment of any members of the administrative, management and supervisory bodies who held a comparable position in public administration</t>
  </si>
  <si>
    <t>Lundin Gold refrains from hiring former public servants who have worked in mining or regulatory entities with whom the company has had any activity, audit, or business relationship in the two preceding years.</t>
  </si>
  <si>
    <t>G1-6, Payment practices</t>
  </si>
  <si>
    <t>G1-6 33: Payment practices</t>
  </si>
  <si>
    <t>days</t>
  </si>
  <si>
    <t xml:space="preserve">b. a description of the undertaking’s standard payment terms in number of days by main category of suppliers and the percentage of its payments aligned with these standard terms; </t>
  </si>
  <si>
    <t>Lundin Gold typically maintains a 30-day payment term, although advance or expedited payments may be made on a case-by-case basis.</t>
  </si>
  <si>
    <t xml:space="preserve">d. complementary information necessary to provide sufficient context. If the undertaking has used representative sampling to calculate the information required under point (a), it shall state that fact and briefly describe the methodology used. </t>
  </si>
  <si>
    <t xml:space="preserve">All 2024 invoices form Aurelian Ecuador S.A. were considered for the calculation. </t>
  </si>
  <si>
    <t xml:space="preserve"> 2024 Sustainability Report</t>
  </si>
  <si>
    <t>Indicator B: Grievances recorded by topic</t>
  </si>
  <si>
    <t>S3-4, Taking action on material IROs related to affected communities, and effectiveness of those actions</t>
  </si>
  <si>
    <t>b. whether the following grounds for discrimination are specifically covered in the policy : racial and ethnic origin, colour, sex, sexual orientation, gender identity, disability, age, religion, political opinion, national extraction or social origin, or other forms of discrimination covered by Union regulation and national law;</t>
  </si>
  <si>
    <t>a. whether it has specific policies aimed at the elimination of discrimination , including harassment , promoting equal opportunities and other ways to advance diversity and inclusion;</t>
  </si>
  <si>
    <t>GRI 305-5 (305-5-a, c and 2.9.5,
 GRI 14.1.9)</t>
  </si>
  <si>
    <t>This is reported on a consolidated basis. Lundin Gold has one operating asset 
and its exploration activities are adjacent to the operating asset.
Refer to "Double Materiality Assessment": Page 14 to 20.
Refer to "Our Approach and Policies" section:
-E1: Climate Change Adaptation and Energy. Page 30 to 32.</t>
  </si>
  <si>
    <t>Refer to "Double Materiality Assessment": Page 14 to 20.
Refer to "Why It Matters" sections:
-E5 Circular Economy – Waste (Tailings Management). Page 44.
The following material risks have been identified with the corresponding description of the effects considered:
-Loss of physical  stability - TSF: Internal erosion, structural instability , overtopping, and uncontrolled release/seepage based on the hypothetical and potential failure modes (FMEA, 2024 by SRK, Stage 4 to 7), could compromise the physical integrity and stability of the main dam, increasing the risk of partial/total collapse or failure of the dam and stored tailings. 
There are several costs associated with these types of failures, including repair of dam infrastructure, shutdown of operations, environmental claims, and social impacts downstream of the TSF in populated areas with potential legal claims. (long term)
-Loss of chemical stability - TSF: Leaching (ARD) from the rockfill material placed at the TSF Dam and from the Colibri 5 quarry material on site, could cause environmental degradation, pH fluctuations at water quality monitoring points, and pose a risk of long-term impacts to the chemical stability of the TSF. Cost impact associated with not having adequate material for the construction of the main dam and consequently not being able to store tailings according to the LOM. (long term)</t>
  </si>
  <si>
    <r>
      <t xml:space="preserve">Refer to Lundin Gold 2025 Management information Circular, available at: </t>
    </r>
    <r>
      <rPr>
        <u/>
        <sz val="11"/>
        <color rgb="FF0070C0"/>
        <rFont val="Calibri"/>
        <family val="2"/>
      </rPr>
      <t xml:space="preserve">https://lundingold.com/site/assets/files/111524/2025-05-09-mic.pdf
</t>
    </r>
    <r>
      <rPr>
        <sz val="11"/>
        <rFont val="Calibri"/>
        <family val="2"/>
      </rPr>
      <t>Refer to "Corporate Governance: Our Approach": page 92.</t>
    </r>
    <r>
      <rPr>
        <u/>
        <sz val="11"/>
        <rFont val="Calibri"/>
        <family val="2"/>
      </rPr>
      <t xml:space="preserve">
</t>
    </r>
    <r>
      <rPr>
        <sz val="11"/>
        <rFont val="Calibri"/>
        <family val="2"/>
      </rPr>
      <t xml:space="preserve">The Board of Directors (the “Board”)  has adopted a mandate which acknowledges its responsibility for the overall stewardship of the conduct of the business of the Company and the activities of management. Management is responsible for the day-to-day conduct of the business of the Company. The Board’s fundamental objectives are to enhance and preserve long-term shareholder value, to ensure the Company meets its obligations on an ongoing basis and to ensure that the Company operates in a reliable and safe manner. In performing its functions, the Board considers the legitimate interests that its other stakeholders, such as employees, suppliers, customers and communities, may have in the Company. In overseeing the conduct of the business, the Board, through the CEO, sets the standards of conduct for the Company.
The Board has the responsibility for ensuring that adequate controls and procedures are in place to identify, manage and mitigate the principal risks to the Company. These include, without limitation, strategic, operational, financial, legal, governance, reputational, climate change, social, environmental and technological risks. The Board regularly reviews and discusses the risk factors of the Company and the effective management of them.
To assist the Board with its responsibilities, the Board has established five standing committees including the Audit Committee, the CGN Committee, the Compensation Committee, the Health, Safety, Environment and Sustainability (HSES) Committee and the Technical Committee. Each committee has a written mandate and reviews its mandate annually. The committee mandates are available on the Company’s website at </t>
    </r>
    <r>
      <rPr>
        <u/>
        <sz val="11"/>
        <color rgb="FF0070C0"/>
        <rFont val="Calibri"/>
        <family val="2"/>
      </rPr>
      <t xml:space="preserve">www.lundingold.com. </t>
    </r>
    <r>
      <rPr>
        <sz val="11"/>
        <rFont val="Calibri"/>
        <family val="2"/>
      </rPr>
      <t xml:space="preserve">
The Board of Directors is responsible for overseeing Lundin Gold's approach to sustainable development. This oversight responsibility has been delegated to the Health Safety Environment &amp; Sustainability Committee, one of the board committees. The Board approves the Company's sustainable development strategies and policies. The CEO is ultimately responsible for managing, developing, and updating the company's strategies, policies, and goals related to sustainable development. The CEO delegates the management of some of these matters to their direct reports on the Executive Committee. Additional information can be found at: Mandate of the HSES Committee
</t>
    </r>
    <r>
      <rPr>
        <u/>
        <sz val="11"/>
        <color rgb="FF0070C0"/>
        <rFont val="Calibri"/>
        <family val="2"/>
      </rPr>
      <t xml:space="preserve">https://lundingold.com/site/assets/files/110559/hses_committee_mandate.pdf.
</t>
    </r>
    <r>
      <rPr>
        <sz val="11"/>
        <rFont val="Calibri"/>
        <family val="2"/>
      </rPr>
      <t xml:space="preserve">
The Board has the responsibility to ensure that there are long-term goals and a strategic planning process in place for the Company and to participate with management directly or through its committees in developing and approving the mission of the business of the Company and the strategic plan by which it proposes to achieve its goals, which strategic plan takes into account, among other things, the opportunities and risks of the Company’s business.
The responsibility for the oversight of sustainability matters by the Board of Directors has been delegated to the Health, Safety, Environment and Sustainability Committee and the Executive Committee.
The Board of Directors oversees the development and implementation of, and compliance with, key corporate policies and practices, regarding corporate governance, ESG, climate and sustainability, risk management and financial reporting, as well as compliance with applicable legal and regulatory requirements. 
Lundin Gold has also tied executive management compensation to its material sustainability related risks. The Board of Directors and HSES Committee receives quarterly reports on sustainability matters, which provide an update on the Company’s progress against pre-established targets. The Board of Directors reviews the Company’s performance against these goals annually and applies performance measures to the goals when determining executive compensation.  </t>
    </r>
  </si>
  <si>
    <r>
      <t xml:space="preserve">Refer to Lundin Gold 2025 Management information Circular, available at: </t>
    </r>
    <r>
      <rPr>
        <u/>
        <sz val="11"/>
        <color rgb="FF0070C0"/>
        <rFont val="Calibri"/>
        <family val="2"/>
      </rPr>
      <t>https://lundingold.com/site/assets/files/111524/2025-05-09-mic.pdf</t>
    </r>
    <r>
      <rPr>
        <sz val="11"/>
        <color theme="1"/>
        <rFont val="Calibri"/>
        <family val="2"/>
      </rPr>
      <t xml:space="preserve">
Refer to "Corporate Governance: Our Approach": page 92.
Health Safety Environment &amp; Sustainability (HSES) board members have over 20 years of experience as an internal and external advisor to companies and other organizations regarding sustainability, ESG, safety and diversity, equity and inclusion, responsible supply chains, and banking investment. For more information on profiles and competencies, please refer to the 2025 Management Information Circular of Lundin Gold. </t>
    </r>
    <r>
      <rPr>
        <u/>
        <sz val="11"/>
        <color rgb="FF0070C0"/>
        <rFont val="Calibri"/>
        <family val="2"/>
      </rPr>
      <t xml:space="preserve">https://lundingold.com/site/assets/files/111524/2025-05-09-mic.pdf
</t>
    </r>
    <r>
      <rPr>
        <sz val="11"/>
        <color theme="1"/>
        <rFont val="Calibri"/>
        <family val="2"/>
      </rPr>
      <t xml:space="preserve">
Lundin Gold’s Board recognizes that a mix of diverse skills, backgrounds, experience, gender and age encourages independent thinking, enriches the decision-making process and ensures that the Company benefits from all available talent. The Board of Directors is dedicated to continuous improvement in sustainability, ensuring clear roles, diverse composition, independence, and effective risk oversight. The Executive Committee and HSES Committees oversee sustainability matters.</t>
    </r>
  </si>
  <si>
    <t>Lundin Gold has not yet completed the assessment to determine 
the EU taxonomy and therefore cannot disclose this at this time.</t>
  </si>
  <si>
    <t>Refer to the "Environment Sustainability Strategy Performance Summary" section: Page 28 to 29.
See also Water and Marine Resources, Biodiversity and Ecosystems and Circular Economy material topics 
as they complement climate change efforts through biodiversity and circular economy initiatives.</t>
  </si>
  <si>
    <t>This is reported on a consolidated basis as Lundin Gold. 
Energy Consumption (MWh) = 249,008
Net Revenue (million EUR / million USD) = 1,102 / 1,193
1) Energy Consumption Intensity= 226 MWh GJ per million EUR on net revenue, 
using an 2024 average annual exchange rate of 1.0821 EUR per USD.
2) Energy Consumption Intensity= 209 MWh per million USD on net revenue.</t>
  </si>
  <si>
    <t>Mining and gold production is a high climate impact sector 
(NACE Class 7.29 - Mining of other non-ferrous metal ores).</t>
  </si>
  <si>
    <t>In 2024 there were no significant changes in the definition of what constitutes the company 
and our upstream and downstream value chain, the GHG emissions and energy included 
in this report are reported in a consolidated basis as Lundin Gold.</t>
  </si>
  <si>
    <t>This is reported on a consolidated basis as Lundin Gold. 
Scope 1 and 2 GHG emissions (tCO2e) = 49,452
Net Revenue (million EUR / million USD) = 1,102 / 1,193
1) Energy Consumption Intensity= 45 tCO2e per million EUR on net revenue, 
using an 2024 average annual exchange rate of 1.0821 EUR per USD.
2) Energy Consumption Intensity= 41 tCO2e per million USD on net revenue.</t>
  </si>
  <si>
    <t>Lundin Gold does not calculate or estimate the removal or storage of GHGs, 
as activities to do so have not been developed.</t>
  </si>
  <si>
    <r>
      <t>metric tonnes of CO</t>
    </r>
    <r>
      <rPr>
        <vertAlign val="subscript"/>
        <sz val="11"/>
        <color theme="1"/>
        <rFont val="Calibri"/>
        <family val="2"/>
      </rPr>
      <t>2</t>
    </r>
    <r>
      <rPr>
        <sz val="11"/>
        <color theme="1"/>
        <rFont val="Calibri"/>
        <family val="2"/>
      </rPr>
      <t>eq</t>
    </r>
  </si>
  <si>
    <r>
      <t>DR E1-6 48: Metric tonnes of CO</t>
    </r>
    <r>
      <rPr>
        <b/>
        <vertAlign val="subscript"/>
        <sz val="12"/>
        <rFont val="Calibri"/>
        <family val="2"/>
      </rPr>
      <t>2</t>
    </r>
    <r>
      <rPr>
        <b/>
        <sz val="12"/>
        <rFont val="Calibri"/>
        <family val="2"/>
      </rPr>
      <t>eq</t>
    </r>
  </si>
  <si>
    <r>
      <t>t of CO</t>
    </r>
    <r>
      <rPr>
        <vertAlign val="subscript"/>
        <sz val="11"/>
        <color theme="1"/>
        <rFont val="Calibri"/>
        <family val="2"/>
      </rPr>
      <t>2</t>
    </r>
    <r>
      <rPr>
        <sz val="11"/>
        <color theme="1"/>
        <rFont val="Calibri"/>
        <family val="2"/>
      </rPr>
      <t>eq</t>
    </r>
  </si>
  <si>
    <r>
      <t>years, metric tonnes of CO</t>
    </r>
    <r>
      <rPr>
        <vertAlign val="subscript"/>
        <sz val="11"/>
        <color theme="1"/>
        <rFont val="Calibri"/>
        <family val="2"/>
      </rPr>
      <t>2</t>
    </r>
    <r>
      <rPr>
        <sz val="11"/>
        <color theme="1"/>
        <rFont val="Calibri"/>
        <family val="2"/>
      </rPr>
      <t>eq</t>
    </r>
  </si>
  <si>
    <t>The disclosure required by paragraph 12 shall contain the information on the undertaking’s policies to manage its material impacts, risks and opportunities related to affected communities,  the undertaking shall specify if such policies cover specific affected communities or all affected communities.</t>
  </si>
  <si>
    <t>In describing the main types of communities who are or could be negatively affected, disclose whether and how it has developed an understanding of how affected communities with particular characteristics or those living in particular contexts, or those undertaking particular activities may be at greater risk of harm.</t>
  </si>
  <si>
    <t xml:space="preserve">a brief description of the types of communities subject to material impacts by its own operations or through its upstream and downstream value chain, and specify whether they are: 
i. communities living or working around the undertaking’s operating sites, factories, facilities or other physical operations, or more remote communities affected by activities at those sites; 
</t>
  </si>
  <si>
    <t>d. details of public legal cases regarding corruption or bribery brought against the undertaking and its own workers during the reporting period and the outcomes of such cases.</t>
  </si>
  <si>
    <t>d. if the undertaking is registered in the EU Transparency Register or in an equivalent transparency register in a Member State.</t>
  </si>
  <si>
    <t>Include information about the appointment of any members of the administrative, management and supervisory bodies who held a comparable position in public administration in the 2 years preceding such appointment in the current reporting period.</t>
  </si>
  <si>
    <t>The disclosure required by paragraph 20 (the undertaking shall describe its adopted policies to manage its material impacts, risks, dependencies, and opportunities that are related to biodiversity and ecosystems) shall contain the information on the policies the undertaking has in place to manage its material impacts, risks, dependencies and opportunities related to biodiversity and ecosystems.</t>
  </si>
  <si>
    <t>Lundin Gold's sustainability reporting only covers its own operations. For more details on Lundin Gold's activities and business relationships upstream and downstream the value chain, see "Value chain mapping" on pages 23 to 25.</t>
  </si>
  <si>
    <r>
      <t xml:space="preserve">Operations General Manager, Chief Operating Officer and the Chief Operating Officer  approve all matters related to the “Annual Performance Bonus”.
Refer to "Compensation Governance" in Lundin Gold's 2025 Management Information Circular
</t>
    </r>
    <r>
      <rPr>
        <u/>
        <sz val="11"/>
        <color rgb="FF0070C0"/>
        <rFont val="Calibri"/>
        <family val="2"/>
      </rPr>
      <t>https://lundingold.com/site/assets/files/111524/2025-05-09-mic.pdf</t>
    </r>
  </si>
  <si>
    <t>GOV-3 AR 7: Whether incentive schemes are offered to members of the administrative, management and supervisory bodies that are linked to sustainability matters</t>
  </si>
  <si>
    <t>Does not apply to Lundin Gold. No significant changes registered.</t>
  </si>
  <si>
    <r>
      <t xml:space="preserve">Refer to "Value Chain Mapping": Page 23 to 25.
Refer to "Our Value Creation": Page 11.
Refer to "Double Materiality Assessment": Page 14 to 20.
Refer to "Stakeholder Engagement": Page 20 to 23.
Refer to "Human Rights Risk Assessment": Page 26
Refer to "Our Performance" section:
-G1 Business Conduct – Management of relationships with suppliers, including payment practices: Page 88 to 90. 
Refer to "Corporate Governance Approach": Page 92
Lundin Gold Notice of Meeting and Management Information Circular provides a broader description on Corporate Governance and sustainability-related impacts management. It is available at </t>
    </r>
    <r>
      <rPr>
        <u/>
        <sz val="11"/>
        <color rgb="FF0070C0"/>
        <rFont val="Calibri"/>
        <family val="2"/>
      </rPr>
      <t>https://lundingold.com/site/assets/files/111524/2025-05-09-mic.pdf</t>
    </r>
  </si>
  <si>
    <t>SBM-3 48: Material IROs and how they originate from and trigger adaptation of the business model</t>
  </si>
  <si>
    <t>SBM-3 49: Material IROs and how they originate from and trigger adaptation of the business model</t>
  </si>
  <si>
    <t>During 2024, Lundin Gold worked to improve its IRO methodology and address gaps identified in the DMA for each of its 12 sustainability topics. This enabled a better understanding of the assessment, its uses and implications. Through this refinement process, Lundin Gold was able to achieve:
-Process fully aligned with CSRD implementation guidelines, tailored to Lundin Gold, and adjusted to incorporate pre-assurance comments. 
-Subject matter experts were interviewed to capture Lundin Gold’s ESG priorities from financial and impact perspectives. Departments involved were Environment and Permitting, Health &amp; Safety, Human Resources, Business Sustainability, CSR and Finance. 
-Ensured a documented and auditable process of material topics at every step.
-Identified, defined, and scored 55 impacts and 69 risks and opportunities from the mining universe and narrowed down to 37 impacts and 35 risks and opportunities.</t>
  </si>
  <si>
    <r>
      <t xml:space="preserve">Refer to "Double Materiality Assessment": Page 14 to 20.
Refer to "Our Approach and Policies" section:
-E1: Climate Change Adaptation and Energy. Page 30 to 32.
Refer to Lundin Gold Responsible Mining Policy </t>
    </r>
    <r>
      <rPr>
        <u/>
        <sz val="11"/>
        <color rgb="FF0070C0"/>
        <rFont val="Calibri"/>
        <family val="2"/>
      </rPr>
      <t>https://lundingold.com/site/assets/files/110582/responsible_mining_policy_eng.pdf.</t>
    </r>
  </si>
  <si>
    <r>
      <t xml:space="preserve">Lundin Gold has set a target to be carbon neutral by 2030 with respect to its Scopes 1 and 2 emissions based 
on its current life of mine plan. This is an offset target and not an absolute or relative reduction target. 
See </t>
    </r>
    <r>
      <rPr>
        <u/>
        <sz val="11"/>
        <color rgb="FF0070C0"/>
        <rFont val="Calibri"/>
        <family val="2"/>
      </rPr>
      <t>https://lundingold.com/news/lundin-gold-announces-industry-leading-greenhouse-122731/</t>
    </r>
  </si>
  <si>
    <t>liters</t>
  </si>
  <si>
    <t>E1-3 29: Decarbonization lever type</t>
  </si>
  <si>
    <t>c. the credibility and integrity of the carbon credits used, including by reference to recognized quality standards.</t>
  </si>
  <si>
    <t>Type/source of third-party water</t>
  </si>
  <si>
    <t>E3-1 12: How policies address water and marine resources</t>
  </si>
  <si>
    <t>Lundin Gold does not currently use carbon credits. Lundin Gold has developed 
a renewables and offset strategy and is actively developing options to generate 
offset credits to support its goal of carbon neutrality.</t>
  </si>
  <si>
    <t>This is reported on a consolidated basis as Lundin Gold has only one operating asset. The following material risks have been identified with the corresponding expected financial effects:
-Vulnerability to climate change with an anticipated cost between US$10M and US$20M.  
-Regulatory risks and permitting with an anticipated cost over US$30M.  
-Damage to brand value with an anticipated cost over US$30M.  
-Shift in demand with an anticipated cost over US$30M.
-Lagging behind industry standards with an anticipated cost over US$30M.
-Environmental remediation with an anticipated cost over US$30M.
-Reputational damage with an anticipated cost over US$30M.
This is reported on a consolidated basis as Lundin Gold has only one operating asset. The following material opportunities have been identified with the corresponding expected financial effects:
-Biodiversity offsets with an anticipated benefits over US$30M.  
-Innovative reclamation and Restoration with an anticipated benefit between US$10M and US$20M.
-Conservation financing with an anticipated benefit between US$10M and US$20M.</t>
  </si>
  <si>
    <t>a.iii. number of vulnerable species</t>
  </si>
  <si>
    <t xml:space="preserve">Refer to "Double Materiality Assessment": Page 14 to 20.
Refer to "Our Approach and Policies" section:
-E1: Climate Change Adaptation and Energy. Page 30 to 32.
Lundin Gold has considered the financial risk posed by the potential long term physical impacts 
of climate change on its operations.  As part of its Double Material Assessment, Lundin Gold estimated this financial risk as potentially exceeding $30 million if adequate adaptation measures are not taken.
Lundin Gold has only one revenue generating asset.  Therefore, a significant climate event could impact 
Lundin Gold’s ability to operate, putting 100% of its net revenue vulnerable to physical climate risk. 
The quantum of revenue at risk will vary, depending on the nature of the disruption 
to Lundin Gold’s operations, production and commodity price at the time.  </t>
  </si>
  <si>
    <t>Based on our climate risk assessment, the mining operations at Fruta del Norte have been identified as being 
at material physical risks over the long-term. 100% of net revenues are derived from these activities.
These activities are primarily located in the Amazon region of Ecuador, where coastal flooding, 
river flooding, heat stress and wildfires contribute to potential long-term financial exposure.</t>
  </si>
  <si>
    <t>The Fruta del Norte, Lundin Gold´s only operating asset is located in southeast Ecuador, specifically within 
the Cordillera del Cóndor region. It is approximately 139 km east-northeast of the City of Loja and lies 
in the highlands south of the Zamora River and east of the Nangaritza River. This area is part of the 
Corriente Copper Belt in the Amazon province of Zamora-Chinchipe.</t>
  </si>
  <si>
    <t>Lundin Gold has developed a renewables and offset strategy and is actively developing options 
to generate offset credits to support its goal of carbon neutrality.</t>
  </si>
  <si>
    <t xml:space="preserve">SBM-3 16: Material risks and opportunities arising from impacts and dependencies on people in its own workforce </t>
  </si>
  <si>
    <t>S1-1 24: Policies aimed at elimination of discrimination</t>
  </si>
  <si>
    <t>In relation to paragraph 36 (firstly, enabling an understanding of any actions and initiatives through which the undertaking seeks to  prevent, mitigate and remediate negative material impacts on its own workforce; and/or to achieve positive material impacts for its own workforce and secondly, enabling an understanding of the ways in which the undertaking is addressing the material risks and pursuing the material opportunities related to its own workforce) the undertaking shall describe the processes through which it identifies what action is needed and appropriate in response to a particular actual or potential negative impact on its own workforce.</t>
  </si>
  <si>
    <t>In 2024, Lundin Gold's electricity requirements were met by the national 
interconnected system and by on-site self-generation. Lundin Gold does not have a power 
purchase agreement in place and therefore has no market-based emissions in 2024.</t>
  </si>
  <si>
    <r>
      <t xml:space="preserve">Does not apply to Lundin Gold. Lundin Gold has set a target to be carbon neutral by 2030 with respect 
to its Scopes 1 and 2 emissions based on its current life of mine plan. This is an offset target 
and not an absolute or relative reduction target. 
See </t>
    </r>
    <r>
      <rPr>
        <u/>
        <sz val="11"/>
        <color rgb="FF0070C0"/>
        <rFont val="Calibri"/>
        <family val="2"/>
      </rPr>
      <t>https://lundingold.com/news/lundin-gold-announces-industry-leading-greenhouse-122731/</t>
    </r>
  </si>
  <si>
    <t>Given Lundin Gold core business is gold production, which is not classified as a low-carbon product, 
our approach focuses on operational efficiency, emissions reduction, and adaptation strategies 
rather than direct revenue generation from low-carbon products. As regulatory frameworks 
and market incentives evolve, we will continue to assess the financial impacts of sustainability 
measures on our revenue streams. Further disclosures will be made as new opportunities emerge.</t>
  </si>
  <si>
    <r>
      <t xml:space="preserve">Refer to "Human Rights Risk Assessment": Page 26
Refer to "Our Approach and Policies" section:
-E3 Water and Marine Resources – Water Discharges. Page 37.
Lundin Gold has a Responsible Mining Policy at </t>
    </r>
    <r>
      <rPr>
        <u/>
        <sz val="11"/>
        <color rgb="FF0070C0"/>
        <rFont val="Calibri"/>
        <family val="2"/>
      </rPr>
      <t>https://lundingold.com/site/assets/files/110582/responsible_mining_policy_eng.pdf</t>
    </r>
    <r>
      <rPr>
        <sz val="11"/>
        <color rgb="FF0070C0"/>
        <rFont val="Calibri"/>
        <family val="2"/>
      </rPr>
      <t xml:space="preserve"> </t>
    </r>
    <r>
      <rPr>
        <sz val="11"/>
        <rFont val="Calibri"/>
        <family val="2"/>
      </rPr>
      <t xml:space="preserve">and Human Rights Policy at </t>
    </r>
    <r>
      <rPr>
        <u/>
        <sz val="11"/>
        <color rgb="FF0070C0"/>
        <rFont val="Calibri"/>
        <family val="2"/>
      </rPr>
      <t>https://lundingold.com/site/assets/files/111235/lug-human-rights-policy-eng.pdf</t>
    </r>
  </si>
  <si>
    <r>
      <t xml:space="preserve">Refer to "Our Approach and Policies" section:
-E3 Water and Marine Resources – Water Discharges. Page 37.
No specific policies or practices related to oceans and seas as they are not material to Lundin Gold, only water efficiency. Lundin Gold has a Responsible Mining Policy at </t>
    </r>
    <r>
      <rPr>
        <u/>
        <sz val="11"/>
        <color rgb="FF0070C0"/>
        <rFont val="Calibri"/>
        <family val="2"/>
      </rPr>
      <t>https://lundingold.com/site/assets/files/110582/responsible_mining_policy_eng.pdf</t>
    </r>
    <r>
      <rPr>
        <sz val="11"/>
        <rFont val="Calibri"/>
        <family val="2"/>
      </rPr>
      <t xml:space="preserve"> and Human Rights Policy at </t>
    </r>
    <r>
      <rPr>
        <u/>
        <sz val="11"/>
        <color rgb="FF0070C0"/>
        <rFont val="Calibri"/>
        <family val="2"/>
      </rPr>
      <t>https://lundingold.com/site/assets/files/111235/lug-human-rights-policy-eng.pdf</t>
    </r>
  </si>
  <si>
    <t>Water used for mineral processing 
(Process Plant).</t>
  </si>
  <si>
    <t>Sampling and analysis is performed by a laboratory accredited by the Ecuadorian 
Accreditation Service and meeting the requirements of ISO/IEC 17025:2017. 
Sampling is performed in accordance with approved environmental management plans.</t>
  </si>
  <si>
    <t>Water usage authorizations (unnamed surface water bodies or nearby streams), rainfall, and mine infiltration water.</t>
  </si>
  <si>
    <t>The collected water comes from surface 
water bodies (nearby streams - fresh water) 
in accordance with the permits obtained 
by the operation. Another source is rainwater 
that comes into contact with the mine site infrastructure and is collected in the contact water management basin system.</t>
  </si>
  <si>
    <r>
      <t xml:space="preserve">Refer to "Our Approach and Policies" section:
-E3 Water and Marine Resources – Water Discharges. Page 37.
Lundin Gold does not operate in regions of water stress. Lundin Gold has a Responsible Mining Policy at </t>
    </r>
    <r>
      <rPr>
        <u/>
        <sz val="11"/>
        <color rgb="FF0070C0"/>
        <rFont val="Calibri"/>
        <family val="2"/>
      </rPr>
      <t>https://lundingold.com/site/assets/files/110582/responsible_mining_policy_eng.pdf</t>
    </r>
    <r>
      <rPr>
        <sz val="11"/>
        <color theme="1"/>
        <rFont val="Calibri"/>
        <family val="2"/>
      </rPr>
      <t xml:space="preserve"> 
and Human Rights Policy at </t>
    </r>
    <r>
      <rPr>
        <u/>
        <sz val="11"/>
        <color rgb="FF0070C0"/>
        <rFont val="Calibri"/>
        <family val="2"/>
      </rPr>
      <t>https://lundingold.com/site/assets/files/111235/lug-human-rights-policy-eng.pdf</t>
    </r>
  </si>
  <si>
    <t>Summary</t>
  </si>
  <si>
    <t>Entity Specific Indicator</t>
  </si>
  <si>
    <r>
      <t xml:space="preserve">Refer to "Human Rights Risk Assessment": Page 26
Refer to "Our Approach and Policies" section:
-E5 Circular Economy – Waste (Tailings Management). Page 44.
Lundin Gold has a Responsible Mining Policy at </t>
    </r>
    <r>
      <rPr>
        <u/>
        <sz val="11"/>
        <color rgb="FF0070C0"/>
        <rFont val="Calibri"/>
        <family val="2"/>
      </rPr>
      <t>https://lundingold.com/site/assets/files/110582/responsible_mining_policy_eng.pdf</t>
    </r>
    <r>
      <rPr>
        <sz val="11"/>
        <rFont val="Calibri"/>
        <family val="2"/>
      </rPr>
      <t xml:space="preserve"> and Human Rights Policy at </t>
    </r>
    <r>
      <rPr>
        <u/>
        <sz val="11"/>
        <color rgb="FF0070C0"/>
        <rFont val="Calibri"/>
        <family val="2"/>
      </rPr>
      <t>https://lundingold.com/site/assets/files/111235/lug-human-rights-policy-eng.pdf</t>
    </r>
  </si>
  <si>
    <r>
      <t xml:space="preserve">Refer to "Our Approach and Policies" sections:
-S1 &amp; S2 Own Workforce – Workers in the Value Chain | Health and Safety: Page 54.
-S1 Own Workforce – Secure Employment: Page 65 to 67.
-S1 Own Workforce – Training &amp; Skills Development: Page 70.
Lundin Gold is committed to respecting and observing all human rights, including the rights of our employees, contractors, workers in our value chain and others potentially affected by our activities, visible at our Responsible Mining Policy </t>
    </r>
    <r>
      <rPr>
        <u/>
        <sz val="11"/>
        <color rgb="FF0070C0"/>
        <rFont val="Calibri"/>
        <family val="2"/>
      </rPr>
      <t>https://lundingold.com/responsible-mining/responsible-mining-policy/</t>
    </r>
    <r>
      <rPr>
        <sz val="11"/>
        <color rgb="FF0070C0"/>
        <rFont val="Calibri"/>
        <family val="2"/>
      </rPr>
      <t xml:space="preserve"> </t>
    </r>
    <r>
      <rPr>
        <sz val="11"/>
        <color theme="1"/>
        <rFont val="Calibri"/>
        <family val="2"/>
      </rPr>
      <t>and Human Rights Policy:</t>
    </r>
    <r>
      <rPr>
        <sz val="11"/>
        <color rgb="FF0070C0"/>
        <rFont val="Calibri"/>
        <family val="2"/>
      </rPr>
      <t xml:space="preserve"> </t>
    </r>
    <r>
      <rPr>
        <u/>
        <sz val="11"/>
        <color rgb="FF0070C0"/>
        <rFont val="Calibri"/>
        <family val="2"/>
      </rPr>
      <t>https://lundingold.com/site/assets/files/111235/lug-human-rights-policy-eng.pdf</t>
    </r>
  </si>
  <si>
    <r>
      <t xml:space="preserve">Refer to "Our Performance" sections:
-S1 &amp; S2 Own Workforce – Workers in the Value Chain | Health and Safety: Page 55 to 56.
-S1 Own Workforce – Secure Employment: Page 67 to 69.
-S1 Own Workforce – Training &amp; Skills Development: Page 71 to 72.
Lundin Gold committed to respecting and observing all human rights, including the rights of our employees, contractors, workers in our value chain and others potentially affected by our activities, visible at our Responsible Mining Policy </t>
    </r>
    <r>
      <rPr>
        <u/>
        <sz val="11"/>
        <color rgb="FF0070C0"/>
        <rFont val="Calibri"/>
        <family val="2"/>
      </rPr>
      <t>https://lundingold.com/responsible-mining/responsible-mining-policy/</t>
    </r>
    <r>
      <rPr>
        <sz val="11"/>
        <color theme="1"/>
        <rFont val="Calibri"/>
        <family val="2"/>
      </rPr>
      <t xml:space="preserve"> and Human Rights Policy:</t>
    </r>
    <r>
      <rPr>
        <u/>
        <sz val="11"/>
        <color rgb="FF0070C0"/>
        <rFont val="Calibri"/>
        <family val="2"/>
      </rPr>
      <t xml:space="preserve"> https://lundingold.com/site/assets/files/111235/lug-human-rights-policy-eng.pdf</t>
    </r>
  </si>
  <si>
    <r>
      <t xml:space="preserve">Refer to "Stakeholder Engagement": Page 20 to 23.
Refer to "Human Rights Risk Assessment": Page 26
Refer to "Our Performance" sections:
-S1 Own Workforce – Secure Employment: Page 67 to 69.
Lundin Gold is committed to ensure protection against retaliation, harassment or victimization. 
For further details refer to: </t>
    </r>
    <r>
      <rPr>
        <u/>
        <sz val="11"/>
        <color rgb="FF0070C0"/>
        <rFont val="Calibri"/>
        <family val="2"/>
      </rPr>
      <t xml:space="preserve">https://lundingold.com/about/corporate-governance/whistleblower-policy/ </t>
    </r>
  </si>
  <si>
    <r>
      <t>Refer to "Our Approach and Policies" sections:
-S1 Own Workforce – Secure Employment: Page 65 to 67.
Lundin Gold published its second annual Modern Slavery Report for 2024 
at</t>
    </r>
    <r>
      <rPr>
        <sz val="11"/>
        <color rgb="FF0070C0"/>
        <rFont val="Calibri"/>
        <family val="2"/>
      </rPr>
      <t xml:space="preserve"> </t>
    </r>
    <r>
      <rPr>
        <u/>
        <sz val="11"/>
        <color rgb="FF0070C0"/>
        <rFont val="Calibri"/>
        <family val="2"/>
      </rPr>
      <t>https://lundingold.com/site/assets/files/111114/lug_msr_f2024_-_final_website.pdf</t>
    </r>
    <r>
      <rPr>
        <sz val="11"/>
        <rFont val="Calibri"/>
        <family val="2"/>
      </rPr>
      <t xml:space="preserve"> This Report details Lundin Gold governance practices to protect our employees from exploitative treatment, including policies on salaries, working hours, minimum age and the result of recent risk assessments.</t>
    </r>
  </si>
  <si>
    <t>The countries where employees do not have social protection and for each of those countries the types of employees who do not have social protection with regard to each applicable major life event.</t>
  </si>
  <si>
    <t>d.ii. at the end of the reporting period, as an average across the reporting period, or using another methodology</t>
  </si>
  <si>
    <t>ii. countries or geographic areas with operations considered at risk.</t>
  </si>
  <si>
    <t>Where applicable, the undertaking shall disclose the steps it takes to gain insight into the perspectives of people in its own workforce who may be particularly vulnerable to impacts and/or marginalised.</t>
  </si>
  <si>
    <t>e. how it tracks and monitors issues raised and addressed, and, how it ensures the effectiveness of the channels, including through the involvement of stakeholders who are intended users.</t>
  </si>
  <si>
    <t>Statement in case the undertaking has not adopted a channel for raising concerns. 
Disclosure of timeframe for channel for raising concerns to be in place.</t>
  </si>
  <si>
    <t>a. The total number of employees by head count, and breakdowns by gender and by country for countries in which the undertaking has 50 or more employees representing at least 10% of its total number of employees.</t>
  </si>
  <si>
    <t>b.i. The total number by head count or full time equivalent (FTE) of: permanent employees, and breakdown by gender.</t>
  </si>
  <si>
    <t>b.ii. The total number by head count or full time equivalent (FTE) of: temporary employees, and breakdown by gender.</t>
  </si>
  <si>
    <t>b.iii. The total number by head count or full time equivalent (FTE) of: non-guaranteed hours employees, and breakdown by gender.</t>
  </si>
  <si>
    <t>c. The total number of employees who have left the undertaking during the reporting period and the rate of employee turnover in the reporting period.</t>
  </si>
  <si>
    <t>The undertaking may disclose by head count or full time equivalent (FTE) the following information: full-time employees, and breakdowns by gender and by region.</t>
  </si>
  <si>
    <t>The total number of non-employees in the undertaking’s own workforce, i.e., either people with contracts with the undertaking to supply labour (“self-employed people”) or people provided by undertakings primarily engaged in “employment activities” (NACE Code N78).</t>
  </si>
  <si>
    <t>The undertaking shall disclose whether all its employees are paid an adequate wage, in line with applicable benchmarks. If so, stating this will be sufficient to fulfil this disclosure requirement and no further information is needed.</t>
  </si>
  <si>
    <t>If not all its employees are paid an adequate wage in line with applicable benchmarks, the undertaking shall disclose the countries where employees earn below the applicable adequate wage benchmark and the percentage of employees that earn below the applicable adequate wage benchmark for each of these countries.</t>
  </si>
  <si>
    <t>a. The undertaking shall disclose whether all its employees are covered by social protection, through public programs or through benefits offered by the undertaking, against loss of income due to any of the following major life events: sickness.</t>
  </si>
  <si>
    <t>b. The undertaking shall disclose whether all its employees are covered by social protection, through public programs or through benefits offered by the undertaking, against loss of income due to any of the following major life events: unemployment starting from when the own worker is working for the undertaking.</t>
  </si>
  <si>
    <t>c. The undertaking shall disclose whether all its employees are covered by social protection, through public programs or through benefits offered by the undertaking, against loss of income due to any of the following major life events: employment injury and acquired disability.</t>
  </si>
  <si>
    <t>d. The undertaking shall disclose whether all its employees are covered by social protection, through public programs or through benefits offered by the undertaking, against loss of income due to any of the following major life events: parental leave.</t>
  </si>
  <si>
    <t>e. The undertaking shall disclose whether all its employees are covered by social protection, through public programs or through benefits offered by the undertaking, against loss of income due to any of the following major life events: retirement.</t>
  </si>
  <si>
    <t>The undertaking may disclose breakdowns by employee category for the percentage of employees that participated in regular performance and career development and for the average number of training hours per employee.</t>
  </si>
  <si>
    <t>The average number of training hours per employee and by gender.</t>
  </si>
  <si>
    <t>The percentage of employees that participated in regular performance and career development reviews; such information shall be broken down by gender.</t>
  </si>
  <si>
    <t>The percentage of people in its own workforce who are covered by the undertaking’s health and safety management system based on legal requirements and/or recognised standards or guidelines.</t>
  </si>
  <si>
    <t>The number of fatalities as a result of work-related injuries and work-related ill health.</t>
  </si>
  <si>
    <t>The number and rate of recordable work-related accidents.</t>
  </si>
  <si>
    <t>With regard to the undertaking’s employees, the number of cases of recordable work-related ill health, subject to legal restrictions on the collection of data.</t>
  </si>
  <si>
    <t>With regard to the undertaking’s employees, the number of days lost to work-related injuries and fatalities from work-related accidents, work-related ill health and fatalities from ill health.</t>
  </si>
  <si>
    <t>The percentage of employees entitled to take family-related leave.</t>
  </si>
  <si>
    <t>The percentage of entitled employees that took family-related leave, and a breakdown by gender.</t>
  </si>
  <si>
    <t>The gender pay gap, defined as the difference of average pay levels between female and male employees, expressed as percentage of the average pay level of male employees.</t>
  </si>
  <si>
    <t>The total number of incidents of discrimination, including harassment, reported in the reporting period.</t>
  </si>
  <si>
    <t>The number of complaints filed through channels for people in the undertaking’s own workforce to raise concerns (including grievance mechanisms).</t>
  </si>
  <si>
    <t>The total amount of  fines, penalties, and compensation for damages as a result of the incidents and complaints disclosed above, and a reconciliation of such monetary amounts disclosed with the most relevant amount presented in the financial statements.</t>
  </si>
  <si>
    <t>The number of severe human rights incidents connected to the undertaking’s workforce in the reporting period, and how many are of non- respect of the UN Guiding Principles on Business and Human Rights, ILO Declaration on Fundamental Principles and Rights at Work or OECD Guidelines for Multinational Enterprises.</t>
  </si>
  <si>
    <t>The total amount of fines, penalties and compensation for damages for the incidents.</t>
  </si>
  <si>
    <t>Level II grievances: Incidents with moderate impacts.</t>
  </si>
  <si>
    <t>ii. related to individual incidents in the undertaking’s own operations (e.g., a toxic waste spill affecting a community’s access to clean drinking water) or in a specific business relationship (e.g., a peaceful protest by communities against business operations that was met with a violent response from the undertaking’s security services). This includes consideration of impacts on affected communities that may arise from the transition to greener and 
climate- neutral operations. Potential impacts include impacts associated with innovation and restructuring, closure of mines, increased mining of minerals needed for the transition to a sustainable economy and solar panel production;</t>
  </si>
  <si>
    <t>In its disclosure it shall focus on those matters that are material in relation to, as well as its general approach to:
a. respect for the human rights of communities, and Indigenous people specifically;</t>
  </si>
  <si>
    <r>
      <t>Refer to "Stakeholder Engagement": Page 20 to 23.
Refer to "Our Approach and Policies" sections:
-S1 Affected Communities – Communities’ Economic, Social and Cultural Rights: Page 58 to 60.
-S3 Affected Communities – Rights of Indigenous Peoples: Page 74 to 75.  
Lundin Gold advocates for the rights, interests, concerns, traditional land uses and cultural activities of indigenous peoples, visible at our Responsible Mining Policy</t>
    </r>
    <r>
      <rPr>
        <u/>
        <sz val="11"/>
        <color theme="4"/>
        <rFont val="Calibri"/>
        <family val="2"/>
      </rPr>
      <t xml:space="preserve"> </t>
    </r>
    <r>
      <rPr>
        <u/>
        <sz val="11"/>
        <color rgb="FF0070C0"/>
        <rFont val="Calibri"/>
        <family val="2"/>
      </rPr>
      <t>https://lundingold.com/responsible-mining/responsible-mining-policy/</t>
    </r>
    <r>
      <rPr>
        <sz val="11"/>
        <color rgb="FF0070C0"/>
        <rFont val="Calibri"/>
        <family val="2"/>
      </rPr>
      <t xml:space="preserve"> </t>
    </r>
    <r>
      <rPr>
        <sz val="11"/>
        <rFont val="Calibri"/>
        <family val="2"/>
      </rPr>
      <t xml:space="preserve">and Human Rights Policy: </t>
    </r>
    <r>
      <rPr>
        <u/>
        <sz val="11"/>
        <color rgb="FF0070C0"/>
        <rFont val="Calibri"/>
        <family val="2"/>
      </rPr>
      <t>https://lundingold.com/site/assets/files/111235/lug-human-rights-policy-eng.pdf</t>
    </r>
  </si>
  <si>
    <r>
      <t xml:space="preserve">Refer to "Stakeholder Engagement": Page 20 to 23.
Refer to "Our Approach and Policies" sections:
-S1 Affected Communities – Communities’ Economic, Social and Cultural Rights: Page 58 to 60.
-S3 Affected Communities – Rights of Indigenous Peoples: Page 74 to 75.  
Refer to "Our Performance" sections:
-S1 Affected Communities – Communities’ Economic, Social and Cultural Rights: Page 61 to 63.
-S3 Affected Communities – Rights of Indigenous Peoples: Page 75.  
In 2024, Lundin Gold complied with Canada’s "Fighting Against Forced Labour and Child Labour in Supply Chains Act" by publishing its second annual Modern Slavery Report. The report highlights the company’s efforts to prevent forced and child labour, detailing governance practices such as policies on wages, working hours, and minimum age requirements, alongside outcomes from recent risk assessments. More details at: </t>
    </r>
    <r>
      <rPr>
        <u/>
        <sz val="11"/>
        <color rgb="FF0070C0"/>
        <rFont val="Calibri"/>
        <family val="2"/>
      </rPr>
      <t>https://lundingold.com/site/assets/files/111114/lug_msr_f2024_-_final_website.pdf</t>
    </r>
  </si>
  <si>
    <t>b. the percentage of functions-at-risk covered by training programmes;</t>
  </si>
  <si>
    <t>c. the extent to which training is given to members of the administrative, management and supervisory bodies.</t>
  </si>
  <si>
    <t>a. the total number and nature of confirmed incidents of corruption or bribery;</t>
  </si>
  <si>
    <t>b. the number of confirmed incidents in which own workers were dismissed or disciplined for corruption or bribery-related incidents;</t>
  </si>
  <si>
    <t>c. the number of confirmed incidents relating to contracts due to violations related to corruption or bribery;</t>
  </si>
  <si>
    <t>b.i. the total monetary value of financial and in-kind political contributions made directly and indirectly by the undertaking aggregated by country or geographical area where relevant, as well as type of recipient/beneficiary;</t>
  </si>
  <si>
    <t>b.ii. where appropriate, how the monetary value of in-kind contributions is estimated;</t>
  </si>
  <si>
    <t>c. the main topics covered by its lobbying activities and the undertaking’s main positions on these in brief;</t>
  </si>
  <si>
    <t>a. the average time the undertaking takes to pay an invoice from the date when the contractual or statutory term of payment starts to be calculated, in number of days;</t>
  </si>
  <si>
    <t>c. the number of legal proceedings currently outstanding for late payments;</t>
  </si>
  <si>
    <t>Refer to "Double Materiality Assessment": Page 14 to 20.
Refer to "Stakeholder Engagement": Page 20 to 23.
Refer to "Why It Matters" and "Our Approach and Policies" sections:
-G1 Business Conduct – Management of relationships with suppliers, including payment practices: Page 81 to 84.</t>
  </si>
  <si>
    <t xml:space="preserve">Refer to "Our Approach and Policies" sections:
-G1 Business Conduct – Management of relationships with suppliers, including payment practices: Page 81 to 84.
Lundin Gold’s Responsible Mining Policy and Supply Chain Policy encourages local suppliers to participate in competitive bidding, fostering economic development and community ties. The are social and environmental due diligence process that are being analyzed for specific suppliers. </t>
  </si>
  <si>
    <t>Refer to "Our Approach and Policies" sections:
-G1 Business Conduct – Management of relationships with suppliers, including payment practices: Page 81 to 84.
Lundin Gold provides training and annual refreshers to employees, business partners and suppliers to follow and comply corporate policies, including:
•	Code of Conduct
•	Responsible Mining Policy
•	Supply Chain Policy
•	Anti-Bribery Policy</t>
  </si>
  <si>
    <t>b. total energy consumption from nuclear sources;</t>
  </si>
  <si>
    <t>a. total energy consumption from fossil sources;</t>
  </si>
  <si>
    <t>c. total energy consumption from renewable sources;</t>
  </si>
  <si>
    <t>c. total energy consumption from renewable sources disaggregated by:
ii. consumption of purchased or acquired electricity, heat, steam, and cooling from renewable sources; and</t>
  </si>
  <si>
    <t>c. total energy consumption from renewable sources disaggregated by:
iii. consumption of self-generated non-fuel renewable energy.</t>
  </si>
  <si>
    <t>a. fuel consumption from coal and coal products;</t>
  </si>
  <si>
    <t>b. fuel consumption from crude oil and petroleum products;</t>
  </si>
  <si>
    <t>c. fuel consumption from natural gas;</t>
  </si>
  <si>
    <t>d. fuel consumption from other fossil sources;</t>
  </si>
  <si>
    <t>e. consumption of purchased or acquired electricity, heat, steam, or cooling from fossil sources.</t>
  </si>
  <si>
    <t>In addition, where applicable, the undertaking shall disaggregate and disclose separately its: i) renewable energy production in MWh.</t>
  </si>
  <si>
    <t>GRI 305-1, 305-2, 305-3 
(GRI 14.1.2-4);
EM-MM-110a.1</t>
  </si>
  <si>
    <t>GRI 305-1, 305-2, 305-3 
(GRI 14.1.2-4); EM-MM-110a.1</t>
  </si>
  <si>
    <r>
      <t>a. the gross Scope 1 GHG emissions in metric tonnes of CO</t>
    </r>
    <r>
      <rPr>
        <vertAlign val="subscript"/>
        <sz val="11"/>
        <color theme="1"/>
        <rFont val="Calibri"/>
        <family val="2"/>
      </rPr>
      <t>2</t>
    </r>
    <r>
      <rPr>
        <sz val="11"/>
        <color theme="1"/>
        <rFont val="Calibri"/>
        <family val="2"/>
      </rPr>
      <t>eq;</t>
    </r>
  </si>
  <si>
    <t>b. the percentage of Scope 1 GHG emissions from regulated emission trading schemes.</t>
  </si>
  <si>
    <r>
      <t>a. the gross location-based Scope 2 GHG emissions in metric tonnes of CO</t>
    </r>
    <r>
      <rPr>
        <vertAlign val="subscript"/>
        <sz val="11"/>
        <color theme="1"/>
        <rFont val="Calibri"/>
        <family val="2"/>
      </rPr>
      <t>2</t>
    </r>
    <r>
      <rPr>
        <sz val="11"/>
        <color theme="1"/>
        <rFont val="Calibri"/>
        <family val="2"/>
      </rPr>
      <t>eq;</t>
    </r>
  </si>
  <si>
    <r>
      <t>b. the gross market-based Scope 2 GHG emissions in metric tonnes of CO</t>
    </r>
    <r>
      <rPr>
        <vertAlign val="subscript"/>
        <sz val="11"/>
        <color theme="1"/>
        <rFont val="Calibri"/>
        <family val="2"/>
      </rPr>
      <t>2</t>
    </r>
    <r>
      <rPr>
        <sz val="11"/>
        <color theme="1"/>
        <rFont val="Calibri"/>
        <family val="2"/>
      </rPr>
      <t>eq;</t>
    </r>
  </si>
  <si>
    <t>a. climate change mitigation;</t>
  </si>
  <si>
    <t>b. climate change adaptation;</t>
  </si>
  <si>
    <t>c. energy efficiency;</t>
  </si>
  <si>
    <t>d. renewable energy deployment;</t>
  </si>
  <si>
    <t>e. other.</t>
  </si>
  <si>
    <t>b. when describing the outcome of the actions for climate change mitigation, include the achieved and expected GHG emissions reductions;</t>
  </si>
  <si>
    <t>a. GHG emission reduction targets shall be disclosed in absolute value and, where relevant, in intensity value;</t>
  </si>
  <si>
    <t>e. whether the GHG emission reduction targets are science- based and compatible with limiting global warming to 1.5°C. The undertaking shall state which framework and methodology has been used to determine these targets including whether they are derived using a sectoral decarbonisation pathway and what the underlying climate and policy scenarios are and whether the targets have been externally assured;</t>
  </si>
  <si>
    <t>The undertaking shall provide information on the energy intensity (total energy consumption per net revenue) associated with activities in high climate impact sectors.</t>
  </si>
  <si>
    <t>a. The total amount of GHG removals and storage in metric tonnes of CO2eq disaggregated and separately disclosed for the undertaking’s own operations, upstream and downstream value chain, and broken down by removal activity.</t>
  </si>
  <si>
    <t>a. The total amount of carbon credits outside the undertaking’s value chain in metric tonnes of CO2eq that are verified against recognized quality standards and cancelled in the reporting period;</t>
  </si>
  <si>
    <t>b. The total amount of carbon credits outside the undertaking’s value chain in metric tonnes of CO2eq planned to be cancelled in the future and whether they are based on existing contractual agreements or not.</t>
  </si>
  <si>
    <t>c. Carbon price applied for each metric tonne of greenhouse gas emission;</t>
  </si>
  <si>
    <t>d. the current year approximate gross GHG emission volumes by Scopes 1, 2 and, where applicable, Scope 3 in metric tonnes of CO2eq covered by these schemes.</t>
  </si>
  <si>
    <t>a. the monetary amount and proportion of assets at material physical risk over the short-, medium- and long-term before considering climate change adaptation actions; with the monetary amounts of these assets disaggregated by acute and chronic physical risk;</t>
  </si>
  <si>
    <t>Following the concept of industrial symbiosis (mutual benefit), the following actions have been carried out at the operational level: (i) delivery of waste (wood, plastic, PET bottles, glass and scrap metal) to the local government of Yantzaza for reuse and recycling, (ii) return of used tires to the supplier, based on the principle of Extended Producer Responsibility (iii) return of cyanide containers (Isotanks) for reuse; (iv) delivery of uncooked organic waste for composting; (v) delivery of scrap metal to the Yantzaza Local Government for reuse and recycling; (vi) delivery of cooked organic waste to pig farms for use as animal feed; and (viii) delivery of sludge from black and gray water treatment plants for reuse in bioremediation treatments.</t>
  </si>
  <si>
    <t>b.i. Freshwater (≤1,000 mg/L Total Dissolved Solids)</t>
  </si>
  <si>
    <t>b.ii. Other water (&gt;1,000 mg/L Total Dissolved Solids)</t>
  </si>
  <si>
    <t>c.i. Freshwater (≤1,000 mg/L Total Dissolved Solids)</t>
  </si>
  <si>
    <t>c.ii. Other water (&gt;1,000 mg/L Total Dissolved Solids)</t>
  </si>
  <si>
    <t>Lundin Gold's waste collaborative business models are related to the provision of recyclable materials, properly classified as: PET bottles, wood, metals, raw and uncooked organic waste, paper/cardboard, plastic and glass to the local government of Yantzaza. Cooked organic waste is delivered to local farms for reuse in animal feed through donation contracts.</t>
  </si>
  <si>
    <r>
      <t>m</t>
    </r>
    <r>
      <rPr>
        <vertAlign val="superscript"/>
        <sz val="11"/>
        <color theme="1"/>
        <rFont val="Calibri"/>
        <family val="2"/>
      </rPr>
      <t>3</t>
    </r>
  </si>
  <si>
    <r>
      <t>m</t>
    </r>
    <r>
      <rPr>
        <vertAlign val="superscript"/>
        <sz val="11"/>
        <rFont val="Calibri"/>
        <family val="2"/>
      </rPr>
      <t>3</t>
    </r>
  </si>
  <si>
    <r>
      <t>m</t>
    </r>
    <r>
      <rPr>
        <vertAlign val="superscript"/>
        <sz val="11"/>
        <color theme="1"/>
        <rFont val="Calibri"/>
        <family val="2"/>
      </rPr>
      <t>3</t>
    </r>
    <r>
      <rPr>
        <sz val="11"/>
        <color theme="1"/>
        <rFont val="Calibri"/>
        <family val="2"/>
      </rPr>
      <t xml:space="preserve"> / EUR</t>
    </r>
  </si>
  <si>
    <r>
      <t>Total water consumption in its own operations in m</t>
    </r>
    <r>
      <rPr>
        <vertAlign val="superscript"/>
        <sz val="11"/>
        <color theme="1"/>
        <rFont val="Calibri"/>
        <family val="2"/>
      </rPr>
      <t>3</t>
    </r>
    <r>
      <rPr>
        <sz val="11"/>
        <color theme="1"/>
        <rFont val="Calibri"/>
        <family val="2"/>
      </rPr>
      <t xml:space="preserve"> per million EUR net revenue</t>
    </r>
  </si>
  <si>
    <r>
      <t>a. total water consumption in m</t>
    </r>
    <r>
      <rPr>
        <b/>
        <vertAlign val="superscript"/>
        <sz val="11"/>
        <color theme="1"/>
        <rFont val="Calibri"/>
        <family val="2"/>
      </rPr>
      <t>3</t>
    </r>
  </si>
  <si>
    <r>
      <t>b. total water consumption in m</t>
    </r>
    <r>
      <rPr>
        <vertAlign val="superscript"/>
        <sz val="11"/>
        <color theme="1"/>
        <rFont val="Calibri"/>
        <family val="2"/>
      </rPr>
      <t>3</t>
    </r>
    <r>
      <rPr>
        <sz val="11"/>
        <color theme="1"/>
        <rFont val="Calibri"/>
        <family val="2"/>
      </rPr>
      <t xml:space="preserve"> in areas at water risk, including areas of high-water stress</t>
    </r>
  </si>
  <si>
    <r>
      <t>c. total water recycled and reused in m</t>
    </r>
    <r>
      <rPr>
        <b/>
        <vertAlign val="superscript"/>
        <sz val="11"/>
        <color theme="1"/>
        <rFont val="Calibri"/>
        <family val="2"/>
      </rPr>
      <t>3</t>
    </r>
  </si>
  <si>
    <t>b.ii. the financing effects (direct and indirect costs) of biodiversity offsets in monetary terms; and</t>
  </si>
  <si>
    <t>a. the conversion over time (e.g. 1 or 5 years) of land cover (e.g. deforestation or mining);</t>
  </si>
  <si>
    <t>b. changes over time (e.g. 1 or 5 years) in the management of the ecosystem (e.g., through the intensification of agricultural management, or the application of better management practices or forestry harvesting);</t>
  </si>
  <si>
    <t>c. changes in the spatial configuration of the landscape (e.g. fragmentation of habitats, changes in ecosystem connectivity);</t>
  </si>
  <si>
    <t>d. changes in ecosystem structural connectivity (e.g. habitat permeability based on physical features and arrangements of habitat patches);</t>
  </si>
  <si>
    <t>a. With regard to ecosystems extent, metrics that measure area coverage of a particular ecosystem without necessarily considering the quality of the area being assessed, such as habitat cover. For example, forest cover is a measure of the extent of a particular ecosystem type, without factoring in the condition of the ecosystem (e.g., provides the area without describing the species diversity within the forest);</t>
  </si>
  <si>
    <t>b. with regard to ecosystems condition:
b.i. Metrics that measure the quality of ecosystems relative to a pre-determined reference state;</t>
  </si>
  <si>
    <t>The total area of land disturbed by mining and metals operations.</t>
  </si>
  <si>
    <t>The total area of land rehabilitated, including the methods and success of rehabilitation efforts.</t>
  </si>
  <si>
    <r>
      <t>Refer to "Our Approach and Policies" sections:
-E4 Biodiversity and Ecosystems – Land Use Change (Mine Closure). Page 40.
-E4 Biodiversity and Ecosystems – Impact on the Extent and Condition of Ecosystems. Page 42.
Lundin Gold does not have a specific biodiversity and ecosystems protection policy. Lundin Gold has a Responsible Mining Policy 
at</t>
    </r>
    <r>
      <rPr>
        <sz val="11"/>
        <color rgb="FF0070C0"/>
        <rFont val="Calibri"/>
        <family val="2"/>
      </rPr>
      <t xml:space="preserve"> </t>
    </r>
    <r>
      <rPr>
        <u/>
        <sz val="11"/>
        <color rgb="FF0070C0"/>
        <rFont val="Calibri"/>
        <family val="2"/>
      </rPr>
      <t>https://lundingold.com/responsible-mining/responsible-mining-policy/</t>
    </r>
    <r>
      <rPr>
        <sz val="11"/>
        <rFont val="Calibri"/>
        <family val="2"/>
      </rPr>
      <t>.</t>
    </r>
  </si>
  <si>
    <r>
      <t xml:space="preserve">Refer to "Our Approach and Policies" sections:
-E4 Biodiversity and Ecosystems – Land Use Change (Mine Closure). Page 40.
-E4 Biodiversity and Ecosystems – Impact on the Extent and Condition of Ecosystems. Page 42.
Lundin Gold does not have a specific sustainable land and agriculture practices policy. Lundin Gold has a Responsible Mining Policy 
at </t>
    </r>
    <r>
      <rPr>
        <u/>
        <sz val="11"/>
        <color rgb="FF0070C0"/>
        <rFont val="Calibri"/>
        <family val="2"/>
      </rPr>
      <t>https://lundingold.com/responsible-mining/responsible-mining-policy/</t>
    </r>
    <r>
      <rPr>
        <sz val="11"/>
        <rFont val="Calibri"/>
        <family val="2"/>
      </rPr>
      <t>.</t>
    </r>
  </si>
  <si>
    <r>
      <t xml:space="preserve">Refer to "Our Approach and Policies" sections:
-E4 Biodiversity and Ecosystems – Land Use Change (Mine Closure). Page 40.
-E4 Biodiversity and Ecosystems – Impact on the Extent and Condition of Ecosystems. Page 42.
</t>
    </r>
    <r>
      <rPr>
        <sz val="11"/>
        <rFont val="Calibri"/>
        <family val="2"/>
      </rPr>
      <t xml:space="preserve">
Lundin Gold has a Responsible Mining Policy at </t>
    </r>
    <r>
      <rPr>
        <u/>
        <sz val="11"/>
        <color rgb="FF0070C0"/>
        <rFont val="Calibri"/>
        <family val="2"/>
      </rPr>
      <t>https://lundingold.com/responsible-mining/responsible-mining-policy/</t>
    </r>
    <r>
      <rPr>
        <sz val="11"/>
        <rFont val="Calibri"/>
        <family val="2"/>
      </rPr>
      <t>.</t>
    </r>
  </si>
  <si>
    <r>
      <t xml:space="preserve">Refer to "Our Approach and Policies" sections:
-E4 Biodiversity and Ecosystems – Land Use Change (Mine Closure). Page 40.
-E4 Biodiversity and Ecosystems – Impact on the Extent and Condition of Ecosystems. Page 42.
Lundin Gold has a Responsible Mining Policy at </t>
    </r>
    <r>
      <rPr>
        <u/>
        <sz val="11"/>
        <color rgb="FF0070C0"/>
        <rFont val="Calibri"/>
        <family val="2"/>
      </rPr>
      <t>https://lundingold.com/responsible-mining/responsible-mining-policy/</t>
    </r>
    <r>
      <rPr>
        <sz val="11"/>
        <rFont val="Calibri"/>
        <family val="2"/>
      </rPr>
      <t>.</t>
    </r>
  </si>
  <si>
    <r>
      <t xml:space="preserve">Refer to "Our Approach and Policies" sections:
-E4 Biodiversity and Ecosystems – Land Use Change (Mine Closure). Page 40.
-E4 Biodiversity and Ecosystems – Impact on the Extent and Condition of Ecosystems. Page 42.
Lundin Gold does not have a specific deforestation policy. Lundin Gold has a Responsible Mining Policy 
at </t>
    </r>
    <r>
      <rPr>
        <u/>
        <sz val="11"/>
        <color rgb="FF0070C0"/>
        <rFont val="Calibri"/>
        <family val="2"/>
      </rPr>
      <t>https://lundingold.com/responsible-mining/responsible-mining-policy/</t>
    </r>
    <r>
      <rPr>
        <sz val="11"/>
        <rFont val="Calibri"/>
        <family val="2"/>
      </rPr>
      <t>.</t>
    </r>
  </si>
  <si>
    <t>The waste management, including preparation for proper treatment.</t>
  </si>
  <si>
    <t>a. the expected durability of the products placed on the market by the undertaking, in relation to the industry average for each product group;</t>
  </si>
  <si>
    <t>d. where applicable, a Global Framework Agreement or other agreements that the undertaking has with workers' representatives related to the respect of human rights of its own workforce;</t>
  </si>
  <si>
    <t xml:space="preserve">c. whether or not the undertaking has a grievance /complaints handling mechanism related to employee matters;
</t>
  </si>
  <si>
    <t>Entity specific indicator: total number and rate of new employee hires during the reporting period.</t>
  </si>
  <si>
    <t>a. the percentage of employees that participated in regular performance and career development reviews; such information shall be broken down by gender;</t>
  </si>
  <si>
    <t>b. the average number of training hours per employee and by gender.</t>
  </si>
  <si>
    <t>Total grievances recorded by FDN and exploration activities.</t>
  </si>
  <si>
    <t>d. a description of the methodologies and assumptions used to compile the data, including whether the numbers are reported: 
i. in head count or full-time equivalent (FTE) (including an explanation of how FTE is defined); and</t>
  </si>
  <si>
    <t>a. the waste streams relevant to its sector or activities (e.g. tailings for the undertaking in the mining sector, electronic waste for the undertaking in the consumer electronics sector, or food waste for the undertaking in the agriculture or in the hospitality sector)</t>
  </si>
  <si>
    <t>b. the materials that are present in the waste (e.g. biomass, metals, non-metallic minerals, plastics, textiles, critical raw materials and rare earths)</t>
  </si>
  <si>
    <t>a. a quantification of the anticipated financial effects in monetary terms before considering resource use and circular economy-related actions, or where not possible without undue cost or effort, qualitative information. For financial effects arising from material opportunities, a quantification is not required if it would result in disclosure that does not meet the qualitative characteristics of information (see ESRS 1 Appendix B Qualitative characteristics of information);</t>
  </si>
  <si>
    <t>b. a description of the effects considered, the impacts and dependencies to which they relate and the time horizons in which they are likely to materialise;</t>
  </si>
  <si>
    <t>d. application of circular business practices such as 
i. value retention actions (maintenance, repair, refurbishing, remanufacturing, component harvesting, upgrading and reverse logistics, closed loop systems, second-hand retailing),</t>
  </si>
  <si>
    <t>ii. value maximisation actions (product-service systems, collaborative and sharing economy business models),</t>
  </si>
  <si>
    <t>iii. end-of-life actions (recycling, upcycling, extended producer responsibility), and</t>
  </si>
  <si>
    <t xml:space="preserve"> iv. systems efficiency actions (industrial symbiosis).</t>
  </si>
  <si>
    <t>The undertaking may also disclose the information specified in points (d) and (e) of paragraph 88 with regard to non-employees.
d. With regard to the undertaking’s employees, the number of cases of recordable work-related ill health, subject to legal restrictions on the collection of data.</t>
  </si>
  <si>
    <t xml:space="preserve">Entity specific indicator: the number of fatalities (for non-employees but whose work and/or workplace is controlled by the organization) as a result of </t>
  </si>
  <si>
    <t xml:space="preserve">e. with regard to the undertaking’s employees, the number of days lost to </t>
  </si>
  <si>
    <t>a. the number of convictions and the amount of fines for violation of anti-corruption and anti- bribery laws.</t>
  </si>
  <si>
    <r>
      <t xml:space="preserve">Due diligence at Lundin Gold has been implemented through the following initiatives and assessments:
Refer to "Our Sustainability Strategy": Page 13.
Refer to "Double Materiality Assessment": Page 14 to 20.
Refer to "Stakeholder Engagement": page 20 to 23.
Refer to "Human Rights Risk Assessment": Page 26
Refer to "Risk Oversight" and Focus on Sustainability &amp; Climate Risks section in Lundin Gold's 2025 Management Information Circular at </t>
    </r>
    <r>
      <rPr>
        <u/>
        <sz val="11"/>
        <color rgb="FF0070C0"/>
        <rFont val="Calibri"/>
        <family val="2"/>
      </rPr>
      <t>https://lundingold.com/site/assets/files/111524/2025-05-09-mic.pdf</t>
    </r>
    <r>
      <rPr>
        <sz val="11"/>
        <color theme="1"/>
        <rFont val="Calibri"/>
        <family val="2"/>
      </rPr>
      <t xml:space="preserve">
</t>
    </r>
    <r>
      <rPr>
        <u/>
        <sz val="11"/>
        <color rgb="FF0070C0"/>
        <rFont val="Calibri"/>
        <family val="2"/>
      </rPr>
      <t>Refer to "Modern Slavery Report" at https://lundingold.com/site/assets/files/111114/lug_msr_f2024_-_final_website.pdf</t>
    </r>
  </si>
  <si>
    <t>Summarized description of:
a. its stakeholder engagement, including:
i. the undertaking’s key stakeholders;</t>
  </si>
  <si>
    <t>c. where applicable, amendments to its strategy and/or business model, including:
i. how the undertaking has amended or expects to amend its strategy and/or business model to address the interests and views of its stakeholders;</t>
  </si>
  <si>
    <t>GRI 305-1, 305-2, 305-3 
GRI 14.1.2-4
EM-MM-110a.1</t>
  </si>
  <si>
    <t xml:space="preserve">Lundin Gold has considered the financial risk posed by the potential long term physical impacts of climate change on its operations.  As part of its Double Material Assessment, Lundin Gold estimated this financial risk as potentially exceeding $30 million if adequate adaptation measures are not taken.
Lundin Gold has only one revenue generating asset.  Therefore, a significant climate event could impact Lundin Gold’s ability to operate, putting 100% of its net revenue vulnerable to physical climate risk.  
The quantum of revenue at risk will vary, depending on the nature of the disruption 
to Lundin Gold’s operations, production and commodity price at the time.  </t>
  </si>
  <si>
    <t>Total amount by weight generated, hazardous waste</t>
  </si>
  <si>
    <t>Total amount by weight generated, non-hazardous waste</t>
  </si>
  <si>
    <t>Total tailings and waste rock diverted</t>
  </si>
  <si>
    <t>Total tailings and waste rock directed</t>
  </si>
  <si>
    <t>Total tailings and waste rock generated</t>
  </si>
  <si>
    <t>Total amount of waste generated</t>
  </si>
  <si>
    <t>Total amount of waste diverted from disposal</t>
  </si>
  <si>
    <t>Amount by weight directed to disposal - the total amount summing all three types</t>
  </si>
  <si>
    <t>Total amount by weight directed to disposal, hazardous waste</t>
  </si>
  <si>
    <t>Total amount by weight directed to disposal, non-hazardous waste</t>
  </si>
  <si>
    <t>Total amount and percentage of non-recycled waste</t>
  </si>
  <si>
    <t>Total amount of hazardous waste and radioactive waste generated</t>
  </si>
  <si>
    <t>e. conducted consultations with affected communities on sustainability assessments of shared biological resources and ecosystems and, in particular:
e.i. when a site, a raw material production or sourcing is likely to negatively impact biodiversity and ecosystems, the identification of the specific sites, raw materials production or sourcing with negative or potentially negative impacts on affected communities;</t>
  </si>
  <si>
    <t>GRI 101-2 (GRI 14.4.3)</t>
  </si>
  <si>
    <r>
      <t xml:space="preserve">Lundin Gold sustainability statements are prepared on a consolidated basis, following the same principles as the financial statements.
Refer to "Report Scope and Boundaries": page 4.
Lundin Gold Inc. and its subsidiaries are:
- Aurelian Resources Inc.(Canada)
- Aurelian Resources Corporation Ltd.(Canada)
- Aurelian Exploration Inc. (Canada)
- Condor Finance Corp.(Canada)
- Aurelian Ecuador S.A. (Ecuador)
- Aurelian Ecuador Holding S.A. (Ecuador)
- Ecoaurelian Agricola S.A.(Ecuador)
- Aurelianmenor S.A. (Ecuador)
- Surnorte Ventures Pte. Ltd (Singapore)
- Surnorte Holdings I Pte. Ltd (Singapore)
- Surnorte Holdings II Pte. Ltd (Singapore)*
- Surnorte S.A. (Ecuador). 
For more information regarding our ownership structure, please refer to our 2024 Annual Information Form: </t>
    </r>
    <r>
      <rPr>
        <u/>
        <sz val="11"/>
        <color rgb="FF0070C0"/>
        <rFont val="Calibri"/>
        <family val="2"/>
      </rPr>
      <t xml:space="preserve">https://lundingold.com/site/assets/files/111507/f2024_lug_-_aif_final.pdf </t>
    </r>
    <r>
      <rPr>
        <sz val="11"/>
        <rFont val="Calibri"/>
        <family val="2"/>
      </rPr>
      <t xml:space="preserve">
*Surnorte Holdings II Pte. Ltd. is in the final phase of dissolution, awaiting the completion of ordinary course regulatory procedures. </t>
    </r>
  </si>
  <si>
    <t>The use of secondary or recycled materials does not apply to Lundin Gold's business model. Lundin Gold only produces gold concentrate and doré bars from mineral rock that is processed at FDN. Concentrate is sold to third parties for refining into precious metal products and for use in blending to produce other metals or commodities. Doré bars are transported to third-party refiners and then final precious metal product is sold to third parties.</t>
  </si>
  <si>
    <t>Lundin Gold only produces gold concentrate and doré bars from mineral rock that is processed at FDN. Concentrate is sold to third parties for refining into precious metal products and for use in blending to produce other metals or commodities. Doré bars are transported to third-party refiners and then final precious metal product is sold to third parties.</t>
  </si>
  <si>
    <t>Does not apply to Lundin Gold's business model. Lundin Gold only produces gold concentrate and doré bars from mineral rock that is processed at FDN. Concentrate is sold to third parties for refining into precious metal products and for use in blending to produce other metals or commodities. Doré bars are transported to third-party refiners and then final precious metal product is sold to third parties.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</si>
</sst>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quot;$&quot;* #,##0.00_ ;_ &quot;$&quot;* \-#,##0.00_ ;_ &quot;$&quot;* &quot;-&quot;??_ ;_ @_ "/>
    <numFmt numFmtId="165" formatCode="_ * #,##0.00_ ;_ * \-#,##0.00_ ;_ * &quot;-&quot;??_ ;_ @_ "/>
    <numFmt numFmtId="166" formatCode="_(* #,##0_);_(* \(#,##0\);_(* &quot;-&quot;??_);_(@_)"/>
    <numFmt numFmtId="167" formatCode="0,000"/>
    <numFmt numFmtId="168" formatCode="&quot;$&quot;#,##0"/>
    <numFmt numFmtId="169" formatCode="0.0%"/>
    <numFmt numFmtId="170" formatCode="&quot;$&quot;#,##0.0"/>
  </numFmts>
  <fonts count="94">
    <font>
      <sz val="9"/>
      <color theme="1"/>
      <name val="Verdana"/>
      <family val="2"/>
    </font>
    <font>
      <sz val="11"/>
      <color theme="1"/>
      <name val="Calibri"/>
      <family val="2"/>
      <scheme val="minor"/>
    </font>
    <font>
      <sz val="11"/>
      <color theme="1"/>
      <name val="Calibri"/>
      <family val="2"/>
      <scheme val="minor"/>
    </font>
    <font>
      <u/>
      <sz val="9"/>
      <color theme="10"/>
      <name val="Verdana"/>
      <family val="2"/>
    </font>
    <font>
      <sz val="11"/>
      <color rgb="FF757070"/>
      <name val="Arial"/>
      <family val="2"/>
    </font>
    <font>
      <b/>
      <u/>
      <sz val="10"/>
      <name val="Verdana"/>
      <family val="2"/>
    </font>
    <font>
      <b/>
      <sz val="10"/>
      <color theme="1"/>
      <name val="Verdana"/>
      <family val="2"/>
    </font>
    <font>
      <sz val="11"/>
      <name val="Arial"/>
      <family val="2"/>
    </font>
    <font>
      <sz val="11"/>
      <color theme="1"/>
      <name val="Calibri"/>
      <family val="2"/>
      <scheme val="minor"/>
    </font>
    <font>
      <b/>
      <sz val="16"/>
      <name val="Arial"/>
      <family val="2"/>
    </font>
    <font>
      <sz val="11"/>
      <color theme="1"/>
      <name val="Arial"/>
      <family val="2"/>
    </font>
    <font>
      <b/>
      <sz val="11"/>
      <color rgb="FFFF0000"/>
      <name val="Arial"/>
      <family val="2"/>
    </font>
    <font>
      <sz val="10"/>
      <color theme="1"/>
      <name val="Verdana"/>
      <family val="2"/>
    </font>
    <font>
      <u/>
      <sz val="10"/>
      <color theme="10"/>
      <name val="Verdana"/>
      <family val="2"/>
    </font>
    <font>
      <sz val="10"/>
      <color rgb="FF000000"/>
      <name val="Arial"/>
      <family val="2"/>
    </font>
    <font>
      <b/>
      <sz val="9"/>
      <color theme="1"/>
      <name val="Verdana"/>
      <family val="2"/>
    </font>
    <font>
      <b/>
      <sz val="12"/>
      <color theme="1"/>
      <name val="Verdana"/>
      <family val="2"/>
    </font>
    <font>
      <sz val="8"/>
      <name val="Verdana"/>
      <family val="2"/>
    </font>
    <font>
      <b/>
      <i/>
      <sz val="11"/>
      <color theme="1"/>
      <name val="Verdana"/>
      <family val="2"/>
    </font>
    <font>
      <sz val="11"/>
      <color rgb="FF757070"/>
      <name val="Verdana"/>
      <family val="2"/>
    </font>
    <font>
      <b/>
      <sz val="16"/>
      <name val="Verdana"/>
      <family val="2"/>
    </font>
    <font>
      <b/>
      <i/>
      <sz val="16"/>
      <name val="Verdana"/>
      <family val="2"/>
    </font>
    <font>
      <b/>
      <sz val="11"/>
      <color rgb="FFFF0000"/>
      <name val="Verdana"/>
      <family val="2"/>
    </font>
    <font>
      <sz val="11"/>
      <name val="Verdana"/>
      <family val="2"/>
    </font>
    <font>
      <b/>
      <i/>
      <sz val="11"/>
      <color rgb="FF757070"/>
      <name val="Verdana"/>
      <family val="2"/>
    </font>
    <font>
      <sz val="11"/>
      <color theme="2" tint="-0.499984740745262"/>
      <name val="Arial"/>
      <family val="2"/>
    </font>
    <font>
      <b/>
      <u/>
      <sz val="12"/>
      <color theme="1"/>
      <name val="Arial"/>
      <family val="2"/>
    </font>
    <font>
      <b/>
      <sz val="11"/>
      <name val="Verdana"/>
      <family val="2"/>
    </font>
    <font>
      <sz val="9"/>
      <color theme="1"/>
      <name val="Verdana"/>
      <family val="2"/>
    </font>
    <font>
      <sz val="11"/>
      <name val="Calibri"/>
      <family val="2"/>
      <scheme val="minor"/>
    </font>
    <font>
      <sz val="9"/>
      <color rgb="FF21A0D2"/>
      <name val="Verdana"/>
      <family val="2"/>
    </font>
    <font>
      <u/>
      <sz val="11"/>
      <color theme="10"/>
      <name val="Arial"/>
      <family val="2"/>
    </font>
    <font>
      <b/>
      <sz val="14"/>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u/>
      <sz val="16"/>
      <color rgb="FF0E3E66"/>
      <name val="Calibri"/>
      <family val="2"/>
    </font>
    <font>
      <i/>
      <sz val="11"/>
      <color rgb="FF0E3E66"/>
      <name val="Calibri"/>
      <family val="2"/>
      <scheme val="minor"/>
    </font>
    <font>
      <sz val="11"/>
      <color rgb="FF000000"/>
      <name val="Calibri"/>
      <family val="2"/>
      <scheme val="minor"/>
    </font>
    <font>
      <b/>
      <sz val="11"/>
      <color rgb="FF000000"/>
      <name val="Calibri"/>
      <family val="2"/>
      <scheme val="minor"/>
    </font>
    <font>
      <b/>
      <sz val="14"/>
      <color theme="6"/>
      <name val="Calibri"/>
      <family val="2"/>
      <scheme val="minor"/>
    </font>
    <font>
      <sz val="11"/>
      <color theme="6"/>
      <name val="Calibri"/>
      <family val="2"/>
      <scheme val="minor"/>
    </font>
    <font>
      <sz val="8"/>
      <color theme="1"/>
      <name val="Calibri"/>
      <family val="2"/>
      <scheme val="minor"/>
    </font>
    <font>
      <i/>
      <sz val="11"/>
      <color rgb="FF000000"/>
      <name val="Calibri"/>
      <family val="2"/>
      <scheme val="minor"/>
    </font>
    <font>
      <sz val="14"/>
      <color theme="0"/>
      <name val="Calibri"/>
      <family val="2"/>
      <scheme val="minor"/>
    </font>
    <font>
      <b/>
      <sz val="11"/>
      <color theme="1"/>
      <name val="Calibri"/>
      <family val="2"/>
    </font>
    <font>
      <b/>
      <sz val="11"/>
      <color rgb="FF000000"/>
      <name val="Calibri"/>
      <family val="2"/>
    </font>
    <font>
      <sz val="11"/>
      <color theme="1"/>
      <name val="Calibri"/>
      <family val="2"/>
    </font>
    <font>
      <sz val="11"/>
      <color rgb="FF000000"/>
      <name val="Calibri"/>
      <family val="2"/>
    </font>
    <font>
      <sz val="9"/>
      <color theme="1"/>
      <name val="Calibri"/>
      <family val="2"/>
      <scheme val="minor"/>
    </font>
    <font>
      <i/>
      <u/>
      <sz val="11"/>
      <color rgb="FF0967A6"/>
      <name val="Calibri (Body)"/>
    </font>
    <font>
      <sz val="11"/>
      <name val="Calibri (Body)"/>
    </font>
    <font>
      <vertAlign val="subscript"/>
      <sz val="11"/>
      <color rgb="FF000000"/>
      <name val="Calibri"/>
      <family val="2"/>
      <scheme val="minor"/>
    </font>
    <font>
      <vertAlign val="subscript"/>
      <sz val="11"/>
      <color rgb="FF000000"/>
      <name val="Calibr1"/>
    </font>
    <font>
      <vertAlign val="superscript"/>
      <sz val="11"/>
      <color rgb="FF000000"/>
      <name val="Calibri"/>
      <family val="2"/>
      <scheme val="minor"/>
    </font>
    <font>
      <i/>
      <vertAlign val="superscript"/>
      <sz val="11"/>
      <color rgb="FF000000"/>
      <name val="Calibri"/>
      <family val="2"/>
      <scheme val="minor"/>
    </font>
    <font>
      <sz val="10"/>
      <name val="Arial"/>
      <family val="2"/>
    </font>
    <font>
      <vertAlign val="superscript"/>
      <sz val="11"/>
      <name val="Calibri"/>
      <family val="2"/>
    </font>
    <font>
      <b/>
      <sz val="14"/>
      <color theme="0"/>
      <name val="Calibri"/>
      <family val="2"/>
    </font>
    <font>
      <sz val="9"/>
      <color theme="1"/>
      <name val="Calibri"/>
      <family val="2"/>
    </font>
    <font>
      <b/>
      <sz val="12"/>
      <color theme="0"/>
      <name val="Calibri"/>
      <family val="2"/>
    </font>
    <font>
      <b/>
      <sz val="16"/>
      <color rgb="FF12415B"/>
      <name val="Calibri"/>
      <family val="2"/>
    </font>
    <font>
      <b/>
      <sz val="16"/>
      <color rgb="FFBE8913"/>
      <name val="Calibri"/>
      <family val="2"/>
    </font>
    <font>
      <b/>
      <sz val="11"/>
      <name val="Calibri"/>
      <family val="2"/>
    </font>
    <font>
      <b/>
      <sz val="12"/>
      <name val="Calibri"/>
      <family val="2"/>
    </font>
    <font>
      <b/>
      <sz val="12"/>
      <color theme="1"/>
      <name val="Calibri"/>
      <family val="2"/>
    </font>
    <font>
      <sz val="11"/>
      <color theme="2" tint="-0.499984740745262"/>
      <name val="Arial"/>
      <family val="2"/>
    </font>
    <font>
      <b/>
      <sz val="12"/>
      <color rgb="FFBE8913"/>
      <name val="Arial"/>
      <family val="2"/>
    </font>
    <font>
      <u/>
      <sz val="11"/>
      <color rgb="FF0070C0"/>
      <name val="Calibri"/>
      <family val="2"/>
    </font>
    <font>
      <sz val="11"/>
      <name val="Calibri"/>
      <family val="2"/>
    </font>
    <font>
      <u/>
      <sz val="11"/>
      <color theme="10"/>
      <name val="Calibri"/>
      <family val="2"/>
    </font>
    <font>
      <u/>
      <sz val="11"/>
      <name val="Calibri"/>
      <family val="2"/>
    </font>
    <font>
      <sz val="11"/>
      <color theme="2" tint="-0.499984740745262"/>
      <name val="Calibri"/>
      <family val="2"/>
    </font>
    <font>
      <sz val="11"/>
      <color rgb="FF757070"/>
      <name val="Calibri"/>
      <family val="2"/>
    </font>
    <font>
      <b/>
      <sz val="14"/>
      <color rgb="FFFFFFFF"/>
      <name val="Calibri"/>
      <family val="2"/>
    </font>
    <font>
      <sz val="11"/>
      <color rgb="FFFF0000"/>
      <name val="Calibri"/>
      <family val="2"/>
    </font>
    <font>
      <u/>
      <sz val="16"/>
      <color theme="10"/>
      <name val="Calibri"/>
      <family val="2"/>
    </font>
    <font>
      <u/>
      <sz val="11"/>
      <color theme="4"/>
      <name val="Calibri"/>
      <family val="2"/>
    </font>
    <font>
      <sz val="16"/>
      <color theme="1"/>
      <name val="Calibri"/>
      <family val="2"/>
    </font>
    <font>
      <sz val="16"/>
      <color rgb="FF757070"/>
      <name val="Calibri"/>
      <family val="2"/>
    </font>
    <font>
      <u/>
      <sz val="16"/>
      <color rgb="FF12415B"/>
      <name val="Calibri"/>
      <family val="2"/>
    </font>
    <font>
      <b/>
      <sz val="14"/>
      <name val="Calibri"/>
      <family val="2"/>
    </font>
    <font>
      <u/>
      <sz val="11"/>
      <color theme="10"/>
      <name val="Verdana"/>
      <family val="2"/>
    </font>
    <font>
      <sz val="11"/>
      <color rgb="FF000000"/>
      <name val="Verdana"/>
      <family val="2"/>
    </font>
    <font>
      <b/>
      <sz val="14"/>
      <color theme="1"/>
      <name val="Calibri"/>
      <family val="2"/>
    </font>
    <font>
      <b/>
      <sz val="12"/>
      <color theme="1"/>
      <name val="Calibri"/>
      <family val="2"/>
      <scheme val="minor"/>
    </font>
    <font>
      <sz val="12"/>
      <name val="Calibri"/>
      <family val="2"/>
    </font>
    <font>
      <vertAlign val="subscript"/>
      <sz val="11"/>
      <color theme="1"/>
      <name val="Calibri"/>
      <family val="2"/>
    </font>
    <font>
      <b/>
      <vertAlign val="subscript"/>
      <sz val="12"/>
      <name val="Calibri"/>
      <family val="2"/>
    </font>
    <font>
      <sz val="12"/>
      <name val="Verdana"/>
      <family val="2"/>
    </font>
    <font>
      <sz val="11"/>
      <color rgb="FF0070C0"/>
      <name val="Calibri"/>
      <family val="2"/>
    </font>
    <font>
      <vertAlign val="superscript"/>
      <sz val="11"/>
      <color theme="1"/>
      <name val="Calibri"/>
      <family val="2"/>
    </font>
    <font>
      <b/>
      <vertAlign val="superscript"/>
      <sz val="11"/>
      <color theme="1"/>
      <name val="Calibri"/>
      <family val="2"/>
    </font>
  </fonts>
  <fills count="3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tint="-4.9989318521683403E-2"/>
        <bgColor indexed="64"/>
      </patternFill>
    </fill>
    <fill>
      <patternFill patternType="solid">
        <fgColor rgb="FFB4830E"/>
        <bgColor indexed="64"/>
      </patternFill>
    </fill>
    <fill>
      <patternFill patternType="solid">
        <fgColor rgb="FF083A55"/>
        <bgColor indexed="64"/>
      </patternFill>
    </fill>
    <fill>
      <patternFill patternType="solid">
        <fgColor rgb="FF0F6482"/>
        <bgColor indexed="64"/>
      </patternFill>
    </fill>
    <fill>
      <patternFill patternType="solid">
        <fgColor rgb="FFF2F2F2"/>
        <bgColor indexed="64"/>
      </patternFill>
    </fill>
    <fill>
      <patternFill patternType="solid">
        <fgColor rgb="FFECECEC"/>
        <bgColor indexed="64"/>
      </patternFill>
    </fill>
    <fill>
      <patternFill patternType="solid">
        <fgColor rgb="FFFFFFFF"/>
        <bgColor indexed="64"/>
      </patternFill>
    </fill>
    <fill>
      <patternFill patternType="solid">
        <fgColor theme="0"/>
        <bgColor rgb="FF000000"/>
      </patternFill>
    </fill>
    <fill>
      <patternFill patternType="solid">
        <fgColor rgb="FF12415B"/>
        <bgColor indexed="64"/>
      </patternFill>
    </fill>
    <fill>
      <patternFill patternType="solid">
        <fgColor rgb="FFBE8913"/>
        <bgColor indexed="64"/>
      </patternFill>
    </fill>
    <fill>
      <patternFill patternType="solid">
        <fgColor rgb="FF97D14F"/>
        <bgColor indexed="64"/>
      </patternFill>
    </fill>
    <fill>
      <patternFill patternType="solid">
        <fgColor rgb="FFE8F0D2"/>
        <bgColor indexed="64"/>
      </patternFill>
    </fill>
    <fill>
      <patternFill patternType="solid">
        <fgColor rgb="FF00A796"/>
        <bgColor indexed="64"/>
      </patternFill>
    </fill>
    <fill>
      <patternFill patternType="solid">
        <fgColor rgb="FFCDE3DF"/>
        <bgColor indexed="64"/>
      </patternFill>
    </fill>
    <fill>
      <patternFill patternType="solid">
        <fgColor rgb="FF005964"/>
        <bgColor indexed="64"/>
      </patternFill>
    </fill>
    <fill>
      <patternFill patternType="solid">
        <fgColor rgb="FFB4C1C8"/>
        <bgColor indexed="64"/>
      </patternFill>
    </fill>
    <fill>
      <patternFill patternType="solid">
        <fgColor rgb="FFE8D7B7"/>
        <bgColor indexed="64"/>
      </patternFill>
    </fill>
    <fill>
      <patternFill patternType="solid">
        <fgColor rgb="FFE5BA71"/>
        <bgColor indexed="64"/>
      </patternFill>
    </fill>
    <fill>
      <patternFill patternType="solid">
        <fgColor rgb="FFE8D7B7"/>
        <bgColor theme="0"/>
      </patternFill>
    </fill>
    <fill>
      <patternFill patternType="solid">
        <fgColor rgb="FFA3CF62"/>
        <bgColor indexed="64"/>
      </patternFill>
    </fill>
    <fill>
      <patternFill patternType="solid">
        <fgColor rgb="FF0F6482"/>
        <bgColor rgb="FF000000"/>
      </patternFill>
    </fill>
    <fill>
      <patternFill patternType="solid">
        <fgColor rgb="FFE8EFD4"/>
        <bgColor indexed="64"/>
      </patternFill>
    </fill>
    <fill>
      <patternFill patternType="solid">
        <fgColor rgb="FFC3E196"/>
        <bgColor indexed="64"/>
      </patternFill>
    </fill>
    <fill>
      <patternFill patternType="solid">
        <fgColor rgb="FF9BC4BC"/>
        <bgColor indexed="64"/>
      </patternFill>
    </fill>
    <fill>
      <patternFill patternType="solid">
        <fgColor rgb="FFD0E1DE"/>
        <bgColor indexed="64"/>
      </patternFill>
    </fill>
    <fill>
      <patternFill patternType="solid">
        <fgColor rgb="FF225461"/>
        <bgColor indexed="64"/>
      </patternFill>
    </fill>
    <fill>
      <patternFill patternType="solid">
        <fgColor rgb="FF708995"/>
        <bgColor indexed="64"/>
      </patternFill>
    </fill>
    <fill>
      <patternFill patternType="solid">
        <fgColor rgb="FFB5C0C6"/>
        <bgColor indexed="64"/>
      </patternFill>
    </fill>
    <fill>
      <patternFill patternType="solid">
        <fgColor rgb="FFC3E296"/>
        <bgColor indexed="64"/>
      </patternFill>
    </fill>
    <fill>
      <patternFill patternType="solid">
        <fgColor rgb="FFC3E396"/>
        <bgColor indexed="64"/>
      </patternFill>
    </fill>
    <fill>
      <patternFill patternType="solid">
        <fgColor rgb="FFBE8913"/>
        <bgColor theme="0"/>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E3E66"/>
      </top>
      <bottom style="thin">
        <color rgb="FF0E3E66"/>
      </bottom>
      <diagonal/>
    </border>
    <border>
      <left style="thin">
        <color theme="0"/>
      </left>
      <right/>
      <top/>
      <bottom/>
      <diagonal/>
    </border>
    <border>
      <left/>
      <right style="thin">
        <color theme="0"/>
      </right>
      <top/>
      <bottom/>
      <diagonal/>
    </border>
    <border>
      <left/>
      <right/>
      <top/>
      <bottom style="thin">
        <color theme="0"/>
      </bottom>
      <diagonal/>
    </border>
    <border>
      <left/>
      <right/>
      <top style="thin">
        <color rgb="FF12415B"/>
      </top>
      <bottom style="thin">
        <color rgb="FF12415B"/>
      </bottom>
      <diagonal/>
    </border>
    <border>
      <left/>
      <right/>
      <top/>
      <bottom style="medium">
        <color rgb="FFBE8913"/>
      </bottom>
      <diagonal/>
    </border>
    <border>
      <left/>
      <right/>
      <top style="medium">
        <color rgb="FFBE8913"/>
      </top>
      <bottom style="medium">
        <color rgb="FFBE8913"/>
      </bottom>
      <diagonal/>
    </border>
    <border>
      <left/>
      <right/>
      <top style="thin">
        <color rgb="FFBE8913"/>
      </top>
      <bottom style="thin">
        <color rgb="FFBE8913"/>
      </bottom>
      <diagonal/>
    </border>
    <border>
      <left/>
      <right/>
      <top style="medium">
        <color rgb="FFA3CF62"/>
      </top>
      <bottom style="medium">
        <color rgb="FFA3CF62"/>
      </bottom>
      <diagonal/>
    </border>
    <border>
      <left/>
      <right/>
      <top/>
      <bottom style="medium">
        <color rgb="FFA3CF62"/>
      </bottom>
      <diagonal/>
    </border>
    <border>
      <left style="thin">
        <color theme="0"/>
      </left>
      <right/>
      <top/>
      <bottom style="thin">
        <color theme="2" tint="-0.749992370372631"/>
      </bottom>
      <diagonal/>
    </border>
    <border>
      <left style="thin">
        <color theme="0"/>
      </left>
      <right style="thin">
        <color theme="0"/>
      </right>
      <top style="thin">
        <color theme="0"/>
      </top>
      <bottom style="thin">
        <color theme="2" tint="-0.749992370372631"/>
      </bottom>
      <diagonal/>
    </border>
    <border>
      <left style="thin">
        <color theme="0"/>
      </left>
      <right style="thin">
        <color theme="0"/>
      </right>
      <top/>
      <bottom style="thin">
        <color theme="2" tint="-0.749992370372631"/>
      </bottom>
      <diagonal/>
    </border>
    <border>
      <left style="thin">
        <color theme="0"/>
      </left>
      <right style="thin">
        <color theme="0"/>
      </right>
      <top style="thin">
        <color theme="0"/>
      </top>
      <bottom style="thin">
        <color theme="0"/>
      </bottom>
      <diagonal/>
    </border>
    <border>
      <left/>
      <right/>
      <top style="medium">
        <color rgb="FFA3CF62"/>
      </top>
      <bottom/>
      <diagonal/>
    </border>
    <border>
      <left/>
      <right/>
      <top style="thin">
        <color rgb="FF808080"/>
      </top>
      <bottom/>
      <diagonal/>
    </border>
    <border>
      <left/>
      <right/>
      <top/>
      <bottom style="thin">
        <color rgb="FF808080"/>
      </bottom>
      <diagonal/>
    </border>
    <border>
      <left/>
      <right/>
      <top style="thin">
        <color rgb="FF808080"/>
      </top>
      <bottom style="thin">
        <color rgb="FF808080"/>
      </bottom>
      <diagonal/>
    </border>
    <border>
      <left/>
      <right/>
      <top style="thin">
        <color theme="0"/>
      </top>
      <bottom style="medium">
        <color rgb="FFA3CF62"/>
      </bottom>
      <diagonal/>
    </border>
    <border>
      <left style="thin">
        <color theme="0"/>
      </left>
      <right style="thin">
        <color theme="0"/>
      </right>
      <top style="thin">
        <color theme="0"/>
      </top>
      <bottom/>
      <diagonal/>
    </border>
    <border>
      <left style="thin">
        <color indexed="64"/>
      </left>
      <right/>
      <top style="thin">
        <color theme="0"/>
      </top>
      <bottom style="medium">
        <color rgb="FF225461"/>
      </bottom>
      <diagonal/>
    </border>
    <border>
      <left/>
      <right/>
      <top style="thin">
        <color theme="0"/>
      </top>
      <bottom style="medium">
        <color rgb="FF225461"/>
      </bottom>
      <diagonal/>
    </border>
    <border>
      <left/>
      <right/>
      <top/>
      <bottom style="medium">
        <color rgb="FF225461"/>
      </bottom>
      <diagonal/>
    </border>
    <border>
      <left/>
      <right style="thin">
        <color theme="0"/>
      </right>
      <top style="medium">
        <color rgb="FFA3CF62"/>
      </top>
      <bottom style="medium">
        <color rgb="FFA3CF62"/>
      </bottom>
      <diagonal/>
    </border>
    <border>
      <left style="thin">
        <color theme="0"/>
      </left>
      <right style="thin">
        <color theme="0"/>
      </right>
      <top/>
      <bottom/>
      <diagonal/>
    </border>
    <border>
      <left style="thin">
        <color theme="0"/>
      </left>
      <right/>
      <top/>
      <bottom style="thin">
        <color rgb="FF808080"/>
      </bottom>
      <diagonal/>
    </border>
    <border>
      <left style="thin">
        <color theme="0"/>
      </left>
      <right style="thin">
        <color theme="0"/>
      </right>
      <top/>
      <bottom style="thin">
        <color rgb="FF808080"/>
      </bottom>
      <diagonal/>
    </border>
    <border>
      <left style="thin">
        <color theme="0"/>
      </left>
      <right/>
      <top style="thin">
        <color rgb="FF808080"/>
      </top>
      <bottom style="thin">
        <color rgb="FF808080"/>
      </bottom>
      <diagonal/>
    </border>
    <border>
      <left style="thin">
        <color theme="0"/>
      </left>
      <right style="thin">
        <color theme="0"/>
      </right>
      <top style="thin">
        <color rgb="FF808080"/>
      </top>
      <bottom style="thin">
        <color rgb="FF808080"/>
      </bottom>
      <diagonal/>
    </border>
    <border>
      <left/>
      <right style="thin">
        <color theme="0"/>
      </right>
      <top/>
      <bottom style="thin">
        <color rgb="FF808080"/>
      </bottom>
      <diagonal/>
    </border>
    <border>
      <left/>
      <right style="thin">
        <color theme="0"/>
      </right>
      <top style="thin">
        <color rgb="FF808080"/>
      </top>
      <bottom style="thin">
        <color rgb="FF808080"/>
      </bottom>
      <diagonal/>
    </border>
    <border>
      <left/>
      <right/>
      <top/>
      <bottom style="thick">
        <color rgb="FFA3CF62"/>
      </bottom>
      <diagonal/>
    </border>
    <border>
      <left/>
      <right/>
      <top style="medium">
        <color rgb="FF00A796"/>
      </top>
      <bottom style="medium">
        <color rgb="FF2AA796"/>
      </bottom>
      <diagonal/>
    </border>
    <border>
      <left/>
      <right/>
      <top/>
      <bottom style="medium">
        <color rgb="FF2AA796"/>
      </bottom>
      <diagonal/>
    </border>
    <border>
      <left/>
      <right/>
      <top style="thin">
        <color theme="0"/>
      </top>
      <bottom style="medium">
        <color rgb="FF2AA796"/>
      </bottom>
      <diagonal/>
    </border>
    <border>
      <left/>
      <right/>
      <top style="thin">
        <color theme="0"/>
      </top>
      <bottom style="medium">
        <color rgb="FFBE8913"/>
      </bottom>
      <diagonal/>
    </border>
    <border>
      <left/>
      <right/>
      <top/>
      <bottom style="medium">
        <color rgb="FF12415B"/>
      </bottom>
      <diagonal/>
    </border>
    <border>
      <left/>
      <right/>
      <top style="thin">
        <color rgb="FF808080"/>
      </top>
      <bottom style="medium">
        <color rgb="FF12415B"/>
      </bottom>
      <diagonal/>
    </border>
    <border>
      <left/>
      <right/>
      <top style="thin">
        <color indexed="64"/>
      </top>
      <bottom style="medium">
        <color rgb="FF12415B"/>
      </bottom>
      <diagonal/>
    </border>
    <border>
      <left/>
      <right/>
      <top style="thin">
        <color rgb="FF000000"/>
      </top>
      <bottom style="medium">
        <color rgb="FF12415B"/>
      </bottom>
      <diagonal/>
    </border>
    <border>
      <left/>
      <right/>
      <top style="thin">
        <color theme="0"/>
      </top>
      <bottom style="medium">
        <color rgb="FF12415B"/>
      </bottom>
      <diagonal/>
    </border>
    <border>
      <left/>
      <right/>
      <top style="medium">
        <color rgb="FF12415B"/>
      </top>
      <bottom style="medium">
        <color rgb="FF12415B"/>
      </bottom>
      <diagonal/>
    </border>
    <border>
      <left style="thin">
        <color rgb="FFBE8913"/>
      </left>
      <right/>
      <top style="thin">
        <color rgb="FFBE8913"/>
      </top>
      <bottom style="thin">
        <color rgb="FFBE8913"/>
      </bottom>
      <diagonal/>
    </border>
    <border>
      <left style="thin">
        <color theme="0"/>
      </left>
      <right style="thin">
        <color theme="0"/>
      </right>
      <top style="thin">
        <color rgb="FFBE8913"/>
      </top>
      <bottom style="thin">
        <color rgb="FFBE8913"/>
      </bottom>
      <diagonal/>
    </border>
    <border>
      <left style="thin">
        <color theme="0"/>
      </left>
      <right style="thin">
        <color rgb="FFBE8913"/>
      </right>
      <top style="thin">
        <color rgb="FFBE8913"/>
      </top>
      <bottom style="thin">
        <color rgb="FFBE8913"/>
      </bottom>
      <diagonal/>
    </border>
    <border>
      <left style="thin">
        <color theme="0"/>
      </left>
      <right/>
      <top style="thin">
        <color rgb="FFBE8913"/>
      </top>
      <bottom style="thin">
        <color rgb="FFBE8913"/>
      </bottom>
      <diagonal/>
    </border>
  </borders>
  <cellStyleXfs count="26">
    <xf numFmtId="0" fontId="0" fillId="0" borderId="0"/>
    <xf numFmtId="0" fontId="3" fillId="0" borderId="0" applyNumberFormat="0" applyFill="0" applyBorder="0" applyAlignment="0" applyProtection="0"/>
    <xf numFmtId="0" fontId="8" fillId="0" borderId="0"/>
    <xf numFmtId="0" fontId="10" fillId="0" borderId="0"/>
    <xf numFmtId="0" fontId="12" fillId="0" borderId="0"/>
    <xf numFmtId="0" fontId="13" fillId="0" borderId="0" applyNumberFormat="0" applyFill="0" applyBorder="0" applyAlignment="0" applyProtection="0"/>
    <xf numFmtId="165"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14" fillId="0" borderId="0"/>
    <xf numFmtId="44" fontId="8" fillId="0" borderId="0" applyFont="0" applyFill="0" applyBorder="0" applyAlignment="0" applyProtection="0"/>
    <xf numFmtId="0" fontId="10" fillId="0" borderId="0"/>
    <xf numFmtId="0" fontId="10" fillId="0" borderId="0"/>
    <xf numFmtId="0" fontId="8" fillId="0" borderId="0"/>
    <xf numFmtId="43" fontId="28" fillId="0" borderId="0" applyFont="0" applyFill="0" applyBorder="0" applyAlignment="0" applyProtection="0"/>
    <xf numFmtId="9" fontId="28" fillId="0" borderId="0" applyFont="0" applyFill="0" applyBorder="0" applyAlignment="0" applyProtection="0"/>
    <xf numFmtId="0" fontId="31"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165" fontId="1" fillId="0" borderId="0" applyFont="0" applyFill="0" applyBorder="0" applyAlignment="0" applyProtection="0"/>
    <xf numFmtId="44" fontId="1" fillId="0" borderId="0" applyFont="0" applyFill="0" applyBorder="0" applyAlignment="0" applyProtection="0"/>
    <xf numFmtId="0" fontId="1" fillId="0" borderId="0"/>
  </cellStyleXfs>
  <cellXfs count="858">
    <xf numFmtId="0" fontId="0" fillId="0" borderId="0" xfId="0"/>
    <xf numFmtId="0" fontId="4" fillId="2" borderId="0" xfId="0" applyFont="1" applyFill="1" applyAlignment="1">
      <alignment horizontal="center" vertical="center"/>
    </xf>
    <xf numFmtId="0" fontId="4" fillId="2" borderId="0" xfId="0" applyFont="1" applyFill="1" applyAlignment="1">
      <alignment horizontal="left" vertical="top" wrapText="1"/>
    </xf>
    <xf numFmtId="0" fontId="5" fillId="3" borderId="0" xfId="1" applyFont="1" applyFill="1" applyBorder="1" applyAlignment="1">
      <alignment horizontal="center" vertical="center"/>
    </xf>
    <xf numFmtId="0" fontId="4" fillId="2" borderId="0" xfId="0" applyFont="1" applyFill="1"/>
    <xf numFmtId="0" fontId="4" fillId="2" borderId="0" xfId="0" applyFont="1" applyFill="1" applyAlignment="1">
      <alignment horizontal="center" vertical="top"/>
    </xf>
    <xf numFmtId="0" fontId="7" fillId="2" borderId="0" xfId="0" applyFont="1" applyFill="1"/>
    <xf numFmtId="0" fontId="7" fillId="0" borderId="0" xfId="0" applyFont="1"/>
    <xf numFmtId="0" fontId="11" fillId="3" borderId="0" xfId="3" applyFont="1" applyFill="1" applyAlignment="1">
      <alignment horizontal="left" vertical="center"/>
    </xf>
    <xf numFmtId="0" fontId="0" fillId="0" borderId="0" xfId="0" applyAlignment="1">
      <alignment horizontal="center" vertical="center"/>
    </xf>
    <xf numFmtId="0" fontId="0" fillId="0" borderId="0" xfId="0" applyAlignment="1">
      <alignment wrapText="1"/>
    </xf>
    <xf numFmtId="0" fontId="16" fillId="0" borderId="0" xfId="0" applyFont="1" applyAlignment="1">
      <alignment vertical="center" wrapText="1"/>
    </xf>
    <xf numFmtId="0" fontId="16" fillId="0" borderId="0" xfId="0" applyFont="1" applyAlignment="1">
      <alignment horizontal="center" vertical="center" wrapText="1"/>
    </xf>
    <xf numFmtId="0" fontId="4" fillId="0" borderId="0" xfId="0" applyFont="1"/>
    <xf numFmtId="0" fontId="15" fillId="3" borderId="0" xfId="0" applyFont="1" applyFill="1" applyAlignment="1">
      <alignment horizontal="left" vertical="center"/>
    </xf>
    <xf numFmtId="0" fontId="6" fillId="0" borderId="0" xfId="0" applyFont="1" applyAlignment="1">
      <alignment vertical="center"/>
    </xf>
    <xf numFmtId="0" fontId="6" fillId="0" borderId="0" xfId="0" applyFont="1" applyAlignment="1">
      <alignment horizontal="left" vertical="center"/>
    </xf>
    <xf numFmtId="0" fontId="18" fillId="0" borderId="0" xfId="0" applyFont="1" applyAlignment="1">
      <alignment horizontal="left"/>
    </xf>
    <xf numFmtId="0" fontId="0" fillId="3" borderId="0" xfId="0" applyFill="1"/>
    <xf numFmtId="0" fontId="3" fillId="0" borderId="0" xfId="1" applyAlignment="1">
      <alignment horizontal="left" vertical="center"/>
    </xf>
    <xf numFmtId="0" fontId="0" fillId="0" borderId="0" xfId="0" applyAlignment="1">
      <alignment vertical="center"/>
    </xf>
    <xf numFmtId="0" fontId="19" fillId="0" borderId="0" xfId="0" applyFont="1" applyAlignment="1">
      <alignment horizontal="center" vertical="center"/>
    </xf>
    <xf numFmtId="0" fontId="19" fillId="2" borderId="0" xfId="0" applyFont="1" applyFill="1" applyAlignment="1">
      <alignment horizontal="center" vertical="center"/>
    </xf>
    <xf numFmtId="0" fontId="19" fillId="2" borderId="0" xfId="0" applyFont="1" applyFill="1" applyAlignment="1">
      <alignment horizontal="left" vertical="top" wrapText="1"/>
    </xf>
    <xf numFmtId="0" fontId="3" fillId="0" borderId="0" xfId="1" applyFill="1" applyBorder="1" applyAlignment="1">
      <alignment vertical="center"/>
    </xf>
    <xf numFmtId="0" fontId="19" fillId="2" borderId="0" xfId="0" applyFont="1" applyFill="1"/>
    <xf numFmtId="0" fontId="20" fillId="3" borderId="0" xfId="2" applyFont="1" applyFill="1" applyAlignment="1">
      <alignment horizontal="left" vertical="center"/>
    </xf>
    <xf numFmtId="0" fontId="20" fillId="2" borderId="0" xfId="0" applyFont="1" applyFill="1" applyAlignment="1">
      <alignment horizontal="left" vertical="top" wrapText="1"/>
    </xf>
    <xf numFmtId="0" fontId="22" fillId="3" borderId="0" xfId="3" applyFont="1" applyFill="1" applyAlignment="1">
      <alignment horizontal="left" vertical="center"/>
    </xf>
    <xf numFmtId="0" fontId="23" fillId="2" borderId="0" xfId="0" applyFont="1" applyFill="1"/>
    <xf numFmtId="0" fontId="23" fillId="0" borderId="0" xfId="0" applyFont="1"/>
    <xf numFmtId="0" fontId="19" fillId="2" borderId="0" xfId="0" applyFont="1" applyFill="1" applyAlignment="1">
      <alignment horizontal="center" vertical="top"/>
    </xf>
    <xf numFmtId="0" fontId="24" fillId="2" borderId="0" xfId="0" applyFont="1" applyFill="1" applyAlignment="1">
      <alignment horizontal="left"/>
    </xf>
    <xf numFmtId="0" fontId="19" fillId="2" borderId="0" xfId="0" applyFont="1" applyFill="1" applyProtection="1">
      <protection locked="0"/>
    </xf>
    <xf numFmtId="0" fontId="25" fillId="3" borderId="0" xfId="2" applyFont="1" applyFill="1" applyAlignment="1" applyProtection="1">
      <alignment horizontal="center" vertical="center" wrapText="1"/>
      <protection locked="0"/>
    </xf>
    <xf numFmtId="0" fontId="25" fillId="3" borderId="0" xfId="2" applyFont="1" applyFill="1"/>
    <xf numFmtId="0" fontId="7" fillId="3" borderId="0" xfId="2" applyFont="1" applyFill="1"/>
    <xf numFmtId="0" fontId="25" fillId="3" borderId="0" xfId="2" applyFont="1" applyFill="1" applyAlignment="1">
      <alignment horizontal="left" vertical="top"/>
    </xf>
    <xf numFmtId="44" fontId="25" fillId="3" borderId="0" xfId="13" applyFont="1" applyFill="1" applyAlignment="1">
      <alignment wrapText="1"/>
    </xf>
    <xf numFmtId="0" fontId="25" fillId="3" borderId="0" xfId="2" applyFont="1" applyFill="1" applyProtection="1">
      <protection locked="0"/>
    </xf>
    <xf numFmtId="0" fontId="26" fillId="0" borderId="0" xfId="0" applyFont="1" applyProtection="1">
      <protection locked="0"/>
    </xf>
    <xf numFmtId="0" fontId="7" fillId="2" borderId="0" xfId="0" applyFont="1" applyFill="1" applyAlignment="1">
      <alignment wrapText="1"/>
    </xf>
    <xf numFmtId="3" fontId="29" fillId="0" borderId="0" xfId="0" applyNumberFormat="1" applyFont="1" applyAlignment="1">
      <alignment vertical="center" wrapText="1"/>
    </xf>
    <xf numFmtId="0" fontId="23" fillId="2" borderId="0" xfId="0" applyFont="1" applyFill="1" applyAlignment="1">
      <alignment wrapText="1"/>
    </xf>
    <xf numFmtId="0" fontId="30" fillId="0" borderId="0" xfId="0" applyFont="1" applyAlignment="1">
      <alignment horizontal="left" vertical="center" indent="1"/>
    </xf>
    <xf numFmtId="0" fontId="23" fillId="3" borderId="0" xfId="2" applyFont="1" applyFill="1"/>
    <xf numFmtId="0" fontId="28" fillId="0" borderId="0" xfId="0" applyFont="1"/>
    <xf numFmtId="0" fontId="3" fillId="0" borderId="0" xfId="1" applyAlignment="1">
      <alignment horizontal="left" vertical="center" indent="2"/>
    </xf>
    <xf numFmtId="0" fontId="3" fillId="0" borderId="0" xfId="1" applyAlignment="1">
      <alignment horizontal="left" vertical="center" indent="1"/>
    </xf>
    <xf numFmtId="0" fontId="3" fillId="0" borderId="0" xfId="1"/>
    <xf numFmtId="0" fontId="12" fillId="0" borderId="0" xfId="0" applyFont="1"/>
    <xf numFmtId="0" fontId="33" fillId="7" borderId="0" xfId="0" applyFont="1" applyFill="1" applyAlignment="1" applyProtection="1">
      <alignment vertical="center"/>
      <protection hidden="1"/>
    </xf>
    <xf numFmtId="0" fontId="32" fillId="7" borderId="0" xfId="0" applyFont="1" applyFill="1" applyAlignment="1" applyProtection="1">
      <alignment vertical="center"/>
      <protection hidden="1"/>
    </xf>
    <xf numFmtId="0" fontId="41" fillId="0" borderId="0" xfId="0" applyFont="1" applyAlignment="1">
      <alignment horizontal="left" vertical="center" wrapText="1"/>
    </xf>
    <xf numFmtId="0" fontId="43" fillId="0" borderId="0" xfId="0" applyFont="1" applyAlignment="1">
      <alignment vertical="center"/>
    </xf>
    <xf numFmtId="0" fontId="40" fillId="3" borderId="0" xfId="0" applyFont="1" applyFill="1" applyAlignment="1">
      <alignment horizontal="center" vertical="center" wrapText="1"/>
    </xf>
    <xf numFmtId="9" fontId="40" fillId="8" borderId="0" xfId="0" applyNumberFormat="1" applyFont="1" applyFill="1" applyAlignment="1">
      <alignment horizontal="center" vertical="center" wrapText="1"/>
    </xf>
    <xf numFmtId="9" fontId="40" fillId="3" borderId="0" xfId="0" applyNumberFormat="1" applyFont="1" applyFill="1" applyAlignment="1">
      <alignment horizontal="center" vertical="center" wrapText="1"/>
    </xf>
    <xf numFmtId="9" fontId="39" fillId="3" borderId="0" xfId="0" applyNumberFormat="1" applyFont="1" applyFill="1" applyAlignment="1">
      <alignment horizontal="center" vertical="center" wrapText="1"/>
    </xf>
    <xf numFmtId="0" fontId="43" fillId="3" borderId="0" xfId="0" applyFont="1" applyFill="1" applyAlignment="1">
      <alignment vertical="center"/>
    </xf>
    <xf numFmtId="0" fontId="39" fillId="3" borderId="0" xfId="0" applyFont="1" applyFill="1" applyAlignment="1">
      <alignment vertical="center" wrapText="1"/>
    </xf>
    <xf numFmtId="169" fontId="39" fillId="3" borderId="0" xfId="0" applyNumberFormat="1" applyFont="1" applyFill="1" applyAlignment="1">
      <alignment horizontal="center" vertical="center" wrapText="1"/>
    </xf>
    <xf numFmtId="0" fontId="2" fillId="3" borderId="0" xfId="0" applyFont="1" applyFill="1"/>
    <xf numFmtId="0" fontId="29" fillId="3" borderId="0" xfId="0" applyFont="1" applyFill="1" applyAlignment="1">
      <alignment vertical="center"/>
    </xf>
    <xf numFmtId="0" fontId="39" fillId="3" borderId="0" xfId="0" applyFont="1" applyFill="1" applyAlignment="1">
      <alignment horizontal="center" vertical="center" wrapText="1"/>
    </xf>
    <xf numFmtId="0" fontId="33" fillId="3" borderId="0" xfId="0" applyFont="1" applyFill="1" applyAlignment="1" applyProtection="1">
      <alignment vertical="center"/>
      <protection hidden="1"/>
    </xf>
    <xf numFmtId="0" fontId="36" fillId="3" borderId="0" xfId="0" applyFont="1" applyFill="1" applyAlignment="1" applyProtection="1">
      <alignment vertical="center"/>
      <protection hidden="1"/>
    </xf>
    <xf numFmtId="0" fontId="31" fillId="3" borderId="0" xfId="19" applyFill="1"/>
    <xf numFmtId="0" fontId="32" fillId="3" borderId="0" xfId="0" applyFont="1" applyFill="1" applyAlignment="1" applyProtection="1">
      <alignment vertical="center"/>
      <protection hidden="1"/>
    </xf>
    <xf numFmtId="0" fontId="33" fillId="3" borderId="0" xfId="0" applyFont="1" applyFill="1" applyAlignment="1" applyProtection="1">
      <alignment horizontal="center" vertical="center"/>
      <protection hidden="1"/>
    </xf>
    <xf numFmtId="0" fontId="37" fillId="3" borderId="0" xfId="19" applyFont="1" applyFill="1" applyBorder="1"/>
    <xf numFmtId="0" fontId="36" fillId="3" borderId="0" xfId="0" applyFont="1" applyFill="1" applyAlignment="1" applyProtection="1">
      <alignment horizontal="center" vertical="center"/>
      <protection hidden="1"/>
    </xf>
    <xf numFmtId="0" fontId="19" fillId="2" borderId="0" xfId="0" applyFont="1" applyFill="1" applyAlignment="1">
      <alignment horizontal="left"/>
    </xf>
    <xf numFmtId="0" fontId="0" fillId="0" borderId="0" xfId="0" applyAlignment="1">
      <alignment horizontal="left"/>
    </xf>
    <xf numFmtId="0" fontId="6" fillId="3" borderId="0" xfId="0" applyFont="1" applyFill="1" applyAlignment="1">
      <alignment vertical="center"/>
    </xf>
    <xf numFmtId="0" fontId="9" fillId="2" borderId="0" xfId="0" applyFont="1" applyFill="1" applyAlignment="1">
      <alignment horizontal="left" vertical="top" wrapText="1"/>
    </xf>
    <xf numFmtId="0" fontId="27" fillId="2" borderId="0" xfId="0" applyFont="1" applyFill="1"/>
    <xf numFmtId="0" fontId="27" fillId="0" borderId="0" xfId="0" applyFont="1"/>
    <xf numFmtId="0" fontId="57" fillId="2" borderId="0" xfId="0" applyFont="1" applyFill="1"/>
    <xf numFmtId="0" fontId="57" fillId="0" borderId="0" xfId="0" applyFont="1"/>
    <xf numFmtId="0" fontId="21" fillId="2" borderId="0" xfId="0" applyFont="1" applyFill="1" applyAlignment="1">
      <alignment vertical="center" wrapText="1"/>
    </xf>
    <xf numFmtId="0" fontId="21" fillId="2" borderId="0" xfId="0" applyFont="1" applyFill="1" applyAlignment="1">
      <alignment vertical="center"/>
    </xf>
    <xf numFmtId="0" fontId="23" fillId="3" borderId="0" xfId="0" applyFont="1" applyFill="1"/>
    <xf numFmtId="0" fontId="20" fillId="2" borderId="0" xfId="0" applyFont="1" applyFill="1" applyAlignment="1">
      <alignment horizontal="left" vertical="top"/>
    </xf>
    <xf numFmtId="0" fontId="27" fillId="3" borderId="0" xfId="0" applyFont="1" applyFill="1"/>
    <xf numFmtId="0" fontId="7" fillId="0" borderId="0" xfId="2" applyFont="1"/>
    <xf numFmtId="0" fontId="22" fillId="3" borderId="0" xfId="3" applyFont="1" applyFill="1" applyAlignment="1">
      <alignment horizontal="right" vertical="center"/>
    </xf>
    <xf numFmtId="44" fontId="25" fillId="3" borderId="0" xfId="13" applyFont="1" applyFill="1" applyAlignment="1">
      <alignment horizontal="right" wrapText="1"/>
    </xf>
    <xf numFmtId="0" fontId="0" fillId="0" borderId="0" xfId="0" applyAlignment="1">
      <alignment vertical="center" wrapText="1"/>
    </xf>
    <xf numFmtId="0" fontId="0" fillId="12" borderId="0" xfId="0" applyFill="1"/>
    <xf numFmtId="0" fontId="0" fillId="7" borderId="0" xfId="0" applyFill="1" applyAlignment="1">
      <alignment horizontal="center"/>
    </xf>
    <xf numFmtId="0" fontId="62" fillId="3" borderId="0" xfId="2" applyFont="1" applyFill="1" applyAlignment="1">
      <alignment horizontal="left" vertical="center"/>
    </xf>
    <xf numFmtId="0" fontId="62" fillId="2" borderId="0" xfId="0" applyFont="1" applyFill="1" applyAlignment="1">
      <alignment vertical="center"/>
    </xf>
    <xf numFmtId="0" fontId="63" fillId="3" borderId="0" xfId="2" applyFont="1" applyFill="1" applyAlignment="1">
      <alignment horizontal="left" vertical="center"/>
    </xf>
    <xf numFmtId="0" fontId="63" fillId="2" borderId="0" xfId="0" applyFont="1" applyFill="1" applyAlignment="1">
      <alignment vertical="center"/>
    </xf>
    <xf numFmtId="0" fontId="63" fillId="2" borderId="0" xfId="0" applyFont="1" applyFill="1" applyAlignment="1">
      <alignment horizontal="left" vertical="top" wrapText="1"/>
    </xf>
    <xf numFmtId="0" fontId="67" fillId="3" borderId="0" xfId="2" applyFont="1" applyFill="1"/>
    <xf numFmtId="0" fontId="59" fillId="7" borderId="0" xfId="2" applyFont="1" applyFill="1" applyAlignment="1">
      <alignment horizontal="left" vertical="center"/>
    </xf>
    <xf numFmtId="0" fontId="73" fillId="3" borderId="0" xfId="2" applyFont="1" applyFill="1" applyAlignment="1">
      <alignment horizontal="left" vertical="top"/>
    </xf>
    <xf numFmtId="0" fontId="74" fillId="2" borderId="0" xfId="0" applyFont="1" applyFill="1"/>
    <xf numFmtId="0" fontId="70" fillId="0" borderId="1" xfId="0" applyFont="1" applyBorder="1" applyAlignment="1">
      <alignment horizontal="center" vertical="center" wrapText="1"/>
    </xf>
    <xf numFmtId="0" fontId="48" fillId="0" borderId="1" xfId="3" applyFont="1" applyBorder="1" applyAlignment="1">
      <alignment horizontal="center" vertical="center"/>
    </xf>
    <xf numFmtId="0" fontId="48" fillId="0" borderId="1" xfId="0" applyFont="1" applyBorder="1" applyAlignment="1">
      <alignment vertical="center" wrapText="1"/>
    </xf>
    <xf numFmtId="0" fontId="70" fillId="0" borderId="3" xfId="0" applyFont="1" applyBorder="1" applyAlignment="1" applyProtection="1">
      <alignment horizontal="center" vertical="center"/>
      <protection locked="0"/>
    </xf>
    <xf numFmtId="0" fontId="70" fillId="0" borderId="0" xfId="0" applyFont="1" applyAlignment="1">
      <alignment horizontal="left" vertical="center" wrapText="1"/>
    </xf>
    <xf numFmtId="0" fontId="70" fillId="0" borderId="0" xfId="0" applyFont="1" applyAlignment="1">
      <alignment horizontal="center" vertical="center" wrapText="1"/>
    </xf>
    <xf numFmtId="0" fontId="48" fillId="0" borderId="0" xfId="3" applyFont="1" applyAlignment="1">
      <alignment horizontal="center" vertical="center"/>
    </xf>
    <xf numFmtId="0" fontId="60" fillId="0" borderId="0" xfId="0" applyFont="1"/>
    <xf numFmtId="0" fontId="79" fillId="0" borderId="0" xfId="0" applyFont="1"/>
    <xf numFmtId="0" fontId="80" fillId="2" borderId="0" xfId="0" applyFont="1" applyFill="1"/>
    <xf numFmtId="0" fontId="7" fillId="3" borderId="0" xfId="2" applyFont="1" applyFill="1" applyAlignment="1">
      <alignment vertical="center"/>
    </xf>
    <xf numFmtId="0" fontId="50" fillId="3" borderId="0" xfId="0" applyFont="1" applyFill="1" applyAlignment="1">
      <alignment horizontal="left" vertical="top" wrapText="1"/>
    </xf>
    <xf numFmtId="0" fontId="48" fillId="3" borderId="0" xfId="0" applyFont="1" applyFill="1" applyAlignment="1">
      <alignment horizontal="left" vertical="center" wrapText="1"/>
    </xf>
    <xf numFmtId="0" fontId="70" fillId="2" borderId="0" xfId="0" applyFont="1" applyFill="1" applyAlignment="1">
      <alignment horizontal="center" vertical="center" wrapText="1"/>
    </xf>
    <xf numFmtId="0" fontId="48" fillId="3" borderId="0" xfId="3" applyFont="1" applyFill="1" applyAlignment="1">
      <alignment horizontal="center" vertical="center" wrapText="1"/>
    </xf>
    <xf numFmtId="166" fontId="48" fillId="3" borderId="0" xfId="17" applyNumberFormat="1" applyFont="1" applyFill="1" applyBorder="1" applyAlignment="1">
      <alignment horizontal="center" vertical="center" wrapText="1"/>
    </xf>
    <xf numFmtId="0" fontId="70" fillId="2" borderId="0" xfId="0" applyFont="1" applyFill="1" applyAlignment="1" applyProtection="1">
      <alignment horizontal="center" vertical="center" wrapText="1"/>
      <protection locked="0"/>
    </xf>
    <xf numFmtId="0" fontId="77" fillId="3" borderId="9" xfId="1" applyFont="1" applyFill="1" applyBorder="1" applyAlignment="1">
      <alignment vertical="center"/>
    </xf>
    <xf numFmtId="0" fontId="59" fillId="7" borderId="0" xfId="0" applyFont="1" applyFill="1" applyAlignment="1">
      <alignment vertical="center"/>
    </xf>
    <xf numFmtId="0" fontId="48" fillId="3" borderId="0" xfId="3" applyFont="1" applyFill="1" applyAlignment="1">
      <alignment horizontal="center" vertical="center"/>
    </xf>
    <xf numFmtId="0" fontId="48" fillId="3" borderId="0" xfId="0" applyFont="1" applyFill="1" applyAlignment="1">
      <alignment horizontal="left" vertical="center" wrapText="1" indent="1"/>
    </xf>
    <xf numFmtId="0" fontId="48" fillId="3" borderId="0" xfId="0" applyFont="1" applyFill="1" applyAlignment="1" applyProtection="1">
      <alignment horizontal="left" vertical="center" wrapText="1"/>
      <protection locked="0"/>
    </xf>
    <xf numFmtId="0" fontId="48" fillId="3" borderId="0" xfId="0" applyFont="1" applyFill="1" applyAlignment="1" applyProtection="1">
      <alignment horizontal="center" vertical="center"/>
      <protection locked="0"/>
    </xf>
    <xf numFmtId="0" fontId="48" fillId="0" borderId="0" xfId="0" applyFont="1" applyAlignment="1">
      <alignment horizontal="left" vertical="center" wrapText="1"/>
    </xf>
    <xf numFmtId="0" fontId="71" fillId="0" borderId="0" xfId="1" applyFont="1" applyAlignment="1">
      <alignment horizontal="left" vertical="center"/>
    </xf>
    <xf numFmtId="0" fontId="10" fillId="7" borderId="0" xfId="14" applyFill="1"/>
    <xf numFmtId="0" fontId="1" fillId="3" borderId="0" xfId="0" applyFont="1" applyFill="1"/>
    <xf numFmtId="0" fontId="1" fillId="3" borderId="6" xfId="0" applyFont="1" applyFill="1" applyBorder="1"/>
    <xf numFmtId="0" fontId="1" fillId="3" borderId="6" xfId="0" applyFont="1" applyFill="1" applyBorder="1" applyAlignment="1">
      <alignment wrapText="1"/>
    </xf>
    <xf numFmtId="0" fontId="1" fillId="3" borderId="0" xfId="0" applyFont="1" applyFill="1" applyAlignment="1">
      <alignment vertical="center"/>
    </xf>
    <xf numFmtId="0" fontId="1" fillId="0" borderId="0" xfId="0" applyFont="1" applyAlignment="1">
      <alignment vertical="center"/>
    </xf>
    <xf numFmtId="3" fontId="1" fillId="3" borderId="0" xfId="0" applyNumberFormat="1" applyFont="1" applyFill="1"/>
    <xf numFmtId="0" fontId="1" fillId="3" borderId="0" xfId="0" applyFont="1" applyFill="1" applyAlignment="1">
      <alignment horizontal="left" vertical="center" wrapText="1"/>
    </xf>
    <xf numFmtId="0" fontId="34" fillId="3" borderId="0" xfId="0" applyFont="1" applyFill="1" applyAlignment="1">
      <alignment vertical="center"/>
    </xf>
    <xf numFmtId="0" fontId="25" fillId="12" borderId="0" xfId="2" applyFont="1" applyFill="1"/>
    <xf numFmtId="0" fontId="25" fillId="12" borderId="0" xfId="2" applyFont="1" applyFill="1" applyAlignment="1">
      <alignment horizontal="left" vertical="top"/>
    </xf>
    <xf numFmtId="44" fontId="25" fillId="12" borderId="0" xfId="13" applyFont="1" applyFill="1" applyAlignment="1">
      <alignment wrapText="1"/>
    </xf>
    <xf numFmtId="0" fontId="25" fillId="7" borderId="0" xfId="2" applyFont="1" applyFill="1" applyAlignment="1">
      <alignment horizontal="left" vertical="top"/>
    </xf>
    <xf numFmtId="44" fontId="25" fillId="7" borderId="0" xfId="13" applyFont="1" applyFill="1" applyAlignment="1">
      <alignment wrapText="1"/>
    </xf>
    <xf numFmtId="0" fontId="7" fillId="3" borderId="0" xfId="2" applyFont="1" applyFill="1" applyAlignment="1" applyProtection="1">
      <alignment horizontal="center" vertical="center" wrapText="1"/>
      <protection locked="0"/>
    </xf>
    <xf numFmtId="0" fontId="25" fillId="12" borderId="0" xfId="2" applyFont="1" applyFill="1" applyAlignment="1">
      <alignment horizontal="center"/>
    </xf>
    <xf numFmtId="0" fontId="62" fillId="3" borderId="0" xfId="2" applyFont="1" applyFill="1" applyAlignment="1">
      <alignment vertical="center"/>
    </xf>
    <xf numFmtId="0" fontId="77" fillId="0" borderId="9" xfId="1" applyFont="1" applyBorder="1" applyAlignment="1">
      <alignment vertical="center"/>
    </xf>
    <xf numFmtId="0" fontId="75" fillId="24" borderId="0" xfId="0" applyFont="1" applyFill="1" applyAlignment="1">
      <alignment vertical="center"/>
    </xf>
    <xf numFmtId="0" fontId="70" fillId="3" borderId="0" xfId="2" applyFont="1" applyFill="1" applyAlignment="1">
      <alignment horizontal="left" vertical="center" wrapText="1"/>
    </xf>
    <xf numFmtId="0" fontId="81" fillId="0" borderId="9" xfId="1" applyFont="1" applyBorder="1" applyAlignment="1">
      <alignment vertical="center"/>
    </xf>
    <xf numFmtId="0" fontId="23" fillId="2" borderId="6" xfId="0" applyFont="1" applyFill="1" applyBorder="1"/>
    <xf numFmtId="0" fontId="23" fillId="2" borderId="8" xfId="0" applyFont="1" applyFill="1" applyBorder="1"/>
    <xf numFmtId="0" fontId="22" fillId="3" borderId="8" xfId="3" applyFont="1" applyFill="1" applyBorder="1" applyAlignment="1">
      <alignment horizontal="left" vertical="center"/>
    </xf>
    <xf numFmtId="0" fontId="62" fillId="2" borderId="8" xfId="0" applyFont="1" applyFill="1" applyBorder="1" applyAlignment="1">
      <alignment vertical="center"/>
    </xf>
    <xf numFmtId="0" fontId="23" fillId="0" borderId="7" xfId="0" applyFont="1" applyBorder="1"/>
    <xf numFmtId="44" fontId="59" fillId="23" borderId="16" xfId="0" applyNumberFormat="1" applyFont="1" applyFill="1" applyBorder="1" applyAlignment="1" applyProtection="1">
      <alignment horizontal="center" vertical="center" wrapText="1"/>
      <protection locked="0"/>
    </xf>
    <xf numFmtId="0" fontId="59" fillId="23" borderId="18" xfId="0" applyFont="1" applyFill="1" applyBorder="1" applyAlignment="1" applyProtection="1">
      <alignment horizontal="center" vertical="center" wrapText="1"/>
      <protection locked="0"/>
    </xf>
    <xf numFmtId="0" fontId="59" fillId="23" borderId="16" xfId="0" applyFont="1" applyFill="1" applyBorder="1" applyAlignment="1" applyProtection="1">
      <alignment horizontal="center" vertical="center" wrapText="1"/>
      <protection locked="0"/>
    </xf>
    <xf numFmtId="0" fontId="59" fillId="23" borderId="17" xfId="0" applyFont="1" applyFill="1" applyBorder="1" applyAlignment="1" applyProtection="1">
      <alignment horizontal="center" vertical="center" wrapText="1"/>
      <protection locked="0"/>
    </xf>
    <xf numFmtId="0" fontId="59" fillId="23" borderId="15" xfId="0" applyFont="1" applyFill="1" applyBorder="1" applyAlignment="1" applyProtection="1">
      <alignment horizontal="center" vertical="center" wrapText="1"/>
      <protection locked="0"/>
    </xf>
    <xf numFmtId="0" fontId="59" fillId="23" borderId="18" xfId="0" applyFont="1" applyFill="1" applyBorder="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48" fillId="0" borderId="0" xfId="3" applyFont="1" applyAlignment="1" applyProtection="1">
      <alignment horizontal="center" vertical="center" wrapText="1"/>
      <protection locked="0"/>
    </xf>
    <xf numFmtId="0" fontId="70" fillId="0" borderId="0" xfId="3" applyFont="1" applyAlignment="1">
      <alignment horizontal="center" vertical="center"/>
    </xf>
    <xf numFmtId="0" fontId="48" fillId="0" borderId="0" xfId="3" applyFont="1" applyAlignment="1">
      <alignment horizontal="center" vertical="center" wrapText="1"/>
    </xf>
    <xf numFmtId="9" fontId="64" fillId="11" borderId="0" xfId="4" applyNumberFormat="1" applyFont="1" applyFill="1" applyAlignment="1">
      <alignment horizontal="right" vertical="center" wrapText="1"/>
    </xf>
    <xf numFmtId="166" fontId="64" fillId="11" borderId="0" xfId="17" applyNumberFormat="1" applyFont="1" applyFill="1" applyAlignment="1">
      <alignment vertical="center" wrapText="1"/>
    </xf>
    <xf numFmtId="166" fontId="70" fillId="11" borderId="0" xfId="17" applyNumberFormat="1" applyFont="1" applyFill="1" applyAlignment="1">
      <alignment vertical="center" wrapText="1"/>
    </xf>
    <xf numFmtId="0" fontId="87" fillId="0" borderId="0" xfId="0" applyFont="1"/>
    <xf numFmtId="0" fontId="87" fillId="2" borderId="0" xfId="0" applyFont="1" applyFill="1"/>
    <xf numFmtId="0" fontId="48" fillId="3" borderId="0" xfId="3" applyFont="1" applyFill="1" applyAlignment="1">
      <alignment horizontal="left" vertical="center" wrapText="1"/>
    </xf>
    <xf numFmtId="0" fontId="70" fillId="3" borderId="0" xfId="0" applyFont="1" applyFill="1" applyAlignment="1">
      <alignment horizontal="left" vertical="center" wrapText="1"/>
    </xf>
    <xf numFmtId="0" fontId="70" fillId="0" borderId="0" xfId="0" applyFont="1" applyAlignment="1" applyProtection="1">
      <alignment horizontal="left" vertical="center" wrapText="1"/>
      <protection locked="0"/>
    </xf>
    <xf numFmtId="0" fontId="48" fillId="0" borderId="0" xfId="3" applyFont="1" applyAlignment="1">
      <alignment horizontal="left" vertical="center" wrapText="1"/>
    </xf>
    <xf numFmtId="0" fontId="48" fillId="0" borderId="0" xfId="3" applyFont="1" applyAlignment="1" applyProtection="1">
      <alignment horizontal="left" vertical="center" wrapText="1"/>
      <protection locked="0"/>
    </xf>
    <xf numFmtId="0" fontId="70" fillId="3" borderId="0" xfId="0" applyFont="1" applyFill="1" applyAlignment="1">
      <alignment horizontal="center" vertical="center" wrapText="1"/>
    </xf>
    <xf numFmtId="0" fontId="70" fillId="3" borderId="0" xfId="0" applyFont="1" applyFill="1" applyAlignment="1" applyProtection="1">
      <alignment horizontal="center" vertical="center" wrapText="1"/>
      <protection locked="0"/>
    </xf>
    <xf numFmtId="0" fontId="70" fillId="3" borderId="0" xfId="0" applyFont="1" applyFill="1" applyAlignment="1" applyProtection="1">
      <alignment horizontal="center" vertical="center"/>
      <protection locked="0"/>
    </xf>
    <xf numFmtId="0" fontId="70" fillId="3" borderId="0" xfId="0" applyFont="1" applyFill="1" applyAlignment="1" applyProtection="1">
      <alignment horizontal="left" vertical="center" wrapText="1"/>
      <protection locked="0"/>
    </xf>
    <xf numFmtId="0" fontId="48" fillId="3" borderId="0" xfId="3" applyFont="1" applyFill="1" applyAlignment="1" applyProtection="1">
      <alignment horizontal="center" vertical="center" wrapText="1"/>
      <protection locked="0"/>
    </xf>
    <xf numFmtId="0" fontId="70" fillId="3" borderId="0" xfId="0" applyFont="1" applyFill="1" applyAlignment="1" applyProtection="1">
      <alignment horizontal="left" vertical="center"/>
      <protection locked="0"/>
    </xf>
    <xf numFmtId="44" fontId="59" fillId="16" borderId="18" xfId="0" applyNumberFormat="1" applyFont="1" applyFill="1" applyBorder="1" applyAlignment="1" applyProtection="1">
      <alignment horizontal="center" vertical="center" wrapText="1"/>
      <protection locked="0"/>
    </xf>
    <xf numFmtId="0" fontId="59" fillId="16" borderId="18" xfId="0" applyFont="1" applyFill="1" applyBorder="1" applyAlignment="1" applyProtection="1">
      <alignment horizontal="center" vertical="center"/>
      <protection locked="0"/>
    </xf>
    <xf numFmtId="0" fontId="59" fillId="16" borderId="18" xfId="0" applyFont="1" applyFill="1" applyBorder="1" applyAlignment="1" applyProtection="1">
      <alignment horizontal="center" vertical="center" wrapText="1"/>
      <protection locked="0"/>
    </xf>
    <xf numFmtId="0" fontId="70" fillId="2" borderId="20" xfId="0" applyFont="1" applyFill="1" applyBorder="1" applyAlignment="1">
      <alignment horizontal="center" vertical="center" wrapText="1"/>
    </xf>
    <xf numFmtId="0" fontId="48" fillId="3" borderId="20" xfId="3" applyFont="1" applyFill="1" applyBorder="1" applyAlignment="1">
      <alignment horizontal="center" vertical="center"/>
    </xf>
    <xf numFmtId="0" fontId="70" fillId="3" borderId="20" xfId="0" applyFont="1" applyFill="1" applyBorder="1" applyAlignment="1">
      <alignment horizontal="left" vertical="center" wrapText="1"/>
    </xf>
    <xf numFmtId="0" fontId="70" fillId="2" borderId="21" xfId="0" applyFont="1" applyFill="1" applyBorder="1" applyAlignment="1">
      <alignment horizontal="center" vertical="center" wrapText="1"/>
    </xf>
    <xf numFmtId="0" fontId="48" fillId="3" borderId="21" xfId="3" applyFont="1" applyFill="1" applyBorder="1" applyAlignment="1">
      <alignment horizontal="center" vertical="center"/>
    </xf>
    <xf numFmtId="0" fontId="70" fillId="3" borderId="21" xfId="0" applyFont="1" applyFill="1" applyBorder="1" applyAlignment="1">
      <alignment horizontal="left" vertical="center" wrapText="1"/>
    </xf>
    <xf numFmtId="0" fontId="48" fillId="3" borderId="20" xfId="0" applyFont="1" applyFill="1" applyBorder="1" applyAlignment="1">
      <alignment horizontal="left" vertical="center" wrapText="1"/>
    </xf>
    <xf numFmtId="0" fontId="48" fillId="3" borderId="21" xfId="0" applyFont="1" applyFill="1" applyBorder="1" applyAlignment="1">
      <alignment horizontal="left" vertical="center" wrapText="1"/>
    </xf>
    <xf numFmtId="0" fontId="48" fillId="3" borderId="22" xfId="0" applyFont="1" applyFill="1" applyBorder="1" applyAlignment="1">
      <alignment horizontal="left" vertical="center" wrapText="1"/>
    </xf>
    <xf numFmtId="0" fontId="70" fillId="2" borderId="22" xfId="0" applyFont="1" applyFill="1" applyBorder="1" applyAlignment="1">
      <alignment horizontal="center" vertical="center" wrapText="1"/>
    </xf>
    <xf numFmtId="0" fontId="48" fillId="3" borderId="22" xfId="3" applyFont="1" applyFill="1" applyBorder="1" applyAlignment="1">
      <alignment horizontal="center" vertical="center"/>
    </xf>
    <xf numFmtId="0" fontId="48" fillId="3" borderId="21" xfId="3" applyFont="1" applyFill="1" applyBorder="1" applyAlignment="1" applyProtection="1">
      <alignment horizontal="left" vertical="center" wrapText="1"/>
      <protection locked="0"/>
    </xf>
    <xf numFmtId="0" fontId="48" fillId="3" borderId="22" xfId="3" applyFont="1" applyFill="1" applyBorder="1" applyAlignment="1" applyProtection="1">
      <alignment horizontal="left" vertical="center" wrapText="1"/>
      <protection locked="0"/>
    </xf>
    <xf numFmtId="0" fontId="71" fillId="3" borderId="22" xfId="1" applyFont="1" applyFill="1" applyBorder="1" applyAlignment="1" applyProtection="1">
      <alignment horizontal="center" vertical="center"/>
      <protection locked="0"/>
    </xf>
    <xf numFmtId="0" fontId="48" fillId="3" borderId="21" xfId="0" applyFont="1" applyFill="1" applyBorder="1" applyAlignment="1">
      <alignment horizontal="left" vertical="center" wrapText="1" indent="1"/>
    </xf>
    <xf numFmtId="0" fontId="48" fillId="3" borderId="21" xfId="3" applyFont="1" applyFill="1" applyBorder="1" applyAlignment="1">
      <alignment horizontal="left" vertical="center" wrapText="1"/>
    </xf>
    <xf numFmtId="0" fontId="48" fillId="3" borderId="21" xfId="0" applyFont="1" applyFill="1" applyBorder="1" applyAlignment="1" applyProtection="1">
      <alignment horizontal="left" vertical="center" wrapText="1"/>
      <protection locked="0"/>
    </xf>
    <xf numFmtId="0" fontId="70" fillId="2" borderId="21" xfId="4" applyFont="1" applyFill="1" applyBorder="1" applyAlignment="1">
      <alignment horizontal="center" vertical="center" wrapText="1"/>
    </xf>
    <xf numFmtId="0" fontId="70" fillId="0" borderId="21" xfId="0" applyFont="1" applyBorder="1" applyAlignment="1" applyProtection="1">
      <alignment horizontal="center" vertical="center" wrapText="1"/>
      <protection locked="0"/>
    </xf>
    <xf numFmtId="0" fontId="70" fillId="2" borderId="22" xfId="4" applyFont="1" applyFill="1" applyBorder="1" applyAlignment="1">
      <alignment horizontal="center" vertical="center" wrapText="1"/>
    </xf>
    <xf numFmtId="0" fontId="70" fillId="0" borderId="22" xfId="0" applyFont="1" applyBorder="1" applyAlignment="1" applyProtection="1">
      <alignment horizontal="center" vertical="center" wrapText="1"/>
      <protection locked="0"/>
    </xf>
    <xf numFmtId="0" fontId="64" fillId="11" borderId="22" xfId="4" applyFont="1" applyFill="1" applyBorder="1" applyAlignment="1">
      <alignment vertical="center" wrapText="1"/>
    </xf>
    <xf numFmtId="0" fontId="70" fillId="11" borderId="22" xfId="4" applyFont="1" applyFill="1" applyBorder="1" applyAlignment="1">
      <alignment vertical="center" wrapText="1"/>
    </xf>
    <xf numFmtId="1" fontId="70" fillId="11" borderId="22" xfId="4" applyNumberFormat="1" applyFont="1" applyFill="1" applyBorder="1" applyAlignment="1">
      <alignment vertical="center" wrapText="1"/>
    </xf>
    <xf numFmtId="0" fontId="64" fillId="11" borderId="21" xfId="4" applyFont="1" applyFill="1" applyBorder="1" applyAlignment="1">
      <alignment vertical="center" wrapText="1"/>
    </xf>
    <xf numFmtId="0" fontId="70" fillId="2" borderId="22" xfId="4" applyFont="1" applyFill="1" applyBorder="1" applyAlignment="1">
      <alignment horizontal="left" vertical="center" wrapText="1"/>
    </xf>
    <xf numFmtId="9" fontId="70" fillId="11" borderId="22" xfId="18" applyFont="1" applyFill="1" applyBorder="1" applyAlignment="1">
      <alignment vertical="center" wrapText="1"/>
    </xf>
    <xf numFmtId="9" fontId="64" fillId="11" borderId="22" xfId="18" applyFont="1" applyFill="1" applyBorder="1" applyAlignment="1">
      <alignment vertical="center" wrapText="1"/>
    </xf>
    <xf numFmtId="0" fontId="70" fillId="0" borderId="21" xfId="0" applyFont="1" applyBorder="1" applyAlignment="1">
      <alignment horizontal="left" vertical="center" wrapText="1"/>
    </xf>
    <xf numFmtId="0" fontId="70" fillId="0" borderId="21" xfId="0" applyFont="1" applyBorder="1" applyAlignment="1">
      <alignment horizontal="center" vertical="center" wrapText="1"/>
    </xf>
    <xf numFmtId="0" fontId="48" fillId="0" borderId="21" xfId="3" applyFont="1" applyBorder="1" applyAlignment="1">
      <alignment horizontal="center" vertical="center"/>
    </xf>
    <xf numFmtId="0" fontId="48" fillId="0" borderId="21" xfId="0" applyFont="1" applyBorder="1" applyAlignment="1">
      <alignment horizontal="left" vertical="center" wrapText="1"/>
    </xf>
    <xf numFmtId="0" fontId="70" fillId="0" borderId="21" xfId="0" applyFont="1" applyBorder="1" applyAlignment="1" applyProtection="1">
      <alignment horizontal="left" vertical="center" wrapText="1"/>
      <protection locked="0"/>
    </xf>
    <xf numFmtId="0" fontId="48" fillId="0" borderId="22" xfId="0" applyFont="1" applyBorder="1" applyAlignment="1">
      <alignment horizontal="left" vertical="center" wrapText="1"/>
    </xf>
    <xf numFmtId="0" fontId="70" fillId="0" borderId="22" xfId="0" applyFont="1" applyBorder="1" applyAlignment="1">
      <alignment horizontal="center" vertical="center" wrapText="1"/>
    </xf>
    <xf numFmtId="0" fontId="48" fillId="0" borderId="22" xfId="3" applyFont="1" applyBorder="1" applyAlignment="1">
      <alignment horizontal="center" vertical="center"/>
    </xf>
    <xf numFmtId="0" fontId="70" fillId="0" borderId="22"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70" fillId="0" borderId="22" xfId="0" applyFont="1" applyBorder="1" applyAlignment="1" applyProtection="1">
      <alignment horizontal="left" vertical="center"/>
      <protection locked="0"/>
    </xf>
    <xf numFmtId="0" fontId="48" fillId="0" borderId="21" xfId="3" applyFont="1" applyBorder="1" applyAlignment="1">
      <alignment horizontal="left" vertical="center" wrapText="1"/>
    </xf>
    <xf numFmtId="0" fontId="48" fillId="0" borderId="21" xfId="3" applyFont="1" applyBorder="1" applyAlignment="1" applyProtection="1">
      <alignment horizontal="center" vertical="center" wrapText="1"/>
      <protection locked="0"/>
    </xf>
    <xf numFmtId="0" fontId="48" fillId="0" borderId="22" xfId="3" applyFont="1" applyBorder="1" applyAlignment="1">
      <alignment horizontal="left" vertical="center" wrapText="1"/>
    </xf>
    <xf numFmtId="0" fontId="48" fillId="3" borderId="21" xfId="3" applyFont="1" applyFill="1" applyBorder="1" applyAlignment="1">
      <alignment horizontal="center" vertical="center" wrapText="1"/>
    </xf>
    <xf numFmtId="166" fontId="48" fillId="3" borderId="21" xfId="17" applyNumberFormat="1" applyFont="1" applyFill="1" applyBorder="1" applyAlignment="1">
      <alignment horizontal="center" vertical="center" wrapText="1"/>
    </xf>
    <xf numFmtId="0" fontId="70" fillId="2" borderId="21" xfId="0" applyFont="1" applyFill="1" applyBorder="1" applyAlignment="1" applyProtection="1">
      <alignment horizontal="center" vertical="center" wrapText="1"/>
      <protection locked="0"/>
    </xf>
    <xf numFmtId="0" fontId="48" fillId="3" borderId="22" xfId="3" applyFont="1" applyFill="1" applyBorder="1" applyAlignment="1">
      <alignment horizontal="center" vertical="center" wrapText="1"/>
    </xf>
    <xf numFmtId="166" fontId="48" fillId="3" borderId="22" xfId="17" applyNumberFormat="1" applyFont="1" applyFill="1" applyBorder="1" applyAlignment="1">
      <alignment horizontal="center" vertical="center" wrapText="1"/>
    </xf>
    <xf numFmtId="0" fontId="70" fillId="2" borderId="22" xfId="0" applyFont="1" applyFill="1" applyBorder="1" applyAlignment="1" applyProtection="1">
      <alignment horizontal="center" vertical="center" wrapText="1"/>
      <protection locked="0"/>
    </xf>
    <xf numFmtId="0" fontId="48" fillId="3" borderId="20" xfId="3" applyFont="1" applyFill="1" applyBorder="1" applyAlignment="1">
      <alignment horizontal="center" vertical="center" wrapText="1"/>
    </xf>
    <xf numFmtId="166" fontId="48" fillId="3" borderId="20" xfId="17" applyNumberFormat="1" applyFont="1" applyFill="1" applyBorder="1" applyAlignment="1">
      <alignment horizontal="center" vertical="center" wrapText="1"/>
    </xf>
    <xf numFmtId="0" fontId="70" fillId="2" borderId="20" xfId="0" applyFont="1" applyFill="1" applyBorder="1" applyAlignment="1" applyProtection="1">
      <alignment horizontal="center" vertical="center" wrapText="1"/>
      <protection locked="0"/>
    </xf>
    <xf numFmtId="0" fontId="70" fillId="3" borderId="21" xfId="0" applyFont="1" applyFill="1" applyBorder="1" applyAlignment="1">
      <alignment horizontal="center" vertical="center" wrapText="1"/>
    </xf>
    <xf numFmtId="0" fontId="70" fillId="3" borderId="21" xfId="0" applyFont="1" applyFill="1" applyBorder="1" applyAlignment="1" applyProtection="1">
      <alignment horizontal="center" vertical="center" wrapText="1"/>
      <protection locked="0"/>
    </xf>
    <xf numFmtId="0" fontId="70" fillId="3" borderId="22" xfId="0" applyFont="1" applyFill="1" applyBorder="1" applyAlignment="1">
      <alignment horizontal="center" vertical="center" wrapText="1"/>
    </xf>
    <xf numFmtId="0" fontId="70" fillId="3" borderId="22" xfId="0" applyFont="1" applyFill="1" applyBorder="1" applyAlignment="1" applyProtection="1">
      <alignment horizontal="center" vertical="center" wrapText="1"/>
      <protection locked="0"/>
    </xf>
    <xf numFmtId="0" fontId="70" fillId="3" borderId="21" xfId="0" applyFont="1" applyFill="1" applyBorder="1" applyAlignment="1">
      <alignment horizontal="center" vertical="center"/>
    </xf>
    <xf numFmtId="0" fontId="70" fillId="3" borderId="21" xfId="0" applyFont="1" applyFill="1" applyBorder="1" applyAlignment="1" applyProtection="1">
      <alignment horizontal="center" vertical="center"/>
      <protection locked="0"/>
    </xf>
    <xf numFmtId="0" fontId="70" fillId="3" borderId="22" xfId="0" applyFont="1" applyFill="1" applyBorder="1" applyAlignment="1" applyProtection="1">
      <alignment horizontal="center" vertical="center"/>
      <protection locked="0"/>
    </xf>
    <xf numFmtId="0" fontId="70" fillId="3" borderId="22" xfId="0" applyFont="1" applyFill="1" applyBorder="1" applyAlignment="1" applyProtection="1">
      <alignment vertical="center" wrapText="1"/>
      <protection locked="0"/>
    </xf>
    <xf numFmtId="0" fontId="48" fillId="3" borderId="22" xfId="3" applyFont="1" applyFill="1" applyBorder="1" applyAlignment="1" applyProtection="1">
      <alignment horizontal="center" vertical="center" wrapText="1"/>
      <protection locked="0"/>
    </xf>
    <xf numFmtId="0" fontId="70" fillId="3" borderId="21" xfId="0" applyFont="1" applyFill="1" applyBorder="1" applyAlignment="1" applyProtection="1">
      <alignment vertical="center" wrapText="1"/>
      <protection locked="0"/>
    </xf>
    <xf numFmtId="0" fontId="77" fillId="0" borderId="9" xfId="1" applyFont="1" applyFill="1" applyBorder="1" applyAlignment="1">
      <alignment vertical="center"/>
    </xf>
    <xf numFmtId="0" fontId="48" fillId="3" borderId="22" xfId="0" applyFont="1" applyFill="1" applyBorder="1" applyAlignment="1">
      <alignment horizontal="left" vertical="center"/>
    </xf>
    <xf numFmtId="166" fontId="64" fillId="11" borderId="21" xfId="17" applyNumberFormat="1" applyFont="1" applyFill="1" applyBorder="1" applyAlignment="1">
      <alignment vertical="center" wrapText="1"/>
    </xf>
    <xf numFmtId="166" fontId="64" fillId="11" borderId="22" xfId="17" applyNumberFormat="1" applyFont="1" applyFill="1" applyBorder="1" applyAlignment="1">
      <alignment horizontal="right" vertical="center" wrapText="1"/>
    </xf>
    <xf numFmtId="166" fontId="70" fillId="11" borderId="22" xfId="17" applyNumberFormat="1" applyFont="1" applyFill="1" applyBorder="1" applyAlignment="1">
      <alignment horizontal="right" vertical="center" wrapText="1"/>
    </xf>
    <xf numFmtId="166" fontId="64" fillId="11" borderId="22" xfId="17" applyNumberFormat="1" applyFont="1" applyFill="1" applyBorder="1" applyAlignment="1">
      <alignment vertical="center" wrapText="1"/>
    </xf>
    <xf numFmtId="166" fontId="70" fillId="11" borderId="22" xfId="17" applyNumberFormat="1" applyFont="1" applyFill="1" applyBorder="1" applyAlignment="1">
      <alignment vertical="center" wrapText="1"/>
    </xf>
    <xf numFmtId="9" fontId="64" fillId="11" borderId="22" xfId="18" applyFont="1" applyFill="1" applyBorder="1" applyAlignment="1">
      <alignment horizontal="right" vertical="center" wrapText="1"/>
    </xf>
    <xf numFmtId="0" fontId="70" fillId="11" borderId="22" xfId="4" applyFont="1" applyFill="1" applyBorder="1" applyAlignment="1">
      <alignment horizontal="right" vertical="center" wrapText="1"/>
    </xf>
    <xf numFmtId="0" fontId="70" fillId="3" borderId="21" xfId="2" applyFont="1" applyFill="1" applyBorder="1" applyAlignment="1">
      <alignment horizontal="left" vertical="top" wrapText="1"/>
    </xf>
    <xf numFmtId="0" fontId="64" fillId="3" borderId="21" xfId="2" applyFont="1" applyFill="1" applyBorder="1" applyAlignment="1">
      <alignment horizontal="left" vertical="top"/>
    </xf>
    <xf numFmtId="9" fontId="64" fillId="11" borderId="21" xfId="4" applyNumberFormat="1" applyFont="1" applyFill="1" applyBorder="1" applyAlignment="1">
      <alignment vertical="center" wrapText="1"/>
    </xf>
    <xf numFmtId="0" fontId="70" fillId="3" borderId="22" xfId="2" applyFont="1" applyFill="1" applyBorder="1" applyAlignment="1">
      <alignment horizontal="left" vertical="top" wrapText="1"/>
    </xf>
    <xf numFmtId="0" fontId="70" fillId="3" borderId="22" xfId="2" applyFont="1" applyFill="1" applyBorder="1" applyAlignment="1">
      <alignment horizontal="left" vertical="top"/>
    </xf>
    <xf numFmtId="9" fontId="70" fillId="11" borderId="22" xfId="4" applyNumberFormat="1" applyFont="1" applyFill="1" applyBorder="1" applyAlignment="1">
      <alignment vertical="center" wrapText="1"/>
    </xf>
    <xf numFmtId="0" fontId="64" fillId="3" borderId="22" xfId="2" applyFont="1" applyFill="1" applyBorder="1" applyAlignment="1">
      <alignment horizontal="left" vertical="top"/>
    </xf>
    <xf numFmtId="0" fontId="64" fillId="11" borderId="22" xfId="4" applyFont="1" applyFill="1" applyBorder="1" applyAlignment="1">
      <alignment horizontal="right" vertical="center" wrapText="1"/>
    </xf>
    <xf numFmtId="0" fontId="70" fillId="11" borderId="22" xfId="4" applyFont="1" applyFill="1" applyBorder="1" applyAlignment="1">
      <alignment horizontal="center" vertical="center" wrapText="1"/>
    </xf>
    <xf numFmtId="0" fontId="70" fillId="3" borderId="21" xfId="2" applyFont="1" applyFill="1" applyBorder="1" applyAlignment="1">
      <alignment horizontal="left" vertical="center"/>
    </xf>
    <xf numFmtId="166" fontId="70" fillId="11" borderId="21" xfId="17" applyNumberFormat="1" applyFont="1" applyFill="1" applyBorder="1" applyAlignment="1">
      <alignment horizontal="right" vertical="center" wrapText="1"/>
    </xf>
    <xf numFmtId="166" fontId="65" fillId="11" borderId="21" xfId="17" applyNumberFormat="1" applyFont="1" applyFill="1" applyBorder="1" applyAlignment="1">
      <alignment horizontal="right" vertical="center" wrapText="1"/>
    </xf>
    <xf numFmtId="0" fontId="70" fillId="3" borderId="22" xfId="2" applyFont="1" applyFill="1" applyBorder="1" applyAlignment="1">
      <alignment horizontal="left" vertical="center" wrapText="1"/>
    </xf>
    <xf numFmtId="0" fontId="70" fillId="3" borderId="22" xfId="2" applyFont="1" applyFill="1" applyBorder="1" applyAlignment="1">
      <alignment horizontal="left" vertical="center"/>
    </xf>
    <xf numFmtId="166" fontId="65" fillId="11" borderId="22" xfId="17" applyNumberFormat="1" applyFont="1" applyFill="1" applyBorder="1" applyAlignment="1">
      <alignment horizontal="right" vertical="center" wrapText="1"/>
    </xf>
    <xf numFmtId="2" fontId="70" fillId="11" borderId="22" xfId="4" applyNumberFormat="1" applyFont="1" applyFill="1" applyBorder="1" applyAlignment="1">
      <alignment vertical="center" wrapText="1"/>
    </xf>
    <xf numFmtId="2" fontId="64" fillId="11" borderId="22" xfId="4" applyNumberFormat="1" applyFont="1" applyFill="1" applyBorder="1" applyAlignment="1">
      <alignment horizontal="right" vertical="center" wrapText="1"/>
    </xf>
    <xf numFmtId="167" fontId="70" fillId="11" borderId="22" xfId="4" applyNumberFormat="1" applyFont="1" applyFill="1" applyBorder="1" applyAlignment="1">
      <alignment vertical="center" wrapText="1"/>
    </xf>
    <xf numFmtId="167" fontId="64" fillId="11" borderId="22" xfId="4" applyNumberFormat="1" applyFont="1" applyFill="1" applyBorder="1" applyAlignment="1">
      <alignment horizontal="right" vertical="center" wrapText="1"/>
    </xf>
    <xf numFmtId="0" fontId="64" fillId="11" borderId="21" xfId="4" applyFont="1" applyFill="1" applyBorder="1" applyAlignment="1">
      <alignment horizontal="right" vertical="center" wrapText="1"/>
    </xf>
    <xf numFmtId="0" fontId="70" fillId="0" borderId="22" xfId="2" applyFont="1" applyBorder="1" applyAlignment="1">
      <alignment horizontal="left" vertical="center"/>
    </xf>
    <xf numFmtId="0" fontId="48" fillId="0" borderId="21" xfId="3" applyFont="1" applyBorder="1" applyAlignment="1" applyProtection="1">
      <alignment horizontal="left" vertical="center" wrapText="1"/>
      <protection locked="0"/>
    </xf>
    <xf numFmtId="0" fontId="48" fillId="0" borderId="21" xfId="0" applyFont="1" applyBorder="1" applyAlignment="1" applyProtection="1">
      <alignment horizontal="center" vertical="center"/>
      <protection locked="0"/>
    </xf>
    <xf numFmtId="0" fontId="71" fillId="0" borderId="21" xfId="1" applyFont="1" applyBorder="1" applyAlignment="1" applyProtection="1">
      <alignment horizontal="center" vertical="center"/>
      <protection locked="0"/>
    </xf>
    <xf numFmtId="0" fontId="48" fillId="0" borderId="22" xfId="0" applyFont="1" applyBorder="1" applyAlignment="1" applyProtection="1">
      <alignment horizontal="center" vertical="center"/>
      <protection locked="0"/>
    </xf>
    <xf numFmtId="0" fontId="48" fillId="0" borderId="22" xfId="3" applyFont="1" applyBorder="1" applyAlignment="1" applyProtection="1">
      <alignment horizontal="center" vertical="center" wrapText="1"/>
      <protection locked="0"/>
    </xf>
    <xf numFmtId="0" fontId="70" fillId="0" borderId="21" xfId="3" applyFont="1" applyBorder="1" applyAlignment="1">
      <alignment horizontal="center" vertical="center"/>
    </xf>
    <xf numFmtId="0" fontId="71" fillId="0" borderId="22" xfId="1" applyFont="1" applyFill="1" applyBorder="1" applyAlignment="1" applyProtection="1">
      <alignment horizontal="center" vertical="center"/>
      <protection locked="0"/>
    </xf>
    <xf numFmtId="0" fontId="71" fillId="0" borderId="21" xfId="1" applyFont="1" applyFill="1" applyBorder="1" applyAlignment="1" applyProtection="1">
      <alignment horizontal="center" vertical="center"/>
      <protection locked="0"/>
    </xf>
    <xf numFmtId="0" fontId="48" fillId="0" borderId="0" xfId="0" applyFont="1" applyAlignment="1">
      <alignment vertical="center" wrapText="1"/>
    </xf>
    <xf numFmtId="166" fontId="48" fillId="0" borderId="0" xfId="3" applyNumberFormat="1" applyFont="1" applyAlignment="1" applyProtection="1">
      <alignment horizontal="center" vertical="center"/>
      <protection locked="0"/>
    </xf>
    <xf numFmtId="0" fontId="81" fillId="0" borderId="9" xfId="1" applyFont="1" applyFill="1" applyBorder="1" applyAlignment="1">
      <alignment vertical="center"/>
    </xf>
    <xf numFmtId="166" fontId="70" fillId="0" borderId="21" xfId="17" applyNumberFormat="1" applyFont="1" applyBorder="1" applyAlignment="1" applyProtection="1">
      <alignment horizontal="center" vertical="center"/>
      <protection locked="0"/>
    </xf>
    <xf numFmtId="166" fontId="70" fillId="0" borderId="22" xfId="17" applyNumberFormat="1" applyFont="1" applyBorder="1" applyAlignment="1" applyProtection="1">
      <alignment horizontal="center" vertical="center"/>
      <protection locked="0"/>
    </xf>
    <xf numFmtId="0" fontId="46" fillId="0" borderId="21" xfId="0" applyFont="1" applyBorder="1" applyAlignment="1">
      <alignment horizontal="left" vertical="center" wrapText="1"/>
    </xf>
    <xf numFmtId="166" fontId="64" fillId="0" borderId="21" xfId="17" applyNumberFormat="1" applyFont="1" applyBorder="1" applyAlignment="1" applyProtection="1">
      <alignment horizontal="center" vertical="center"/>
      <protection locked="0"/>
    </xf>
    <xf numFmtId="0" fontId="48" fillId="0" borderId="22" xfId="0" applyFont="1" applyBorder="1" applyAlignment="1">
      <alignment vertical="center" wrapText="1"/>
    </xf>
    <xf numFmtId="0" fontId="46" fillId="0" borderId="22" xfId="0" applyFont="1" applyBorder="1" applyAlignment="1">
      <alignment horizontal="left" vertical="center" wrapText="1" indent="3"/>
    </xf>
    <xf numFmtId="166" fontId="64" fillId="0" borderId="22" xfId="17" applyNumberFormat="1" applyFont="1" applyBorder="1" applyAlignment="1" applyProtection="1">
      <alignment horizontal="center" vertical="center"/>
      <protection locked="0"/>
    </xf>
    <xf numFmtId="0" fontId="48" fillId="0" borderId="22" xfId="0" applyFont="1" applyBorder="1" applyAlignment="1">
      <alignment horizontal="left" vertical="center" wrapText="1" indent="6"/>
    </xf>
    <xf numFmtId="166" fontId="46" fillId="0" borderId="21" xfId="17" applyNumberFormat="1" applyFont="1" applyBorder="1" applyAlignment="1" applyProtection="1">
      <alignment horizontal="center" vertical="center"/>
      <protection locked="0"/>
    </xf>
    <xf numFmtId="166" fontId="46" fillId="0" borderId="22" xfId="17" applyNumberFormat="1" applyFont="1" applyBorder="1" applyAlignment="1" applyProtection="1">
      <alignment horizontal="center" vertical="center"/>
      <protection locked="0"/>
    </xf>
    <xf numFmtId="166" fontId="48" fillId="0" borderId="22" xfId="17" applyNumberFormat="1" applyFont="1" applyBorder="1" applyAlignment="1" applyProtection="1">
      <alignment horizontal="center" vertical="center"/>
      <protection locked="0"/>
    </xf>
    <xf numFmtId="43" fontId="46" fillId="0" borderId="22" xfId="17" applyFont="1" applyBorder="1" applyAlignment="1" applyProtection="1">
      <alignment horizontal="center" vertical="center"/>
      <protection locked="0"/>
    </xf>
    <xf numFmtId="0" fontId="46" fillId="0" borderId="22" xfId="0" applyFont="1" applyBorder="1" applyAlignment="1">
      <alignment horizontal="left" vertical="center" wrapText="1"/>
    </xf>
    <xf numFmtId="0" fontId="64" fillId="0" borderId="22" xfId="0" applyFont="1" applyBorder="1" applyAlignment="1" applyProtection="1">
      <alignment horizontal="center" vertical="center"/>
      <protection locked="0"/>
    </xf>
    <xf numFmtId="166" fontId="48" fillId="0" borderId="22" xfId="17" applyNumberFormat="1" applyFont="1" applyBorder="1" applyAlignment="1">
      <alignment horizontal="center" vertical="center"/>
    </xf>
    <xf numFmtId="0" fontId="70" fillId="0" borderId="22" xfId="0" applyFont="1" applyBorder="1" applyAlignment="1">
      <alignment horizontal="left" vertical="center" wrapText="1"/>
    </xf>
    <xf numFmtId="166" fontId="48" fillId="0" borderId="21" xfId="17" applyNumberFormat="1" applyFont="1" applyBorder="1" applyAlignment="1">
      <alignment horizontal="center" vertical="center"/>
    </xf>
    <xf numFmtId="0" fontId="74" fillId="0" borderId="21" xfId="0" applyFont="1" applyBorder="1" applyAlignment="1" applyProtection="1">
      <alignment horizontal="center" vertical="center"/>
      <protection locked="0"/>
    </xf>
    <xf numFmtId="0" fontId="74" fillId="0" borderId="22" xfId="0" applyFont="1" applyBorder="1" applyAlignment="1" applyProtection="1">
      <alignment horizontal="center" vertical="center"/>
      <protection locked="0"/>
    </xf>
    <xf numFmtId="44" fontId="70" fillId="0" borderId="21" xfId="0" applyNumberFormat="1" applyFont="1" applyBorder="1" applyAlignment="1">
      <alignment horizontal="center" vertical="center" wrapText="1"/>
    </xf>
    <xf numFmtId="0" fontId="70" fillId="0" borderId="21" xfId="0" applyFont="1" applyBorder="1" applyAlignment="1">
      <alignment horizontal="center" vertical="center"/>
    </xf>
    <xf numFmtId="0" fontId="70" fillId="0" borderId="0" xfId="0" applyFont="1" applyAlignment="1" applyProtection="1">
      <alignment horizontal="center" vertical="center"/>
      <protection locked="0"/>
    </xf>
    <xf numFmtId="0" fontId="48" fillId="0" borderId="0" xfId="3" applyFont="1" applyAlignment="1">
      <alignment vertical="center" wrapText="1"/>
    </xf>
    <xf numFmtId="0" fontId="48" fillId="0" borderId="0" xfId="0" applyFont="1" applyAlignment="1">
      <alignment horizontal="center" vertical="center" wrapText="1"/>
    </xf>
    <xf numFmtId="0" fontId="48" fillId="0" borderId="21" xfId="0" applyFont="1" applyBorder="1" applyAlignment="1">
      <alignment vertical="center" wrapText="1"/>
    </xf>
    <xf numFmtId="0" fontId="70" fillId="0" borderId="21" xfId="0" applyFont="1" applyBorder="1" applyAlignment="1" applyProtection="1">
      <alignment horizontal="center" vertical="center"/>
      <protection locked="0"/>
    </xf>
    <xf numFmtId="0" fontId="70" fillId="0" borderId="22" xfId="0" applyFont="1" applyBorder="1" applyAlignment="1" applyProtection="1">
      <alignment horizontal="center" vertical="center"/>
      <protection locked="0"/>
    </xf>
    <xf numFmtId="0" fontId="70" fillId="0" borderId="21" xfId="0" applyFont="1" applyBorder="1" applyAlignment="1">
      <alignment vertical="center" wrapText="1"/>
    </xf>
    <xf numFmtId="0" fontId="48" fillId="0" borderId="21" xfId="3" applyFont="1" applyBorder="1" applyAlignment="1">
      <alignment vertical="center" wrapText="1"/>
    </xf>
    <xf numFmtId="0" fontId="90" fillId="3" borderId="0" xfId="0" applyFont="1" applyFill="1"/>
    <xf numFmtId="0" fontId="90" fillId="2" borderId="0" xfId="0" applyFont="1" applyFill="1"/>
    <xf numFmtId="0" fontId="90" fillId="0" borderId="0" xfId="0" applyFont="1"/>
    <xf numFmtId="0" fontId="59" fillId="23" borderId="24" xfId="0" applyFont="1" applyFill="1" applyBorder="1" applyAlignment="1" applyProtection="1">
      <alignment horizontal="center" vertical="center"/>
      <protection locked="0"/>
    </xf>
    <xf numFmtId="0" fontId="59" fillId="23" borderId="24" xfId="0" applyFont="1" applyFill="1" applyBorder="1" applyAlignment="1" applyProtection="1">
      <alignment horizontal="center" vertical="center" wrapText="1"/>
      <protection locked="0"/>
    </xf>
    <xf numFmtId="0" fontId="59" fillId="23" borderId="29" xfId="0" applyFont="1" applyFill="1" applyBorder="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46" fillId="3" borderId="21" xfId="0" applyFont="1" applyFill="1" applyBorder="1" applyAlignment="1">
      <alignment horizontal="left" vertical="center" wrapText="1"/>
    </xf>
    <xf numFmtId="166" fontId="46" fillId="3" borderId="21" xfId="17" applyNumberFormat="1" applyFont="1" applyFill="1" applyBorder="1" applyAlignment="1">
      <alignment horizontal="center" vertical="center"/>
    </xf>
    <xf numFmtId="0" fontId="46" fillId="3" borderId="22" xfId="0" applyFont="1" applyFill="1" applyBorder="1" applyAlignment="1">
      <alignment horizontal="left" vertical="center" wrapText="1"/>
    </xf>
    <xf numFmtId="166" fontId="46" fillId="3" borderId="22" xfId="17" applyNumberFormat="1" applyFont="1" applyFill="1" applyBorder="1" applyAlignment="1">
      <alignment horizontal="center" vertical="center"/>
    </xf>
    <xf numFmtId="0" fontId="48" fillId="3" borderId="22" xfId="0" applyFont="1" applyFill="1" applyBorder="1" applyAlignment="1">
      <alignment horizontal="left" vertical="center" wrapText="1" indent="3"/>
    </xf>
    <xf numFmtId="166" fontId="48" fillId="3" borderId="22" xfId="17" applyNumberFormat="1" applyFont="1" applyFill="1" applyBorder="1" applyAlignment="1" applyProtection="1">
      <alignment horizontal="center" vertical="center"/>
      <protection locked="0"/>
    </xf>
    <xf numFmtId="43" fontId="46" fillId="3" borderId="22" xfId="17" applyFont="1" applyFill="1" applyBorder="1" applyAlignment="1">
      <alignment horizontal="center" vertical="center"/>
    </xf>
    <xf numFmtId="43" fontId="48" fillId="3" borderId="22" xfId="17" applyFont="1" applyFill="1" applyBorder="1" applyAlignment="1" applyProtection="1">
      <alignment horizontal="center" vertical="center"/>
      <protection locked="0"/>
    </xf>
    <xf numFmtId="0" fontId="48" fillId="3" borderId="22" xfId="3" applyFont="1" applyFill="1" applyBorder="1" applyAlignment="1" applyProtection="1">
      <alignment horizontal="center" vertical="center"/>
      <protection locked="0"/>
    </xf>
    <xf numFmtId="166" fontId="46" fillId="3" borderId="22" xfId="17" applyNumberFormat="1" applyFont="1" applyFill="1" applyBorder="1" applyAlignment="1" applyProtection="1">
      <alignment horizontal="center" vertical="center"/>
      <protection locked="0"/>
    </xf>
    <xf numFmtId="43" fontId="48" fillId="3" borderId="21" xfId="17" applyFont="1" applyFill="1" applyBorder="1" applyAlignment="1">
      <alignment horizontal="center" vertical="center"/>
    </xf>
    <xf numFmtId="0" fontId="48" fillId="3" borderId="21" xfId="3" applyFont="1" applyFill="1" applyBorder="1" applyAlignment="1" applyProtection="1">
      <alignment horizontal="center" vertical="center" wrapText="1"/>
      <protection locked="0"/>
    </xf>
    <xf numFmtId="166" fontId="70" fillId="0" borderId="21" xfId="17" applyNumberFormat="1" applyFont="1" applyFill="1" applyBorder="1" applyAlignment="1" applyProtection="1">
      <alignment horizontal="center" vertical="center"/>
      <protection locked="0"/>
    </xf>
    <xf numFmtId="166" fontId="70" fillId="0" borderId="22" xfId="17" applyNumberFormat="1" applyFont="1" applyFill="1" applyBorder="1" applyAlignment="1" applyProtection="1">
      <alignment horizontal="center" vertical="center"/>
      <protection locked="0"/>
    </xf>
    <xf numFmtId="43" fontId="64" fillId="0" borderId="22" xfId="17" applyFont="1" applyFill="1" applyBorder="1" applyAlignment="1">
      <alignment horizontal="center" vertical="center"/>
    </xf>
    <xf numFmtId="166" fontId="64" fillId="0" borderId="22" xfId="17" applyNumberFormat="1" applyFont="1" applyFill="1" applyBorder="1" applyAlignment="1">
      <alignment horizontal="center" vertical="center"/>
    </xf>
    <xf numFmtId="0" fontId="48" fillId="0" borderId="22" xfId="0" applyFont="1" applyBorder="1" applyAlignment="1">
      <alignment horizontal="left" vertical="center" wrapText="1" indent="3"/>
    </xf>
    <xf numFmtId="166" fontId="64" fillId="0" borderId="22" xfId="17" applyNumberFormat="1" applyFont="1" applyFill="1" applyBorder="1" applyAlignment="1" applyProtection="1">
      <alignment horizontal="center" vertical="center"/>
      <protection locked="0"/>
    </xf>
    <xf numFmtId="43" fontId="64" fillId="0" borderId="22" xfId="17" applyFont="1" applyFill="1" applyBorder="1" applyAlignment="1" applyProtection="1">
      <alignment horizontal="center" vertical="center"/>
      <protection locked="0"/>
    </xf>
    <xf numFmtId="43" fontId="70" fillId="0" borderId="22" xfId="17" applyFont="1" applyFill="1" applyBorder="1" applyAlignment="1" applyProtection="1">
      <alignment horizontal="center" vertical="center"/>
      <protection locked="0"/>
    </xf>
    <xf numFmtId="43" fontId="70" fillId="0" borderId="22" xfId="17" applyFont="1" applyFill="1" applyBorder="1" applyAlignment="1">
      <alignment horizontal="center" vertical="center"/>
    </xf>
    <xf numFmtId="0" fontId="48" fillId="0" borderId="22" xfId="0" applyFont="1" applyBorder="1" applyAlignment="1">
      <alignment horizontal="left" vertical="center" wrapText="1" indent="4"/>
    </xf>
    <xf numFmtId="166" fontId="48" fillId="3" borderId="21" xfId="17" applyNumberFormat="1" applyFont="1" applyFill="1" applyBorder="1" applyAlignment="1" applyProtection="1">
      <alignment horizontal="center" vertical="center"/>
      <protection locked="0"/>
    </xf>
    <xf numFmtId="166" fontId="46" fillId="0" borderId="22" xfId="17" applyNumberFormat="1" applyFont="1" applyFill="1" applyBorder="1" applyAlignment="1">
      <alignment horizontal="center" vertical="center"/>
    </xf>
    <xf numFmtId="166" fontId="48" fillId="0" borderId="21" xfId="17" applyNumberFormat="1" applyFont="1" applyFill="1" applyBorder="1" applyAlignment="1">
      <alignment horizontal="center" vertical="center"/>
    </xf>
    <xf numFmtId="166" fontId="48" fillId="0" borderId="22" xfId="17" applyNumberFormat="1" applyFont="1" applyFill="1" applyBorder="1" applyAlignment="1">
      <alignment horizontal="center" vertical="center"/>
    </xf>
    <xf numFmtId="0" fontId="70" fillId="2" borderId="21" xfId="0" applyFont="1" applyFill="1" applyBorder="1" applyAlignment="1" applyProtection="1">
      <alignment horizontal="center" vertical="center"/>
      <protection locked="0"/>
    </xf>
    <xf numFmtId="166" fontId="48" fillId="3" borderId="22" xfId="3" applyNumberFormat="1" applyFont="1" applyFill="1" applyBorder="1" applyAlignment="1">
      <alignment horizontal="center" vertical="center" wrapText="1"/>
    </xf>
    <xf numFmtId="166" fontId="48" fillId="3" borderId="21" xfId="3" applyNumberFormat="1" applyFont="1" applyFill="1" applyBorder="1" applyAlignment="1">
      <alignment horizontal="center" vertical="center" wrapText="1"/>
    </xf>
    <xf numFmtId="0" fontId="70" fillId="2" borderId="20" xfId="4" applyFont="1" applyFill="1" applyBorder="1" applyAlignment="1">
      <alignment vertical="center" wrapText="1"/>
    </xf>
    <xf numFmtId="166" fontId="48" fillId="3" borderId="20" xfId="3" applyNumberFormat="1" applyFont="1" applyFill="1" applyBorder="1" applyAlignment="1">
      <alignment horizontal="center" vertical="center" wrapText="1"/>
    </xf>
    <xf numFmtId="0" fontId="70" fillId="3" borderId="20" xfId="0" applyFont="1" applyFill="1" applyBorder="1" applyAlignment="1">
      <alignment horizontal="center" vertical="center" wrapText="1"/>
    </xf>
    <xf numFmtId="0" fontId="70" fillId="3" borderId="20" xfId="0" applyFont="1" applyFill="1" applyBorder="1" applyAlignment="1" applyProtection="1">
      <alignment horizontal="center" vertical="center" wrapText="1"/>
      <protection locked="0"/>
    </xf>
    <xf numFmtId="0" fontId="48" fillId="3" borderId="20" xfId="3" applyFont="1" applyFill="1" applyBorder="1" applyAlignment="1" applyProtection="1">
      <alignment horizontal="center" vertical="center"/>
      <protection locked="0"/>
    </xf>
    <xf numFmtId="0" fontId="48" fillId="3" borderId="20" xfId="0" applyFont="1" applyFill="1" applyBorder="1" applyAlignment="1">
      <alignment horizontal="left" vertical="center" wrapText="1" indent="3"/>
    </xf>
    <xf numFmtId="166" fontId="46" fillId="3" borderId="20" xfId="17" applyNumberFormat="1" applyFont="1" applyFill="1" applyBorder="1" applyAlignment="1" applyProtection="1">
      <alignment horizontal="center" vertical="center"/>
      <protection locked="0"/>
    </xf>
    <xf numFmtId="43" fontId="48" fillId="3" borderId="20" xfId="17" applyFont="1" applyFill="1" applyBorder="1" applyAlignment="1" applyProtection="1">
      <alignment horizontal="center" vertical="center"/>
      <protection locked="0"/>
    </xf>
    <xf numFmtId="0" fontId="48" fillId="0" borderId="20" xfId="0" applyFont="1" applyBorder="1" applyAlignment="1">
      <alignment horizontal="left" vertical="center" wrapText="1"/>
    </xf>
    <xf numFmtId="0" fontId="70" fillId="0" borderId="20" xfId="0" applyFont="1" applyBorder="1" applyAlignment="1">
      <alignment horizontal="center" vertical="center" wrapText="1"/>
    </xf>
    <xf numFmtId="0" fontId="48" fillId="0" borderId="20" xfId="3" applyFont="1" applyBorder="1" applyAlignment="1">
      <alignment horizontal="center" vertical="center"/>
    </xf>
    <xf numFmtId="166" fontId="48" fillId="0" borderId="20" xfId="17" applyNumberFormat="1" applyFont="1" applyFill="1" applyBorder="1" applyAlignment="1" applyProtection="1">
      <alignment horizontal="center" vertical="center"/>
      <protection locked="0"/>
    </xf>
    <xf numFmtId="0" fontId="48" fillId="0" borderId="20" xfId="3" applyFont="1" applyBorder="1" applyAlignment="1" applyProtection="1">
      <alignment horizontal="center" vertical="center" wrapText="1"/>
      <protection locked="0"/>
    </xf>
    <xf numFmtId="0" fontId="70" fillId="0" borderId="20" xfId="0" applyFont="1" applyBorder="1" applyAlignment="1" applyProtection="1">
      <alignment horizontal="center" vertical="center" wrapText="1"/>
      <protection locked="0"/>
    </xf>
    <xf numFmtId="0" fontId="70" fillId="0" borderId="20" xfId="0" applyFont="1" applyBorder="1" applyAlignment="1" applyProtection="1">
      <alignment horizontal="center" vertical="center"/>
      <protection locked="0"/>
    </xf>
    <xf numFmtId="43" fontId="70" fillId="0" borderId="20" xfId="17" applyFont="1" applyFill="1" applyBorder="1" applyAlignment="1" applyProtection="1">
      <alignment horizontal="center" vertical="center"/>
      <protection locked="0"/>
    </xf>
    <xf numFmtId="0" fontId="70" fillId="0" borderId="20" xfId="0" applyFont="1" applyBorder="1" applyAlignment="1">
      <alignment horizontal="left" vertical="center" wrapText="1"/>
    </xf>
    <xf numFmtId="166" fontId="48" fillId="0" borderId="20" xfId="17" applyNumberFormat="1" applyFont="1" applyFill="1" applyBorder="1" applyAlignment="1">
      <alignment horizontal="center" vertical="center"/>
    </xf>
    <xf numFmtId="0" fontId="74" fillId="0" borderId="20" xfId="0" applyFont="1" applyBorder="1" applyAlignment="1" applyProtection="1">
      <alignment horizontal="center" vertical="center"/>
      <protection locked="0"/>
    </xf>
    <xf numFmtId="0" fontId="48" fillId="3" borderId="20" xfId="3" applyFont="1" applyFill="1" applyBorder="1" applyAlignment="1">
      <alignment horizontal="left" vertical="center" wrapText="1"/>
    </xf>
    <xf numFmtId="0" fontId="48" fillId="3" borderId="20" xfId="3" applyFont="1" applyFill="1" applyBorder="1" applyAlignment="1" applyProtection="1">
      <alignment horizontal="center" vertical="center" wrapText="1"/>
      <protection locked="0"/>
    </xf>
    <xf numFmtId="0" fontId="70" fillId="2" borderId="20" xfId="0" applyFont="1" applyFill="1" applyBorder="1" applyAlignment="1" applyProtection="1">
      <alignment horizontal="center" vertical="center"/>
      <protection locked="0"/>
    </xf>
    <xf numFmtId="44" fontId="59" fillId="23" borderId="24" xfId="0" applyNumberFormat="1" applyFont="1" applyFill="1" applyBorder="1" applyAlignment="1" applyProtection="1">
      <alignment horizontal="center" vertical="center" wrapText="1"/>
      <protection locked="0"/>
    </xf>
    <xf numFmtId="0" fontId="48" fillId="0" borderId="20" xfId="0" applyFont="1" applyBorder="1" applyAlignment="1">
      <alignment vertical="center" wrapText="1"/>
    </xf>
    <xf numFmtId="0" fontId="48" fillId="0" borderId="20" xfId="3" applyFont="1" applyBorder="1" applyAlignment="1">
      <alignment horizontal="left" vertical="center" wrapText="1"/>
    </xf>
    <xf numFmtId="0" fontId="48" fillId="0" borderId="20" xfId="3" applyFont="1" applyBorder="1" applyAlignment="1">
      <alignment vertical="center" wrapText="1"/>
    </xf>
    <xf numFmtId="0" fontId="48" fillId="0" borderId="20" xfId="3" applyFont="1" applyBorder="1" applyAlignment="1">
      <alignment horizontal="center" vertical="center" wrapText="1"/>
    </xf>
    <xf numFmtId="166" fontId="70" fillId="0" borderId="20" xfId="17" applyNumberFormat="1" applyFont="1" applyBorder="1" applyAlignment="1" applyProtection="1">
      <alignment horizontal="center" vertical="center"/>
      <protection locked="0"/>
    </xf>
    <xf numFmtId="0" fontId="48" fillId="0" borderId="20" xfId="0" applyFont="1" applyBorder="1" applyAlignment="1">
      <alignment horizontal="left" vertical="center" wrapText="1" indent="6"/>
    </xf>
    <xf numFmtId="166" fontId="48" fillId="0" borderId="20" xfId="17" applyNumberFormat="1" applyFont="1" applyBorder="1" applyAlignment="1" applyProtection="1">
      <alignment horizontal="center" vertical="center"/>
      <protection locked="0"/>
    </xf>
    <xf numFmtId="0" fontId="46" fillId="0" borderId="20" xfId="0" applyFont="1" applyBorder="1" applyAlignment="1">
      <alignment horizontal="left" vertical="center" wrapText="1"/>
    </xf>
    <xf numFmtId="166" fontId="48" fillId="0" borderId="20" xfId="17" applyNumberFormat="1" applyFont="1" applyBorder="1" applyAlignment="1">
      <alignment horizontal="center" vertical="center"/>
    </xf>
    <xf numFmtId="44" fontId="70" fillId="0" borderId="20" xfId="0" applyNumberFormat="1" applyFont="1" applyBorder="1" applyAlignment="1">
      <alignment horizontal="center" vertical="center" wrapText="1"/>
    </xf>
    <xf numFmtId="0" fontId="70" fillId="0" borderId="20" xfId="0" applyFont="1" applyBorder="1" applyAlignment="1">
      <alignment horizontal="center" vertical="center"/>
    </xf>
    <xf numFmtId="0" fontId="70" fillId="0" borderId="20" xfId="0" applyFont="1" applyBorder="1" applyAlignment="1" applyProtection="1">
      <alignment horizontal="left" vertical="center" wrapText="1"/>
      <protection locked="0"/>
    </xf>
    <xf numFmtId="0" fontId="48" fillId="0" borderId="20" xfId="3" applyFont="1" applyBorder="1" applyAlignment="1" applyProtection="1">
      <alignment horizontal="left" vertical="center" wrapText="1"/>
      <protection locked="0"/>
    </xf>
    <xf numFmtId="0" fontId="70" fillId="0" borderId="22" xfId="0" applyFont="1" applyBorder="1" applyAlignment="1" applyProtection="1">
      <alignment vertical="center" wrapText="1"/>
      <protection locked="0"/>
    </xf>
    <xf numFmtId="0" fontId="40" fillId="8" borderId="21" xfId="0" applyFont="1" applyFill="1" applyBorder="1" applyAlignment="1">
      <alignment horizontal="center" vertical="center" wrapText="1"/>
    </xf>
    <xf numFmtId="0" fontId="39" fillId="3" borderId="21" xfId="0" applyFont="1" applyFill="1" applyBorder="1" applyAlignment="1">
      <alignment horizontal="center" vertical="center" wrapText="1"/>
    </xf>
    <xf numFmtId="0" fontId="39" fillId="0" borderId="32" xfId="0" applyFont="1" applyBorder="1" applyAlignment="1">
      <alignment vertical="center" wrapText="1"/>
    </xf>
    <xf numFmtId="3" fontId="40" fillId="8" borderId="22" xfId="0" applyNumberFormat="1" applyFont="1" applyFill="1" applyBorder="1" applyAlignment="1">
      <alignment horizontal="center" vertical="center" wrapText="1"/>
    </xf>
    <xf numFmtId="3" fontId="39" fillId="3" borderId="22" xfId="0" applyNumberFormat="1" applyFont="1" applyFill="1" applyBorder="1" applyAlignment="1">
      <alignment horizontal="center" vertical="center" wrapText="1"/>
    </xf>
    <xf numFmtId="3" fontId="39" fillId="0" borderId="22" xfId="0" applyNumberFormat="1" applyFont="1" applyBorder="1" applyAlignment="1">
      <alignment horizontal="center" vertical="center" wrapText="1"/>
    </xf>
    <xf numFmtId="0" fontId="40" fillId="8" borderId="0" xfId="0" applyFont="1" applyFill="1" applyAlignment="1">
      <alignment horizontal="center" vertical="center" wrapText="1"/>
    </xf>
    <xf numFmtId="0" fontId="41" fillId="0" borderId="29" xfId="0" applyFont="1" applyBorder="1" applyAlignment="1">
      <alignment horizontal="left" vertical="center" wrapText="1"/>
    </xf>
    <xf numFmtId="9" fontId="40" fillId="3" borderId="8" xfId="0" applyNumberFormat="1" applyFont="1" applyFill="1" applyBorder="1" applyAlignment="1">
      <alignment horizontal="center" vertical="center" wrapText="1"/>
    </xf>
    <xf numFmtId="0" fontId="34" fillId="0" borderId="6" xfId="0" applyFont="1" applyBorder="1" applyAlignment="1">
      <alignment vertical="center"/>
    </xf>
    <xf numFmtId="0" fontId="39" fillId="0" borderId="30" xfId="0" applyFont="1" applyBorder="1" applyAlignment="1">
      <alignment horizontal="left" vertical="center" wrapText="1"/>
    </xf>
    <xf numFmtId="3" fontId="40" fillId="4" borderId="21" xfId="0" applyNumberFormat="1" applyFont="1" applyFill="1" applyBorder="1" applyAlignment="1">
      <alignment horizontal="center" vertical="center" wrapText="1"/>
    </xf>
    <xf numFmtId="3" fontId="39" fillId="3" borderId="21" xfId="0" applyNumberFormat="1" applyFont="1" applyFill="1" applyBorder="1" applyAlignment="1">
      <alignment horizontal="center" vertical="center" wrapText="1"/>
    </xf>
    <xf numFmtId="3" fontId="39" fillId="0" borderId="21" xfId="0" applyNumberFormat="1" applyFont="1" applyBorder="1" applyAlignment="1">
      <alignment horizontal="center" vertical="center" wrapText="1"/>
    </xf>
    <xf numFmtId="3" fontId="1" fillId="0" borderId="30" xfId="0" applyNumberFormat="1" applyFont="1" applyBorder="1" applyAlignment="1">
      <alignment horizontal="center" vertical="center" wrapText="1"/>
    </xf>
    <xf numFmtId="0" fontId="39" fillId="0" borderId="22" xfId="0" applyFont="1" applyBorder="1" applyAlignment="1">
      <alignment horizontal="center" vertical="center" wrapText="1"/>
    </xf>
    <xf numFmtId="168" fontId="40" fillId="4" borderId="22" xfId="0" applyNumberFormat="1" applyFont="1" applyFill="1" applyBorder="1" applyAlignment="1">
      <alignment horizontal="center" vertical="center" wrapText="1"/>
    </xf>
    <xf numFmtId="168" fontId="39" fillId="3" borderId="22" xfId="0" applyNumberFormat="1" applyFont="1" applyFill="1" applyBorder="1" applyAlignment="1">
      <alignment horizontal="center" vertical="center" wrapText="1"/>
    </xf>
    <xf numFmtId="168" fontId="39" fillId="0" borderId="22" xfId="0" applyNumberFormat="1" applyFont="1" applyBorder="1" applyAlignment="1">
      <alignment horizontal="center" vertical="center" wrapText="1"/>
    </xf>
    <xf numFmtId="168" fontId="39" fillId="0" borderId="32" xfId="0" applyNumberFormat="1" applyFont="1" applyBorder="1" applyAlignment="1">
      <alignment horizontal="center" vertical="center"/>
    </xf>
    <xf numFmtId="0" fontId="41" fillId="0" borderId="33" xfId="0" applyFont="1" applyBorder="1" applyAlignment="1">
      <alignment horizontal="left" vertical="center" wrapText="1"/>
    </xf>
    <xf numFmtId="0" fontId="41" fillId="0" borderId="22" xfId="0" applyFont="1" applyBorder="1" applyAlignment="1">
      <alignment horizontal="left" vertical="center" wrapText="1"/>
    </xf>
    <xf numFmtId="0" fontId="41" fillId="0" borderId="32" xfId="0" applyFont="1" applyBorder="1" applyAlignment="1">
      <alignment horizontal="left" vertical="center" wrapText="1"/>
    </xf>
    <xf numFmtId="0" fontId="42" fillId="0" borderId="32" xfId="0" applyFont="1" applyBorder="1" applyAlignment="1">
      <alignment horizontal="right" vertical="center" wrapText="1"/>
    </xf>
    <xf numFmtId="0" fontId="39" fillId="3" borderId="21" xfId="0" applyFont="1" applyFill="1" applyBorder="1" applyAlignment="1">
      <alignment horizontal="left" vertical="center" wrapText="1"/>
    </xf>
    <xf numFmtId="0" fontId="40" fillId="0" borderId="21" xfId="0" applyFont="1" applyBorder="1" applyAlignment="1">
      <alignment horizontal="left" vertical="center" wrapText="1"/>
    </xf>
    <xf numFmtId="3" fontId="34" fillId="8" borderId="21" xfId="0" applyNumberFormat="1" applyFont="1" applyFill="1" applyBorder="1" applyAlignment="1">
      <alignment horizontal="center" vertical="center" wrapText="1"/>
    </xf>
    <xf numFmtId="3" fontId="1" fillId="3" borderId="21" xfId="0" applyNumberFormat="1" applyFont="1" applyFill="1" applyBorder="1" applyAlignment="1">
      <alignment horizontal="center" vertical="center" wrapText="1"/>
    </xf>
    <xf numFmtId="3" fontId="1" fillId="0" borderId="34" xfId="0" applyNumberFormat="1" applyFont="1" applyBorder="1" applyAlignment="1">
      <alignment horizontal="center" vertical="center" wrapText="1"/>
    </xf>
    <xf numFmtId="3" fontId="1" fillId="0" borderId="21" xfId="0" applyNumberFormat="1" applyFont="1" applyBorder="1" applyAlignment="1">
      <alignment horizontal="center" vertical="center" wrapText="1"/>
    </xf>
    <xf numFmtId="0" fontId="40" fillId="0" borderId="22" xfId="0" applyFont="1" applyBorder="1" applyAlignment="1">
      <alignment horizontal="left" vertical="center" wrapText="1"/>
    </xf>
    <xf numFmtId="0" fontId="40" fillId="8" borderId="22" xfId="0" applyFont="1" applyFill="1" applyBorder="1" applyAlignment="1">
      <alignment horizontal="center" vertical="center" wrapText="1"/>
    </xf>
    <xf numFmtId="0" fontId="39" fillId="3" borderId="22" xfId="0" applyFont="1" applyFill="1" applyBorder="1" applyAlignment="1">
      <alignment horizontal="center" vertical="center" wrapText="1"/>
    </xf>
    <xf numFmtId="0" fontId="39" fillId="0" borderId="35" xfId="0" applyFont="1" applyBorder="1" applyAlignment="1">
      <alignment horizontal="center" vertical="center" wrapText="1"/>
    </xf>
    <xf numFmtId="0" fontId="39" fillId="0" borderId="22" xfId="0" applyFont="1" applyBorder="1" applyAlignment="1">
      <alignment horizontal="left" vertical="center" wrapText="1"/>
    </xf>
    <xf numFmtId="2" fontId="40" fillId="8" borderId="22" xfId="0" applyNumberFormat="1" applyFont="1" applyFill="1" applyBorder="1" applyAlignment="1">
      <alignment horizontal="center" vertical="center" wrapText="1"/>
    </xf>
    <xf numFmtId="2" fontId="39" fillId="3" borderId="22" xfId="0" applyNumberFormat="1" applyFont="1" applyFill="1" applyBorder="1" applyAlignment="1">
      <alignment horizontal="center" vertical="center" wrapText="1"/>
    </xf>
    <xf numFmtId="4" fontId="39" fillId="0" borderId="32" xfId="0" applyNumberFormat="1" applyFont="1" applyBorder="1" applyAlignment="1">
      <alignment horizontal="center" vertical="center" wrapText="1"/>
    </xf>
    <xf numFmtId="0" fontId="36" fillId="0" borderId="21" xfId="0" applyFont="1" applyBorder="1" applyAlignment="1">
      <alignment horizontal="left" vertical="center" wrapText="1"/>
    </xf>
    <xf numFmtId="0" fontId="36" fillId="8" borderId="21"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29" fillId="3" borderId="21" xfId="0" applyFont="1" applyFill="1" applyBorder="1" applyAlignment="1">
      <alignment horizontal="center" vertical="center"/>
    </xf>
    <xf numFmtId="0" fontId="29" fillId="0" borderId="22" xfId="0" applyFont="1" applyBorder="1" applyAlignment="1">
      <alignment horizontal="left" vertical="center" wrapText="1"/>
    </xf>
    <xf numFmtId="3" fontId="36" fillId="8" borderId="22" xfId="0" applyNumberFormat="1" applyFont="1" applyFill="1" applyBorder="1" applyAlignment="1">
      <alignment horizontal="center" vertical="center" wrapText="1"/>
    </xf>
    <xf numFmtId="3" fontId="29" fillId="3" borderId="22" xfId="0" applyNumberFormat="1" applyFont="1" applyFill="1" applyBorder="1" applyAlignment="1">
      <alignment horizontal="center" vertical="center" wrapText="1"/>
    </xf>
    <xf numFmtId="2" fontId="29" fillId="3" borderId="22" xfId="0" applyNumberFormat="1" applyFont="1" applyFill="1" applyBorder="1" applyAlignment="1">
      <alignment horizontal="center" vertical="center" wrapText="1"/>
    </xf>
    <xf numFmtId="9" fontId="36" fillId="8" borderId="22" xfId="0" applyNumberFormat="1" applyFont="1" applyFill="1" applyBorder="1" applyAlignment="1">
      <alignment horizontal="center" vertical="center" wrapText="1"/>
    </xf>
    <xf numFmtId="9" fontId="29" fillId="3" borderId="22" xfId="0" applyNumberFormat="1" applyFont="1" applyFill="1" applyBorder="1" applyAlignment="1">
      <alignment horizontal="center" vertical="center" wrapText="1"/>
    </xf>
    <xf numFmtId="0" fontId="36" fillId="0" borderId="22" xfId="0" applyFont="1" applyBorder="1" applyAlignment="1">
      <alignment horizontal="left" vertical="center" wrapText="1"/>
    </xf>
    <xf numFmtId="0" fontId="36" fillId="8" borderId="22"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36" fillId="3" borderId="22" xfId="0" applyFont="1" applyFill="1" applyBorder="1" applyAlignment="1">
      <alignment horizontal="center" vertical="center" wrapText="1"/>
    </xf>
    <xf numFmtId="1" fontId="36" fillId="8" borderId="22" xfId="0" applyNumberFormat="1" applyFont="1" applyFill="1" applyBorder="1" applyAlignment="1">
      <alignment horizontal="center" vertical="center" wrapText="1"/>
    </xf>
    <xf numFmtId="1" fontId="29" fillId="3" borderId="22" xfId="0" applyNumberFormat="1" applyFont="1" applyFill="1" applyBorder="1" applyAlignment="1">
      <alignment horizontal="center" vertical="center" wrapText="1"/>
    </xf>
    <xf numFmtId="2" fontId="36" fillId="8" borderId="22" xfId="0" applyNumberFormat="1" applyFont="1" applyFill="1" applyBorder="1" applyAlignment="1">
      <alignment horizontal="center" vertical="center" wrapText="1"/>
    </xf>
    <xf numFmtId="2" fontId="29" fillId="3" borderId="22" xfId="0" applyNumberFormat="1" applyFont="1" applyFill="1" applyBorder="1" applyAlignment="1">
      <alignment horizontal="center" vertical="center"/>
    </xf>
    <xf numFmtId="3" fontId="36" fillId="9" borderId="22" xfId="0" applyNumberFormat="1" applyFont="1" applyFill="1" applyBorder="1" applyAlignment="1">
      <alignment horizontal="center" vertical="center" wrapText="1"/>
    </xf>
    <xf numFmtId="0" fontId="49" fillId="0" borderId="22" xfId="0" applyFont="1" applyBorder="1" applyAlignment="1">
      <alignment horizontal="left" vertical="center" wrapText="1"/>
    </xf>
    <xf numFmtId="0" fontId="39" fillId="10" borderId="22" xfId="0" applyFont="1" applyFill="1" applyBorder="1" applyAlignment="1">
      <alignment horizontal="left" vertical="center" wrapText="1"/>
    </xf>
    <xf numFmtId="0" fontId="40" fillId="8" borderId="21" xfId="0" applyFont="1" applyFill="1" applyBorder="1" applyAlignment="1">
      <alignment horizontal="left" vertical="center" wrapText="1"/>
    </xf>
    <xf numFmtId="0" fontId="40" fillId="3" borderId="21" xfId="0" applyFont="1" applyFill="1" applyBorder="1" applyAlignment="1">
      <alignment horizontal="left" vertical="center" wrapText="1"/>
    </xf>
    <xf numFmtId="0" fontId="29" fillId="3" borderId="21" xfId="0" applyFont="1" applyFill="1" applyBorder="1" applyAlignment="1">
      <alignment horizontal="right" vertical="center"/>
    </xf>
    <xf numFmtId="0" fontId="39" fillId="3" borderId="22" xfId="0" applyFont="1" applyFill="1" applyBorder="1" applyAlignment="1">
      <alignment horizontal="left" vertical="center" wrapText="1"/>
    </xf>
    <xf numFmtId="3" fontId="29" fillId="3" borderId="22" xfId="0" applyNumberFormat="1" applyFont="1" applyFill="1" applyBorder="1" applyAlignment="1">
      <alignment horizontal="center" vertical="center"/>
    </xf>
    <xf numFmtId="0" fontId="44" fillId="0" borderId="22" xfId="0" applyFont="1" applyBorder="1" applyAlignment="1">
      <alignment horizontal="left" vertical="center" wrapText="1"/>
    </xf>
    <xf numFmtId="0" fontId="29" fillId="3" borderId="22" xfId="0" applyFont="1" applyFill="1" applyBorder="1" applyAlignment="1">
      <alignment horizontal="center" vertical="center"/>
    </xf>
    <xf numFmtId="0" fontId="39" fillId="3" borderId="21" xfId="0" applyFont="1" applyFill="1" applyBorder="1" applyAlignment="1">
      <alignment horizontal="right" vertical="center" wrapText="1"/>
    </xf>
    <xf numFmtId="9" fontId="40" fillId="8" borderId="22" xfId="0" applyNumberFormat="1" applyFont="1" applyFill="1" applyBorder="1" applyAlignment="1">
      <alignment horizontal="center" vertical="center" wrapText="1"/>
    </xf>
    <xf numFmtId="9" fontId="39" fillId="3" borderId="22" xfId="0" applyNumberFormat="1" applyFont="1" applyFill="1" applyBorder="1" applyAlignment="1">
      <alignment horizontal="center" vertical="center" wrapText="1"/>
    </xf>
    <xf numFmtId="0" fontId="40" fillId="8" borderId="22" xfId="0" applyFont="1" applyFill="1" applyBorder="1" applyAlignment="1">
      <alignment horizontal="left" vertical="center" wrapText="1"/>
    </xf>
    <xf numFmtId="0" fontId="40" fillId="3" borderId="22" xfId="0" applyFont="1" applyFill="1" applyBorder="1" applyAlignment="1">
      <alignment horizontal="left" vertical="center" wrapText="1"/>
    </xf>
    <xf numFmtId="0" fontId="39" fillId="0" borderId="22" xfId="0" applyFont="1" applyBorder="1" applyAlignment="1">
      <alignment vertical="center" wrapText="1"/>
    </xf>
    <xf numFmtId="1" fontId="40" fillId="8" borderId="22" xfId="0" applyNumberFormat="1" applyFont="1" applyFill="1" applyBorder="1" applyAlignment="1">
      <alignment horizontal="center" vertical="center" wrapText="1"/>
    </xf>
    <xf numFmtId="1" fontId="39" fillId="3" borderId="22" xfId="0" applyNumberFormat="1" applyFont="1" applyFill="1" applyBorder="1" applyAlignment="1">
      <alignment horizontal="center" vertical="center" wrapText="1"/>
    </xf>
    <xf numFmtId="9" fontId="40" fillId="4" borderId="22" xfId="0" applyNumberFormat="1" applyFont="1" applyFill="1" applyBorder="1" applyAlignment="1">
      <alignment horizontal="center" vertical="center" wrapText="1"/>
    </xf>
    <xf numFmtId="9" fontId="40" fillId="8" borderId="22" xfId="18" applyFont="1" applyFill="1" applyBorder="1" applyAlignment="1">
      <alignment horizontal="center" vertical="center" wrapText="1"/>
    </xf>
    <xf numFmtId="9" fontId="39" fillId="3" borderId="22" xfId="18" applyFont="1" applyFill="1" applyBorder="1" applyAlignment="1">
      <alignment horizontal="center" vertical="center" wrapText="1"/>
    </xf>
    <xf numFmtId="3" fontId="40" fillId="8" borderId="21" xfId="0" applyNumberFormat="1" applyFont="1" applyFill="1" applyBorder="1" applyAlignment="1">
      <alignment horizontal="center" vertical="center" wrapText="1"/>
    </xf>
    <xf numFmtId="3" fontId="39" fillId="0" borderId="30" xfId="0" applyNumberFormat="1" applyFont="1" applyBorder="1" applyAlignment="1">
      <alignment horizontal="center" vertical="center" wrapText="1"/>
    </xf>
    <xf numFmtId="3" fontId="39" fillId="0" borderId="32" xfId="0" applyNumberFormat="1" applyFont="1" applyBorder="1" applyAlignment="1">
      <alignment horizontal="center" vertical="center" wrapText="1"/>
    </xf>
    <xf numFmtId="9" fontId="39" fillId="0" borderId="22" xfId="0" applyNumberFormat="1" applyFont="1" applyBorder="1" applyAlignment="1">
      <alignment horizontal="center" vertical="center" wrapText="1"/>
    </xf>
    <xf numFmtId="9" fontId="39" fillId="0" borderId="32" xfId="0" applyNumberFormat="1" applyFont="1" applyBorder="1" applyAlignment="1">
      <alignment horizontal="center" vertical="center" wrapText="1"/>
    </xf>
    <xf numFmtId="0" fontId="39" fillId="0" borderId="21" xfId="0" applyFont="1" applyBorder="1" applyAlignment="1">
      <alignment horizontal="left" vertical="center" wrapText="1"/>
    </xf>
    <xf numFmtId="168" fontId="39" fillId="3" borderId="21" xfId="0" applyNumberFormat="1" applyFont="1" applyFill="1" applyBorder="1" applyAlignment="1">
      <alignment horizontal="center" vertical="center"/>
    </xf>
    <xf numFmtId="1" fontId="39" fillId="3" borderId="21" xfId="0" applyNumberFormat="1" applyFont="1" applyFill="1" applyBorder="1" applyAlignment="1">
      <alignment horizontal="center" vertical="center" wrapText="1"/>
    </xf>
    <xf numFmtId="168" fontId="39" fillId="3" borderId="22" xfId="0" applyNumberFormat="1" applyFont="1" applyFill="1" applyBorder="1" applyAlignment="1">
      <alignment horizontal="center" vertical="center"/>
    </xf>
    <xf numFmtId="0" fontId="39" fillId="0" borderId="21" xfId="0" applyFont="1" applyBorder="1" applyAlignment="1">
      <alignment vertical="center" wrapText="1"/>
    </xf>
    <xf numFmtId="0" fontId="29" fillId="0" borderId="21" xfId="0" applyFont="1" applyBorder="1" applyAlignment="1">
      <alignment vertical="center" wrapText="1"/>
    </xf>
    <xf numFmtId="0" fontId="29" fillId="0" borderId="22" xfId="0" applyFont="1" applyBorder="1" applyAlignment="1">
      <alignment vertical="center" wrapText="1"/>
    </xf>
    <xf numFmtId="168" fontId="40" fillId="8" borderId="21" xfId="0" applyNumberFormat="1" applyFont="1" applyFill="1" applyBorder="1" applyAlignment="1">
      <alignment horizontal="center" vertical="center" wrapText="1"/>
    </xf>
    <xf numFmtId="168" fontId="39" fillId="3" borderId="21" xfId="0" applyNumberFormat="1" applyFont="1" applyFill="1" applyBorder="1" applyAlignment="1">
      <alignment horizontal="center" vertical="center" wrapText="1"/>
    </xf>
    <xf numFmtId="168" fontId="40" fillId="8" borderId="22" xfId="0" applyNumberFormat="1" applyFont="1" applyFill="1" applyBorder="1" applyAlignment="1">
      <alignment horizontal="center" vertical="center" wrapText="1"/>
    </xf>
    <xf numFmtId="1" fontId="40" fillId="8" borderId="21"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xf>
    <xf numFmtId="1" fontId="1" fillId="3" borderId="22" xfId="0" applyNumberFormat="1" applyFont="1" applyFill="1" applyBorder="1" applyAlignment="1">
      <alignment horizontal="center" vertical="center"/>
    </xf>
    <xf numFmtId="0" fontId="39" fillId="3" borderId="21" xfId="0" applyFont="1" applyFill="1" applyBorder="1" applyAlignment="1">
      <alignment vertical="center" wrapText="1"/>
    </xf>
    <xf numFmtId="9" fontId="1" fillId="0" borderId="30" xfId="0" applyNumberFormat="1" applyFont="1" applyBorder="1" applyAlignment="1">
      <alignment horizontal="left" vertical="center"/>
    </xf>
    <xf numFmtId="0" fontId="39" fillId="3" borderId="22" xfId="0" applyFont="1" applyFill="1" applyBorder="1" applyAlignment="1">
      <alignment vertical="center" wrapText="1"/>
    </xf>
    <xf numFmtId="3" fontId="39" fillId="0" borderId="32" xfId="0" applyNumberFormat="1" applyFont="1" applyBorder="1" applyAlignment="1">
      <alignment horizontal="center" vertical="center"/>
    </xf>
    <xf numFmtId="0" fontId="1" fillId="0" borderId="21" xfId="0" applyFont="1" applyBorder="1" applyAlignment="1">
      <alignment vertical="center" wrapText="1"/>
    </xf>
    <xf numFmtId="0" fontId="39" fillId="0" borderId="31" xfId="0" applyFont="1" applyBorder="1" applyAlignment="1">
      <alignment vertical="center" wrapText="1"/>
    </xf>
    <xf numFmtId="0" fontId="40" fillId="0" borderId="30" xfId="0" applyFont="1" applyBorder="1" applyAlignment="1">
      <alignment horizontal="center" vertical="center" wrapText="1"/>
    </xf>
    <xf numFmtId="0" fontId="39" fillId="0" borderId="30" xfId="0" applyFont="1" applyBorder="1" applyAlignment="1">
      <alignment horizontal="center" vertical="center" wrapText="1"/>
    </xf>
    <xf numFmtId="0" fontId="1" fillId="0" borderId="21" xfId="0" applyFont="1" applyBorder="1" applyAlignment="1">
      <alignment horizontal="center" vertical="center"/>
    </xf>
    <xf numFmtId="0" fontId="1" fillId="0" borderId="30" xfId="0" applyFont="1" applyBorder="1" applyAlignment="1">
      <alignment horizontal="center" vertical="center"/>
    </xf>
    <xf numFmtId="0" fontId="46" fillId="0" borderId="34" xfId="0" applyFont="1" applyBorder="1" applyAlignment="1">
      <alignment vertical="center"/>
    </xf>
    <xf numFmtId="168" fontId="47" fillId="0" borderId="21" xfId="0" applyNumberFormat="1" applyFont="1" applyBorder="1" applyAlignment="1">
      <alignment horizontal="right" vertical="center" wrapText="1"/>
    </xf>
    <xf numFmtId="168" fontId="47" fillId="8" borderId="21" xfId="0" applyNumberFormat="1" applyFont="1" applyFill="1" applyBorder="1" applyAlignment="1">
      <alignment horizontal="center" vertical="center" wrapText="1"/>
    </xf>
    <xf numFmtId="168" fontId="47" fillId="3" borderId="21" xfId="0" applyNumberFormat="1" applyFont="1" applyFill="1" applyBorder="1" applyAlignment="1">
      <alignment horizontal="center" vertical="center" wrapText="1"/>
    </xf>
    <xf numFmtId="168" fontId="47" fillId="0" borderId="34" xfId="0" applyNumberFormat="1" applyFont="1" applyBorder="1" applyAlignment="1">
      <alignment horizontal="center" vertical="center" wrapText="1"/>
    </xf>
    <xf numFmtId="168" fontId="47" fillId="0" borderId="21" xfId="0" applyNumberFormat="1" applyFont="1" applyBorder="1" applyAlignment="1">
      <alignment horizontal="center" vertical="center" wrapText="1"/>
    </xf>
    <xf numFmtId="0" fontId="48" fillId="0" borderId="35" xfId="0" applyFont="1" applyBorder="1" applyAlignment="1">
      <alignment horizontal="left" vertical="center"/>
    </xf>
    <xf numFmtId="168" fontId="49" fillId="0" borderId="22" xfId="0" applyNumberFormat="1" applyFont="1" applyBorder="1" applyAlignment="1">
      <alignment horizontal="right" vertical="center" wrapText="1"/>
    </xf>
    <xf numFmtId="168" fontId="49" fillId="8" borderId="22" xfId="0" applyNumberFormat="1" applyFont="1" applyFill="1" applyBorder="1" applyAlignment="1">
      <alignment horizontal="center" vertical="center" wrapText="1"/>
    </xf>
    <xf numFmtId="168" fontId="49" fillId="3" borderId="22" xfId="0" applyNumberFormat="1" applyFont="1" applyFill="1" applyBorder="1" applyAlignment="1">
      <alignment horizontal="center" vertical="center" wrapText="1"/>
    </xf>
    <xf numFmtId="168" fontId="49" fillId="0" borderId="35" xfId="0" applyNumberFormat="1" applyFont="1" applyBorder="1" applyAlignment="1">
      <alignment horizontal="center" vertical="center" wrapText="1"/>
    </xf>
    <xf numFmtId="168" fontId="49" fillId="0" borderId="22" xfId="0" applyNumberFormat="1" applyFont="1" applyBorder="1" applyAlignment="1">
      <alignment horizontal="center" vertical="center" wrapText="1"/>
    </xf>
    <xf numFmtId="0" fontId="48" fillId="0" borderId="22" xfId="0" applyFont="1" applyBorder="1" applyAlignment="1">
      <alignment horizontal="left" vertical="center"/>
    </xf>
    <xf numFmtId="168" fontId="49" fillId="0" borderId="32" xfId="0" applyNumberFormat="1" applyFont="1" applyBorder="1" applyAlignment="1">
      <alignment horizontal="right" vertical="center" wrapText="1"/>
    </xf>
    <xf numFmtId="168" fontId="49" fillId="0" borderId="32" xfId="0" applyNumberFormat="1" applyFont="1" applyBorder="1" applyAlignment="1">
      <alignment horizontal="center" vertical="center" wrapText="1"/>
    </xf>
    <xf numFmtId="170" fontId="49" fillId="8" borderId="22" xfId="0" applyNumberFormat="1" applyFont="1" applyFill="1" applyBorder="1" applyAlignment="1">
      <alignment horizontal="center" vertical="center" wrapText="1"/>
    </xf>
    <xf numFmtId="170" fontId="49" fillId="3" borderId="22" xfId="0" applyNumberFormat="1" applyFont="1" applyFill="1" applyBorder="1" applyAlignment="1">
      <alignment horizontal="center" vertical="center" wrapText="1"/>
    </xf>
    <xf numFmtId="170" fontId="49" fillId="0" borderId="35" xfId="0" applyNumberFormat="1" applyFont="1" applyBorder="1" applyAlignment="1">
      <alignment horizontal="center" vertical="center" wrapText="1"/>
    </xf>
    <xf numFmtId="170" fontId="49" fillId="0" borderId="22" xfId="0" applyNumberFormat="1" applyFont="1" applyBorder="1" applyAlignment="1">
      <alignment horizontal="center" vertical="center" wrapText="1"/>
    </xf>
    <xf numFmtId="0" fontId="46" fillId="0" borderId="22" xfId="0" applyFont="1" applyBorder="1" applyAlignment="1">
      <alignment vertical="center"/>
    </xf>
    <xf numFmtId="168" fontId="47" fillId="0" borderId="32" xfId="0" applyNumberFormat="1" applyFont="1" applyBorder="1" applyAlignment="1">
      <alignment horizontal="right" vertical="center" wrapText="1"/>
    </xf>
    <xf numFmtId="168" fontId="47" fillId="8" borderId="22" xfId="0" applyNumberFormat="1" applyFont="1" applyFill="1" applyBorder="1" applyAlignment="1">
      <alignment horizontal="center" vertical="center"/>
    </xf>
    <xf numFmtId="168" fontId="47" fillId="3" borderId="22" xfId="0" applyNumberFormat="1" applyFont="1" applyFill="1" applyBorder="1" applyAlignment="1">
      <alignment horizontal="center" vertical="center"/>
    </xf>
    <xf numFmtId="168" fontId="47" fillId="0" borderId="22" xfId="0" applyNumberFormat="1" applyFont="1" applyBorder="1" applyAlignment="1">
      <alignment horizontal="center" vertical="center" wrapText="1"/>
    </xf>
    <xf numFmtId="168" fontId="47" fillId="0" borderId="33" xfId="0" applyNumberFormat="1" applyFont="1" applyBorder="1" applyAlignment="1">
      <alignment horizontal="center" vertical="center" wrapText="1"/>
    </xf>
    <xf numFmtId="168" fontId="49" fillId="3" borderId="22" xfId="0" applyNumberFormat="1" applyFont="1" applyFill="1" applyBorder="1" applyAlignment="1">
      <alignment horizontal="center" vertical="center"/>
    </xf>
    <xf numFmtId="168" fontId="47" fillId="0" borderId="22" xfId="0" applyNumberFormat="1" applyFont="1" applyBorder="1" applyAlignment="1">
      <alignment horizontal="center" vertical="center"/>
    </xf>
    <xf numFmtId="168" fontId="47" fillId="0" borderId="33" xfId="0" applyNumberFormat="1" applyFont="1" applyBorder="1" applyAlignment="1">
      <alignment horizontal="center" vertical="center"/>
    </xf>
    <xf numFmtId="0" fontId="39" fillId="0" borderId="21" xfId="0" applyFont="1" applyBorder="1" applyAlignment="1">
      <alignment vertical="center"/>
    </xf>
    <xf numFmtId="168" fontId="39" fillId="0" borderId="21" xfId="0" applyNumberFormat="1" applyFont="1" applyBorder="1" applyAlignment="1">
      <alignment horizontal="center" vertical="center"/>
    </xf>
    <xf numFmtId="168" fontId="39" fillId="8" borderId="21" xfId="0" applyNumberFormat="1" applyFont="1" applyFill="1" applyBorder="1" applyAlignment="1">
      <alignment horizontal="center" vertical="center"/>
    </xf>
    <xf numFmtId="0" fontId="29" fillId="0" borderId="22" xfId="0" applyFont="1" applyBorder="1" applyAlignment="1">
      <alignment vertical="center"/>
    </xf>
    <xf numFmtId="168" fontId="39" fillId="0" borderId="22" xfId="0" applyNumberFormat="1" applyFont="1" applyBorder="1" applyAlignment="1">
      <alignment horizontal="center" vertical="center"/>
    </xf>
    <xf numFmtId="168" fontId="39" fillId="8" borderId="22" xfId="0" applyNumberFormat="1" applyFont="1" applyFill="1" applyBorder="1" applyAlignment="1">
      <alignment horizontal="center" vertical="center"/>
    </xf>
    <xf numFmtId="0" fontId="39" fillId="0" borderId="22" xfId="0" applyFont="1" applyBorder="1" applyAlignment="1">
      <alignment vertical="center"/>
    </xf>
    <xf numFmtId="168" fontId="40" fillId="8" borderId="22" xfId="0" applyNumberFormat="1" applyFont="1" applyFill="1" applyBorder="1" applyAlignment="1">
      <alignment horizontal="center" vertical="center"/>
    </xf>
    <xf numFmtId="168" fontId="40" fillId="3" borderId="22" xfId="0" applyNumberFormat="1" applyFont="1" applyFill="1" applyBorder="1" applyAlignment="1">
      <alignment horizontal="center" vertical="center"/>
    </xf>
    <xf numFmtId="168" fontId="34" fillId="8" borderId="22" xfId="0" applyNumberFormat="1" applyFont="1" applyFill="1" applyBorder="1" applyAlignment="1">
      <alignment horizontal="center" vertical="center"/>
    </xf>
    <xf numFmtId="168" fontId="34" fillId="3" borderId="22"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40" fillId="0" borderId="0" xfId="0" applyFont="1" applyAlignment="1">
      <alignment horizontal="center" vertical="center" wrapText="1"/>
    </xf>
    <xf numFmtId="0" fontId="1" fillId="0" borderId="29" xfId="0" applyFont="1" applyBorder="1" applyAlignment="1">
      <alignment horizontal="center" vertical="center" wrapText="1"/>
    </xf>
    <xf numFmtId="3" fontId="29" fillId="0" borderId="30" xfId="0" applyNumberFormat="1" applyFont="1" applyBorder="1" applyAlignment="1">
      <alignment horizontal="center" vertical="center"/>
    </xf>
    <xf numFmtId="3" fontId="29" fillId="0" borderId="32" xfId="0" applyNumberFormat="1" applyFont="1" applyBorder="1" applyAlignment="1">
      <alignment horizontal="center" vertical="center"/>
    </xf>
    <xf numFmtId="0" fontId="49" fillId="0" borderId="20" xfId="0" applyFont="1" applyBorder="1" applyAlignment="1">
      <alignment vertical="center" wrapText="1"/>
    </xf>
    <xf numFmtId="0" fontId="71" fillId="0" borderId="20" xfId="1" applyFont="1" applyBorder="1" applyAlignment="1">
      <alignment horizontal="center" vertical="center" wrapText="1"/>
    </xf>
    <xf numFmtId="0" fontId="49" fillId="0" borderId="20" xfId="0" applyFont="1" applyBorder="1" applyAlignment="1">
      <alignment horizontal="left" vertical="center" wrapText="1"/>
    </xf>
    <xf numFmtId="0" fontId="49" fillId="0" borderId="21" xfId="0" applyFont="1" applyBorder="1" applyAlignment="1">
      <alignment vertical="center" wrapText="1"/>
    </xf>
    <xf numFmtId="0" fontId="71" fillId="0" borderId="21" xfId="1" applyFont="1" applyBorder="1" applyAlignment="1">
      <alignment horizontal="center" vertical="center" wrapText="1"/>
    </xf>
    <xf numFmtId="0" fontId="49" fillId="0" borderId="21" xfId="0" applyFont="1" applyBorder="1" applyAlignment="1">
      <alignment horizontal="left" vertical="center" wrapText="1"/>
    </xf>
    <xf numFmtId="0" fontId="71" fillId="0" borderId="22" xfId="1" applyFont="1" applyBorder="1" applyAlignment="1">
      <alignment horizontal="center" vertical="center" wrapText="1"/>
    </xf>
    <xf numFmtId="0" fontId="49" fillId="0" borderId="22" xfId="0" applyFont="1" applyBorder="1" applyAlignment="1">
      <alignment vertical="center" wrapText="1"/>
    </xf>
    <xf numFmtId="0" fontId="83" fillId="0" borderId="22" xfId="1" applyFont="1" applyBorder="1" applyAlignment="1">
      <alignment horizontal="center" vertical="center" wrapText="1"/>
    </xf>
    <xf numFmtId="0" fontId="84" fillId="0" borderId="22" xfId="0" applyFont="1" applyBorder="1" applyAlignment="1">
      <alignment vertical="center" wrapText="1"/>
    </xf>
    <xf numFmtId="0" fontId="49" fillId="0" borderId="22" xfId="0" applyFont="1" applyBorder="1" applyAlignment="1">
      <alignment horizontal="center" vertical="center" wrapText="1"/>
    </xf>
    <xf numFmtId="0" fontId="49" fillId="0" borderId="20" xfId="0" applyFont="1" applyBorder="1" applyAlignment="1">
      <alignment horizontal="center" vertical="center" wrapText="1"/>
    </xf>
    <xf numFmtId="0" fontId="84" fillId="0" borderId="20" xfId="0" applyFont="1" applyBorder="1" applyAlignment="1">
      <alignment vertical="center" wrapText="1"/>
    </xf>
    <xf numFmtId="0" fontId="83" fillId="0" borderId="21" xfId="1" applyFont="1" applyBorder="1" applyAlignment="1">
      <alignment horizontal="center" vertical="center" wrapText="1"/>
    </xf>
    <xf numFmtId="0" fontId="71" fillId="0" borderId="20" xfId="1" applyFont="1" applyBorder="1" applyAlignment="1" applyProtection="1">
      <alignment horizontal="center" vertical="center"/>
      <protection locked="0"/>
    </xf>
    <xf numFmtId="0" fontId="71" fillId="0" borderId="20" xfId="1" applyFont="1" applyFill="1" applyBorder="1" applyAlignment="1" applyProtection="1">
      <alignment horizontal="center" vertical="center"/>
      <protection locked="0"/>
    </xf>
    <xf numFmtId="0" fontId="59" fillId="16" borderId="24" xfId="0" applyFont="1" applyFill="1" applyBorder="1" applyAlignment="1" applyProtection="1">
      <alignment horizontal="center" vertical="center"/>
      <protection locked="0"/>
    </xf>
    <xf numFmtId="0" fontId="59" fillId="16" borderId="24" xfId="0" applyFont="1" applyFill="1" applyBorder="1" applyAlignment="1" applyProtection="1">
      <alignment horizontal="center" vertical="center" wrapText="1"/>
      <protection locked="0"/>
    </xf>
    <xf numFmtId="44" fontId="59" fillId="16" borderId="24" xfId="13" applyFont="1" applyFill="1" applyBorder="1" applyAlignment="1" applyProtection="1">
      <alignment horizontal="center" vertical="center" wrapText="1"/>
    </xf>
    <xf numFmtId="9" fontId="70" fillId="11" borderId="20" xfId="18" applyFont="1" applyFill="1" applyBorder="1" applyAlignment="1">
      <alignment vertical="center" wrapText="1"/>
    </xf>
    <xf numFmtId="9" fontId="64" fillId="11" borderId="20" xfId="18" applyFont="1" applyFill="1" applyBorder="1" applyAlignment="1">
      <alignment horizontal="right" vertical="center" wrapText="1"/>
    </xf>
    <xf numFmtId="0" fontId="70" fillId="11" borderId="20" xfId="4" applyFont="1" applyFill="1" applyBorder="1" applyAlignment="1">
      <alignment vertical="center" wrapText="1"/>
    </xf>
    <xf numFmtId="0" fontId="70" fillId="11" borderId="20" xfId="4" applyFont="1" applyFill="1" applyBorder="1" applyAlignment="1">
      <alignment horizontal="right" vertical="center" wrapText="1"/>
    </xf>
    <xf numFmtId="0" fontId="70" fillId="3" borderId="20" xfId="2" applyFont="1" applyFill="1" applyBorder="1" applyAlignment="1">
      <alignment horizontal="left" vertical="top"/>
    </xf>
    <xf numFmtId="166" fontId="70" fillId="11" borderId="20" xfId="17" applyNumberFormat="1" applyFont="1" applyFill="1" applyBorder="1" applyAlignment="1">
      <alignment horizontal="right" vertical="center" wrapText="1"/>
    </xf>
    <xf numFmtId="166" fontId="65" fillId="11" borderId="20" xfId="17" applyNumberFormat="1" applyFont="1" applyFill="1" applyBorder="1" applyAlignment="1">
      <alignment horizontal="right" vertical="center" wrapText="1"/>
    </xf>
    <xf numFmtId="0" fontId="70" fillId="3" borderId="20" xfId="0" applyFont="1" applyFill="1" applyBorder="1" applyAlignment="1">
      <alignment horizontal="center" vertical="center"/>
    </xf>
    <xf numFmtId="0" fontId="70" fillId="3" borderId="20" xfId="0" applyFont="1" applyFill="1" applyBorder="1" applyAlignment="1" applyProtection="1">
      <alignment horizontal="center" vertical="center"/>
      <protection locked="0"/>
    </xf>
    <xf numFmtId="0" fontId="70" fillId="3" borderId="20" xfId="0" applyFont="1" applyFill="1" applyBorder="1" applyAlignment="1" applyProtection="1">
      <alignment vertical="center" wrapText="1"/>
      <protection locked="0"/>
    </xf>
    <xf numFmtId="0" fontId="48" fillId="3" borderId="20" xfId="0" applyFont="1" applyFill="1" applyBorder="1" applyAlignment="1" applyProtection="1">
      <alignment horizontal="left" vertical="center" wrapText="1"/>
      <protection locked="0"/>
    </xf>
    <xf numFmtId="0" fontId="61" fillId="34" borderId="18" xfId="0" applyFont="1" applyFill="1" applyBorder="1" applyAlignment="1" applyProtection="1">
      <alignment horizontal="center" vertical="center" wrapText="1"/>
      <protection locked="0"/>
    </xf>
    <xf numFmtId="0" fontId="48" fillId="3" borderId="20" xfId="0" applyFont="1" applyFill="1" applyBorder="1" applyAlignment="1">
      <alignment horizontal="left" vertical="center" wrapText="1" indent="1"/>
    </xf>
    <xf numFmtId="0" fontId="35" fillId="6" borderId="42" xfId="0" applyFont="1" applyFill="1" applyBorder="1" applyAlignment="1">
      <alignment horizontal="center" vertical="center" wrapText="1"/>
    </xf>
    <xf numFmtId="0" fontId="35" fillId="6" borderId="42" xfId="0" applyFont="1" applyFill="1" applyBorder="1" applyAlignment="1">
      <alignment horizontal="center" vertical="center"/>
    </xf>
    <xf numFmtId="0" fontId="41" fillId="0" borderId="6" xfId="0" applyFont="1" applyBorder="1" applyAlignment="1">
      <alignment horizontal="left" vertical="center" wrapText="1"/>
    </xf>
    <xf numFmtId="0" fontId="42" fillId="0" borderId="6" xfId="0" applyFont="1" applyBorder="1" applyAlignment="1">
      <alignment horizontal="right" vertical="center" wrapText="1"/>
    </xf>
    <xf numFmtId="0" fontId="32" fillId="6" borderId="43" xfId="0" applyFont="1" applyFill="1" applyBorder="1" applyAlignment="1">
      <alignment horizontal="left" vertical="center"/>
    </xf>
    <xf numFmtId="0" fontId="32" fillId="6" borderId="43" xfId="0" applyFont="1" applyFill="1" applyBorder="1" applyAlignment="1">
      <alignment horizontal="left" vertical="center" wrapText="1"/>
    </xf>
    <xf numFmtId="0" fontId="33" fillId="6" borderId="43" xfId="0" applyFont="1" applyFill="1" applyBorder="1" applyAlignment="1">
      <alignment horizontal="center" vertical="center" wrapText="1"/>
    </xf>
    <xf numFmtId="0" fontId="35" fillId="6" borderId="43" xfId="0" applyFont="1" applyFill="1" applyBorder="1" applyAlignment="1">
      <alignment horizontal="center" vertical="center" wrapText="1"/>
    </xf>
    <xf numFmtId="0" fontId="35" fillId="6" borderId="43" xfId="0" applyFont="1" applyFill="1" applyBorder="1" applyAlignment="1">
      <alignment horizontal="center" vertical="center"/>
    </xf>
    <xf numFmtId="0" fontId="33" fillId="6" borderId="41" xfId="0" applyFont="1" applyFill="1" applyBorder="1" applyAlignment="1">
      <alignment horizontal="center" vertical="center" wrapText="1"/>
    </xf>
    <xf numFmtId="0" fontId="35" fillId="6" borderId="41" xfId="0" applyFont="1" applyFill="1" applyBorder="1" applyAlignment="1">
      <alignment horizontal="center" vertical="center" wrapText="1"/>
    </xf>
    <xf numFmtId="0" fontId="35" fillId="6" borderId="41" xfId="0" applyFont="1" applyFill="1" applyBorder="1" applyAlignment="1">
      <alignment horizontal="center" vertical="center"/>
    </xf>
    <xf numFmtId="0" fontId="45" fillId="6" borderId="45" xfId="0" applyFont="1" applyFill="1" applyBorder="1" applyAlignment="1">
      <alignment vertical="center"/>
    </xf>
    <xf numFmtId="0" fontId="33" fillId="6" borderId="45" xfId="0" applyFont="1" applyFill="1" applyBorder="1" applyAlignment="1">
      <alignment horizontal="center" vertical="center" wrapText="1"/>
    </xf>
    <xf numFmtId="0" fontId="35" fillId="6" borderId="45" xfId="0" applyFont="1" applyFill="1" applyBorder="1" applyAlignment="1">
      <alignment horizontal="center" vertical="center" wrapText="1"/>
    </xf>
    <xf numFmtId="0" fontId="35" fillId="6" borderId="45" xfId="0" applyFont="1" applyFill="1" applyBorder="1" applyAlignment="1">
      <alignment horizontal="center" vertical="center"/>
    </xf>
    <xf numFmtId="0" fontId="32" fillId="6" borderId="45" xfId="0" applyFont="1" applyFill="1" applyBorder="1" applyAlignment="1">
      <alignment vertical="center" wrapText="1"/>
    </xf>
    <xf numFmtId="0" fontId="29" fillId="0" borderId="20" xfId="0" applyFont="1" applyBorder="1" applyAlignment="1">
      <alignment horizontal="left" vertical="center" wrapText="1"/>
    </xf>
    <xf numFmtId="9" fontId="40" fillId="8" borderId="20" xfId="0" applyNumberFormat="1" applyFont="1" applyFill="1" applyBorder="1" applyAlignment="1">
      <alignment horizontal="center" vertical="center" wrapText="1"/>
    </xf>
    <xf numFmtId="9" fontId="1" fillId="3" borderId="20" xfId="0" applyNumberFormat="1" applyFont="1" applyFill="1" applyBorder="1" applyAlignment="1">
      <alignment horizontal="center"/>
    </xf>
    <xf numFmtId="0" fontId="35" fillId="7" borderId="46" xfId="0" applyFont="1" applyFill="1" applyBorder="1" applyAlignment="1">
      <alignment vertical="center"/>
    </xf>
    <xf numFmtId="0" fontId="33" fillId="7" borderId="46" xfId="0" applyFont="1" applyFill="1" applyBorder="1" applyAlignment="1">
      <alignment vertical="center"/>
    </xf>
    <xf numFmtId="0" fontId="35" fillId="7" borderId="46" xfId="0" applyFont="1" applyFill="1" applyBorder="1" applyAlignment="1">
      <alignment horizontal="right" vertical="center"/>
    </xf>
    <xf numFmtId="166" fontId="48" fillId="3" borderId="21" xfId="17" applyNumberFormat="1" applyFont="1" applyFill="1" applyBorder="1" applyAlignment="1">
      <alignment horizontal="left" vertical="center" wrapText="1"/>
    </xf>
    <xf numFmtId="166" fontId="48" fillId="3" borderId="22" xfId="17" applyNumberFormat="1" applyFont="1" applyFill="1" applyBorder="1" applyAlignment="1">
      <alignment horizontal="left" vertical="center" wrapText="1"/>
    </xf>
    <xf numFmtId="166" fontId="48" fillId="3" borderId="20" xfId="17" applyNumberFormat="1" applyFont="1" applyFill="1" applyBorder="1" applyAlignment="1">
      <alignment horizontal="left" vertical="center" wrapText="1"/>
    </xf>
    <xf numFmtId="166" fontId="48" fillId="3" borderId="22" xfId="3" applyNumberFormat="1" applyFont="1" applyFill="1" applyBorder="1" applyAlignment="1">
      <alignment horizontal="left" vertical="center" wrapText="1"/>
    </xf>
    <xf numFmtId="0" fontId="70" fillId="0" borderId="20" xfId="0" applyFont="1" applyBorder="1" applyAlignment="1" applyProtection="1">
      <alignment vertical="center" wrapText="1"/>
      <protection locked="0"/>
    </xf>
    <xf numFmtId="0" fontId="70" fillId="0" borderId="22" xfId="0" applyFont="1" applyBorder="1" applyAlignment="1">
      <alignment vertical="center" wrapText="1"/>
    </xf>
    <xf numFmtId="0" fontId="70" fillId="0" borderId="20" xfId="0" applyFont="1" applyBorder="1" applyAlignment="1">
      <alignment vertical="center" wrapText="1"/>
    </xf>
    <xf numFmtId="166" fontId="48" fillId="0" borderId="0" xfId="3" applyNumberFormat="1" applyFont="1" applyAlignment="1" applyProtection="1">
      <alignment horizontal="left" vertical="center" wrapText="1"/>
      <protection locked="0"/>
    </xf>
    <xf numFmtId="0" fontId="70" fillId="0" borderId="21" xfId="0" applyFont="1" applyBorder="1" applyAlignment="1" applyProtection="1">
      <alignment vertical="center" wrapText="1"/>
      <protection locked="0"/>
    </xf>
    <xf numFmtId="0" fontId="32" fillId="5" borderId="47" xfId="14" applyFont="1" applyFill="1" applyBorder="1" applyAlignment="1">
      <alignment horizontal="center" vertical="center" wrapText="1"/>
    </xf>
    <xf numFmtId="0" fontId="32" fillId="5" borderId="48" xfId="14" applyFont="1" applyFill="1" applyBorder="1" applyAlignment="1">
      <alignment horizontal="center" vertical="center" wrapText="1"/>
    </xf>
    <xf numFmtId="0" fontId="48" fillId="3" borderId="21" xfId="3" applyFont="1" applyFill="1" applyBorder="1" applyAlignment="1">
      <alignment vertical="center"/>
    </xf>
    <xf numFmtId="0" fontId="48" fillId="3" borderId="22" xfId="3" applyFont="1" applyFill="1" applyBorder="1" applyAlignment="1">
      <alignment vertical="center" wrapText="1"/>
    </xf>
    <xf numFmtId="0" fontId="70" fillId="3" borderId="22" xfId="0" applyFont="1" applyFill="1" applyBorder="1" applyAlignment="1">
      <alignment vertical="center" wrapText="1"/>
    </xf>
    <xf numFmtId="0" fontId="32" fillId="5" borderId="12" xfId="14" applyFont="1" applyFill="1" applyBorder="1" applyAlignment="1">
      <alignment horizontal="center" vertical="center" wrapText="1"/>
    </xf>
    <xf numFmtId="0" fontId="32" fillId="5" borderId="49" xfId="14" applyFont="1" applyFill="1" applyBorder="1" applyAlignment="1">
      <alignment horizontal="center" vertical="center" wrapText="1"/>
    </xf>
    <xf numFmtId="0" fontId="32" fillId="5" borderId="50" xfId="14" applyFont="1" applyFill="1" applyBorder="1" applyAlignment="1">
      <alignment horizontal="center" vertical="center" wrapText="1"/>
    </xf>
    <xf numFmtId="0" fontId="70" fillId="2" borderId="20" xfId="4" applyFont="1" applyFill="1" applyBorder="1" applyAlignment="1">
      <alignment horizontal="left" vertical="center" wrapText="1"/>
    </xf>
    <xf numFmtId="0" fontId="64" fillId="2" borderId="21" xfId="4" applyFont="1" applyFill="1" applyBorder="1" applyAlignment="1">
      <alignment horizontal="left" vertical="center" wrapText="1"/>
    </xf>
    <xf numFmtId="0" fontId="64" fillId="2" borderId="22" xfId="4" applyFont="1" applyFill="1" applyBorder="1" applyAlignment="1">
      <alignment horizontal="left" vertical="center" wrapText="1"/>
    </xf>
    <xf numFmtId="0" fontId="32" fillId="29" borderId="24" xfId="0" applyFont="1" applyFill="1" applyBorder="1" applyAlignment="1" applyProtection="1">
      <alignment horizontal="center" vertical="center"/>
      <protection locked="0"/>
    </xf>
    <xf numFmtId="44" fontId="32" fillId="29" borderId="24" xfId="0" applyNumberFormat="1" applyFont="1" applyFill="1" applyBorder="1" applyAlignment="1" applyProtection="1">
      <alignment horizontal="center" vertical="center" wrapText="1"/>
      <protection locked="0"/>
    </xf>
    <xf numFmtId="0" fontId="32" fillId="13" borderId="24" xfId="0" applyFont="1" applyFill="1" applyBorder="1" applyAlignment="1" applyProtection="1">
      <alignment horizontal="center" vertical="center"/>
      <protection locked="0"/>
    </xf>
    <xf numFmtId="44" fontId="32" fillId="13" borderId="24" xfId="0" applyNumberFormat="1" applyFont="1" applyFill="1" applyBorder="1" applyAlignment="1" applyProtection="1">
      <alignment horizontal="center" vertical="center" wrapText="1"/>
      <protection locked="0"/>
    </xf>
    <xf numFmtId="0" fontId="32" fillId="13" borderId="24" xfId="0" applyFont="1" applyFill="1" applyBorder="1" applyAlignment="1" applyProtection="1">
      <alignment horizontal="center" vertical="center" wrapText="1"/>
      <protection locked="0"/>
    </xf>
    <xf numFmtId="0" fontId="49" fillId="20" borderId="21" xfId="0" applyFont="1" applyFill="1" applyBorder="1" applyAlignment="1">
      <alignment horizontal="center" vertical="center" wrapText="1"/>
    </xf>
    <xf numFmtId="0" fontId="49" fillId="20" borderId="22" xfId="0" applyFont="1" applyFill="1" applyBorder="1" applyAlignment="1">
      <alignment horizontal="center" vertical="center" wrapText="1"/>
    </xf>
    <xf numFmtId="0" fontId="49" fillId="20" borderId="20" xfId="0" applyFont="1" applyFill="1" applyBorder="1" applyAlignment="1">
      <alignment horizontal="center" vertical="center" wrapText="1"/>
    </xf>
    <xf numFmtId="0" fontId="49" fillId="15" borderId="21" xfId="0" applyFont="1" applyFill="1" applyBorder="1" applyAlignment="1">
      <alignment horizontal="center" vertical="center" wrapText="1"/>
    </xf>
    <xf numFmtId="0" fontId="49" fillId="15" borderId="22" xfId="0" applyFont="1" applyFill="1" applyBorder="1" applyAlignment="1">
      <alignment horizontal="center" vertical="center" wrapText="1"/>
    </xf>
    <xf numFmtId="0" fontId="49" fillId="15" borderId="20" xfId="0" applyFont="1" applyFill="1" applyBorder="1" applyAlignment="1">
      <alignment horizontal="center" vertical="center" wrapText="1"/>
    </xf>
    <xf numFmtId="0" fontId="49" fillId="17" borderId="21" xfId="0" applyFont="1" applyFill="1" applyBorder="1" applyAlignment="1">
      <alignment horizontal="center" vertical="center" wrapText="1"/>
    </xf>
    <xf numFmtId="0" fontId="49" fillId="17" borderId="22" xfId="0" applyFont="1" applyFill="1" applyBorder="1" applyAlignment="1">
      <alignment horizontal="center" vertical="center" wrapText="1"/>
    </xf>
    <xf numFmtId="0" fontId="49" fillId="17" borderId="20" xfId="0" applyFont="1" applyFill="1" applyBorder="1" applyAlignment="1">
      <alignment horizontal="center" vertical="center" wrapText="1"/>
    </xf>
    <xf numFmtId="0" fontId="49" fillId="19" borderId="21" xfId="0" applyFont="1" applyFill="1" applyBorder="1" applyAlignment="1">
      <alignment horizontal="center" vertical="center" wrapText="1"/>
    </xf>
    <xf numFmtId="0" fontId="49" fillId="19" borderId="22" xfId="0" applyFont="1" applyFill="1" applyBorder="1" applyAlignment="1">
      <alignment horizontal="center" vertical="center" wrapText="1"/>
    </xf>
    <xf numFmtId="0" fontId="17" fillId="0" borderId="0" xfId="0" applyFont="1" applyAlignment="1">
      <alignment horizontal="left" vertical="center" wrapText="1"/>
    </xf>
    <xf numFmtId="0" fontId="61" fillId="13" borderId="0" xfId="0" applyFont="1" applyFill="1" applyAlignment="1">
      <alignment horizontal="left" vertical="center"/>
    </xf>
    <xf numFmtId="0" fontId="61" fillId="12" borderId="0" xfId="0" applyFont="1" applyFill="1" applyAlignment="1">
      <alignment horizontal="left" vertical="center"/>
    </xf>
    <xf numFmtId="0" fontId="48" fillId="0" borderId="0" xfId="0" applyFont="1" applyAlignment="1">
      <alignment horizontal="left" vertical="center" wrapText="1"/>
    </xf>
    <xf numFmtId="0" fontId="70" fillId="0" borderId="0" xfId="0" applyFont="1" applyAlignment="1">
      <alignment horizontal="left" vertical="center"/>
    </xf>
    <xf numFmtId="0" fontId="0" fillId="0" borderId="0" xfId="0" applyAlignment="1">
      <alignment horizontal="center"/>
    </xf>
    <xf numFmtId="0" fontId="0" fillId="3" borderId="0" xfId="0" applyFill="1" applyAlignment="1">
      <alignment horizontal="left" vertical="center"/>
    </xf>
    <xf numFmtId="0" fontId="61" fillId="16" borderId="0" xfId="0" applyFont="1" applyFill="1" applyAlignment="1">
      <alignment horizontal="left" vertical="center" wrapText="1"/>
    </xf>
    <xf numFmtId="0" fontId="61" fillId="18" borderId="0" xfId="0" applyFont="1" applyFill="1" applyAlignment="1">
      <alignment horizontal="left" vertical="center" wrapText="1"/>
    </xf>
    <xf numFmtId="0" fontId="32" fillId="7" borderId="0" xfId="14" applyFont="1" applyFill="1" applyAlignment="1">
      <alignment horizontal="left" vertical="top" wrapText="1"/>
    </xf>
    <xf numFmtId="0" fontId="10" fillId="12" borderId="0" xfId="14" applyFill="1" applyAlignment="1">
      <alignment horizontal="center"/>
    </xf>
    <xf numFmtId="0" fontId="61" fillId="14" borderId="36" xfId="0" applyFont="1" applyFill="1" applyBorder="1" applyAlignment="1">
      <alignment horizontal="left" vertical="center" wrapText="1"/>
    </xf>
    <xf numFmtId="0" fontId="49" fillId="20" borderId="22" xfId="0" applyFont="1" applyFill="1" applyBorder="1" applyAlignment="1">
      <alignment horizontal="center" vertical="center" wrapText="1"/>
    </xf>
    <xf numFmtId="0" fontId="49" fillId="0" borderId="22" xfId="0" applyFont="1" applyBorder="1" applyAlignment="1">
      <alignment horizontal="left" vertical="center" wrapText="1"/>
    </xf>
    <xf numFmtId="0" fontId="71" fillId="0" borderId="22" xfId="1" applyFont="1" applyBorder="1" applyAlignment="1">
      <alignment horizontal="center" vertical="center" wrapText="1"/>
    </xf>
    <xf numFmtId="0" fontId="29" fillId="3" borderId="22" xfId="0" applyFont="1" applyFill="1" applyBorder="1" applyAlignment="1">
      <alignment horizontal="left" vertical="center" wrapText="1"/>
    </xf>
    <xf numFmtId="0" fontId="29" fillId="3" borderId="22" xfId="0" applyFont="1" applyFill="1" applyBorder="1" applyAlignment="1">
      <alignment horizontal="left" vertical="center"/>
    </xf>
    <xf numFmtId="0" fontId="39" fillId="3" borderId="21" xfId="0" applyFont="1" applyFill="1" applyBorder="1" applyAlignment="1">
      <alignment horizontal="left" vertical="center" wrapText="1"/>
    </xf>
    <xf numFmtId="0" fontId="39" fillId="3" borderId="22" xfId="0" applyFont="1" applyFill="1" applyBorder="1" applyAlignment="1">
      <alignment horizontal="left" vertical="center" wrapText="1"/>
    </xf>
    <xf numFmtId="0" fontId="39" fillId="3" borderId="20" xfId="0" applyFont="1" applyFill="1" applyBorder="1" applyAlignment="1">
      <alignment horizontal="left" vertical="center" wrapText="1"/>
    </xf>
    <xf numFmtId="0" fontId="35" fillId="7" borderId="46" xfId="0" applyFont="1" applyFill="1" applyBorder="1" applyAlignment="1">
      <alignment horizontal="left" vertical="center" wrapText="1"/>
    </xf>
    <xf numFmtId="0" fontId="29" fillId="3" borderId="21" xfId="0" applyFont="1" applyFill="1" applyBorder="1" applyAlignment="1">
      <alignment horizontal="left" vertical="center"/>
    </xf>
    <xf numFmtId="0" fontId="1" fillId="3" borderId="22" xfId="0" applyFont="1" applyFill="1" applyBorder="1" applyAlignment="1">
      <alignment vertical="center"/>
    </xf>
    <xf numFmtId="0" fontId="29" fillId="3" borderId="22" xfId="0" applyFont="1" applyFill="1" applyBorder="1" applyAlignment="1">
      <alignment vertical="center"/>
    </xf>
    <xf numFmtId="0" fontId="35" fillId="7" borderId="42" xfId="0" applyFont="1" applyFill="1" applyBorder="1" applyAlignment="1">
      <alignment horizontal="left" vertical="center" wrapText="1"/>
    </xf>
    <xf numFmtId="0" fontId="32" fillId="6" borderId="45" xfId="0" applyFont="1" applyFill="1" applyBorder="1" applyAlignment="1">
      <alignment horizontal="left" vertical="center" wrapText="1"/>
    </xf>
    <xf numFmtId="0" fontId="45" fillId="6" borderId="45" xfId="0" applyFont="1" applyFill="1" applyBorder="1" applyAlignment="1">
      <alignment vertical="center"/>
    </xf>
    <xf numFmtId="0" fontId="0" fillId="12" borderId="0" xfId="0" applyFill="1" applyAlignment="1">
      <alignment horizontal="center"/>
    </xf>
    <xf numFmtId="0" fontId="33" fillId="7" borderId="0" xfId="0" applyFont="1" applyFill="1" applyAlignment="1" applyProtection="1">
      <alignment horizontal="center" vertical="center"/>
      <protection hidden="1"/>
    </xf>
    <xf numFmtId="0" fontId="77" fillId="3" borderId="5" xfId="1" applyFont="1" applyFill="1" applyBorder="1" applyAlignment="1">
      <alignment horizontal="left"/>
    </xf>
    <xf numFmtId="0" fontId="38" fillId="0" borderId="0" xfId="0" applyFont="1" applyAlignment="1">
      <alignment horizontal="left" vertical="center" wrapText="1"/>
    </xf>
    <xf numFmtId="0" fontId="32" fillId="6" borderId="42" xfId="0" applyFont="1" applyFill="1" applyBorder="1" applyAlignment="1">
      <alignment horizontal="left" vertical="center" wrapText="1"/>
    </xf>
    <xf numFmtId="0" fontId="33" fillId="6" borderId="42" xfId="0" applyFont="1" applyFill="1" applyBorder="1" applyAlignment="1">
      <alignment vertical="center"/>
    </xf>
    <xf numFmtId="0" fontId="32" fillId="6" borderId="4" xfId="0" applyFont="1" applyFill="1" applyBorder="1" applyAlignment="1">
      <alignment horizontal="left" vertical="center"/>
    </xf>
    <xf numFmtId="0" fontId="32" fillId="6" borderId="44" xfId="0" applyFont="1" applyFill="1" applyBorder="1" applyAlignment="1">
      <alignment horizontal="left" vertical="center" wrapText="1"/>
    </xf>
    <xf numFmtId="0" fontId="35" fillId="6" borderId="44" xfId="0" applyFont="1" applyFill="1" applyBorder="1" applyAlignment="1">
      <alignment vertical="center"/>
    </xf>
    <xf numFmtId="0" fontId="29" fillId="3" borderId="21" xfId="0" applyFont="1" applyFill="1" applyBorder="1" applyAlignment="1">
      <alignment horizontal="left" vertical="center" wrapText="1"/>
    </xf>
    <xf numFmtId="0" fontId="39" fillId="0" borderId="0" xfId="0" applyFont="1" applyAlignment="1">
      <alignment horizontal="center" vertical="center" wrapText="1"/>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5" fillId="7" borderId="41" xfId="0" applyFont="1" applyFill="1" applyBorder="1" applyAlignment="1">
      <alignment horizontal="left" vertical="center" wrapText="1"/>
    </xf>
    <xf numFmtId="0" fontId="34" fillId="0" borderId="0" xfId="0" applyFont="1" applyAlignment="1">
      <alignment horizontal="center" vertical="center"/>
    </xf>
    <xf numFmtId="0" fontId="34" fillId="0" borderId="7" xfId="0" applyFont="1" applyBorder="1" applyAlignment="1">
      <alignment horizontal="center" vertical="center"/>
    </xf>
    <xf numFmtId="0" fontId="50" fillId="3" borderId="0" xfId="0" applyFont="1" applyFill="1" applyAlignment="1">
      <alignment horizontal="left" vertical="top" wrapText="1"/>
    </xf>
    <xf numFmtId="0" fontId="43" fillId="3" borderId="0" xfId="0" applyFont="1" applyFill="1" applyAlignment="1">
      <alignment horizontal="left" vertical="center" wrapText="1"/>
    </xf>
    <xf numFmtId="0" fontId="35" fillId="7" borderId="46" xfId="0" applyFont="1" applyFill="1" applyBorder="1" applyAlignment="1">
      <alignment vertical="center"/>
    </xf>
    <xf numFmtId="0" fontId="46" fillId="0" borderId="22" xfId="0" applyFont="1" applyBorder="1" applyAlignment="1">
      <alignment horizontal="left" vertical="center" wrapText="1"/>
    </xf>
    <xf numFmtId="0" fontId="39" fillId="0" borderId="22" xfId="0" applyFont="1" applyBorder="1" applyAlignment="1">
      <alignment horizontal="left" vertical="center" wrapText="1"/>
    </xf>
    <xf numFmtId="0" fontId="1" fillId="0" borderId="0" xfId="0" applyFont="1" applyAlignment="1">
      <alignment horizontal="center" vertical="center"/>
    </xf>
    <xf numFmtId="0" fontId="1" fillId="0" borderId="7" xfId="0" applyFont="1" applyBorder="1" applyAlignment="1">
      <alignment horizontal="center" vertical="center"/>
    </xf>
    <xf numFmtId="0" fontId="39" fillId="0" borderId="22" xfId="0" applyFont="1" applyBorder="1" applyAlignment="1">
      <alignment horizontal="left" vertical="center"/>
    </xf>
    <xf numFmtId="0" fontId="34" fillId="0" borderId="22" xfId="0" applyFont="1" applyBorder="1" applyAlignment="1">
      <alignment horizontal="left" vertical="center"/>
    </xf>
    <xf numFmtId="0" fontId="33" fillId="7" borderId="46" xfId="0" applyFont="1" applyFill="1" applyBorder="1" applyAlignment="1">
      <alignment horizontal="left" vertical="center"/>
    </xf>
    <xf numFmtId="9" fontId="39" fillId="0" borderId="8" xfId="0" applyNumberFormat="1" applyFont="1" applyBorder="1" applyAlignment="1">
      <alignment horizontal="center" vertical="center" wrapText="1"/>
    </xf>
    <xf numFmtId="9" fontId="39" fillId="0" borderId="7" xfId="0" applyNumberFormat="1" applyFont="1" applyBorder="1" applyAlignment="1">
      <alignment horizontal="center" vertical="center" wrapText="1"/>
    </xf>
    <xf numFmtId="0" fontId="65" fillId="20" borderId="10" xfId="0" applyFont="1" applyFill="1" applyBorder="1" applyAlignment="1" applyProtection="1">
      <alignment horizontal="left" vertical="center"/>
      <protection locked="0"/>
    </xf>
    <xf numFmtId="0" fontId="48" fillId="2" borderId="21" xfId="0" applyFont="1" applyFill="1" applyBorder="1" applyAlignment="1" applyProtection="1">
      <alignment horizontal="left" vertical="center" wrapText="1"/>
      <protection locked="0"/>
    </xf>
    <xf numFmtId="0" fontId="48" fillId="2" borderId="22" xfId="0" applyFont="1" applyFill="1" applyBorder="1" applyAlignment="1" applyProtection="1">
      <alignment horizontal="left" vertical="center" wrapText="1"/>
      <protection locked="0"/>
    </xf>
    <xf numFmtId="0" fontId="48" fillId="3" borderId="21" xfId="3" applyFont="1" applyFill="1" applyBorder="1" applyAlignment="1">
      <alignment horizontal="left" vertical="center" wrapText="1"/>
    </xf>
    <xf numFmtId="0" fontId="48" fillId="3" borderId="20" xfId="3" applyFont="1" applyFill="1" applyBorder="1" applyAlignment="1">
      <alignment horizontal="left" vertical="center" wrapText="1"/>
    </xf>
    <xf numFmtId="0" fontId="48" fillId="3" borderId="21" xfId="3" applyFont="1" applyFill="1" applyBorder="1" applyAlignment="1" applyProtection="1">
      <alignment horizontal="left" vertical="center" wrapText="1"/>
      <protection locked="0"/>
    </xf>
    <xf numFmtId="0" fontId="48" fillId="3" borderId="22" xfId="3" applyFont="1" applyFill="1" applyBorder="1" applyAlignment="1" applyProtection="1">
      <alignment horizontal="left" vertical="center" wrapText="1"/>
      <protection locked="0"/>
    </xf>
    <xf numFmtId="0" fontId="48" fillId="3" borderId="20" xfId="3" applyFont="1" applyFill="1" applyBorder="1" applyAlignment="1" applyProtection="1">
      <alignment horizontal="left" vertical="center" wrapText="1"/>
      <protection locked="0"/>
    </xf>
    <xf numFmtId="0" fontId="48" fillId="2" borderId="0" xfId="0" applyFont="1" applyFill="1" applyAlignment="1" applyProtection="1">
      <alignment horizontal="left" vertical="center" wrapText="1"/>
      <protection locked="0"/>
    </xf>
    <xf numFmtId="0" fontId="82" fillId="21" borderId="0" xfId="0" applyFont="1" applyFill="1" applyAlignment="1" applyProtection="1">
      <alignment horizontal="left" vertical="center"/>
      <protection locked="0"/>
    </xf>
    <xf numFmtId="0" fontId="71" fillId="3" borderId="0" xfId="1" applyFont="1" applyFill="1" applyBorder="1" applyAlignment="1" applyProtection="1">
      <alignment horizontal="center" vertical="center"/>
      <protection locked="0"/>
    </xf>
    <xf numFmtId="0" fontId="48" fillId="3" borderId="22" xfId="3" applyFont="1" applyFill="1" applyBorder="1" applyAlignment="1">
      <alignment horizontal="left" vertical="center" wrapText="1"/>
    </xf>
    <xf numFmtId="0" fontId="71" fillId="3" borderId="22" xfId="1" applyFont="1" applyFill="1" applyBorder="1" applyAlignment="1" applyProtection="1">
      <alignment horizontal="center" vertical="center"/>
      <protection locked="0"/>
    </xf>
    <xf numFmtId="0" fontId="71" fillId="3" borderId="20" xfId="1" applyFont="1" applyFill="1" applyBorder="1" applyAlignment="1" applyProtection="1">
      <alignment horizontal="center" vertical="center"/>
      <protection locked="0"/>
    </xf>
    <xf numFmtId="0" fontId="70" fillId="3" borderId="22" xfId="0" applyFont="1" applyFill="1" applyBorder="1" applyAlignment="1">
      <alignment horizontal="left" vertical="center" wrapText="1"/>
    </xf>
    <xf numFmtId="0" fontId="70" fillId="3" borderId="21" xfId="0" applyFont="1" applyFill="1" applyBorder="1" applyAlignment="1">
      <alignment horizontal="left" vertical="center" wrapText="1"/>
    </xf>
    <xf numFmtId="0" fontId="6" fillId="3" borderId="0" xfId="0" applyFont="1" applyFill="1" applyAlignment="1">
      <alignment horizontal="center" vertical="center"/>
    </xf>
    <xf numFmtId="0" fontId="70" fillId="2" borderId="20" xfId="0" applyFont="1" applyFill="1" applyBorder="1" applyAlignment="1" applyProtection="1">
      <alignment horizontal="left" vertical="center"/>
      <protection locked="0"/>
    </xf>
    <xf numFmtId="0" fontId="48" fillId="2" borderId="20" xfId="0" applyFont="1" applyFill="1" applyBorder="1" applyAlignment="1" applyProtection="1">
      <alignment horizontal="left" vertical="center" wrapText="1"/>
      <protection locked="0"/>
    </xf>
    <xf numFmtId="0" fontId="70" fillId="2" borderId="0" xfId="0" applyFont="1" applyFill="1" applyAlignment="1" applyProtection="1">
      <alignment horizontal="left" vertical="center" wrapText="1"/>
      <protection locked="0"/>
    </xf>
    <xf numFmtId="0" fontId="48" fillId="3" borderId="22" xfId="0" applyFont="1" applyFill="1" applyBorder="1" applyAlignment="1">
      <alignment horizontal="left" vertical="center" wrapText="1"/>
    </xf>
    <xf numFmtId="0" fontId="70" fillId="3" borderId="20" xfId="0" applyFont="1" applyFill="1" applyBorder="1" applyAlignment="1">
      <alignment horizontal="left" vertical="center" wrapText="1"/>
    </xf>
    <xf numFmtId="0" fontId="70" fillId="2" borderId="21" xfId="0" applyFont="1" applyFill="1" applyBorder="1" applyAlignment="1" applyProtection="1">
      <alignment horizontal="left" vertical="center" wrapText="1"/>
      <protection locked="0"/>
    </xf>
    <xf numFmtId="0" fontId="70" fillId="2" borderId="21" xfId="0" applyFont="1" applyFill="1" applyBorder="1" applyAlignment="1" applyProtection="1">
      <alignment horizontal="left" vertical="center"/>
      <protection locked="0"/>
    </xf>
    <xf numFmtId="0" fontId="48" fillId="3" borderId="22" xfId="3" applyFont="1" applyFill="1" applyBorder="1" applyAlignment="1" applyProtection="1">
      <alignment horizontal="left" vertical="center"/>
      <protection locked="0"/>
    </xf>
    <xf numFmtId="0" fontId="48" fillId="3" borderId="0" xfId="3" applyFont="1" applyFill="1" applyAlignment="1">
      <alignment horizontal="left" vertical="center" wrapText="1"/>
    </xf>
    <xf numFmtId="0" fontId="48" fillId="3" borderId="21" xfId="3" applyFont="1" applyFill="1" applyBorder="1" applyAlignment="1" applyProtection="1">
      <alignment horizontal="left" vertical="center"/>
      <protection locked="0"/>
    </xf>
    <xf numFmtId="0" fontId="48" fillId="3" borderId="22" xfId="0" applyFont="1" applyFill="1" applyBorder="1" applyAlignment="1" applyProtection="1">
      <alignment horizontal="left" vertical="center" wrapText="1"/>
      <protection locked="0"/>
    </xf>
    <xf numFmtId="0" fontId="48" fillId="3" borderId="22" xfId="0" applyFont="1" applyFill="1" applyBorder="1" applyAlignment="1" applyProtection="1">
      <alignment horizontal="left" vertical="center"/>
      <protection locked="0"/>
    </xf>
    <xf numFmtId="0" fontId="48" fillId="3" borderId="0" xfId="3" applyFont="1" applyFill="1" applyAlignment="1" applyProtection="1">
      <alignment horizontal="left" vertical="center" wrapText="1"/>
      <protection locked="0"/>
    </xf>
    <xf numFmtId="0" fontId="70" fillId="2" borderId="22" xfId="0" applyFont="1" applyFill="1" applyBorder="1" applyAlignment="1" applyProtection="1">
      <alignment horizontal="left" vertical="center"/>
      <protection locked="0"/>
    </xf>
    <xf numFmtId="0" fontId="48" fillId="3" borderId="0" xfId="0" applyFont="1" applyFill="1" applyAlignment="1" applyProtection="1">
      <alignment horizontal="left" vertical="center" wrapText="1"/>
      <protection locked="0"/>
    </xf>
    <xf numFmtId="0" fontId="82" fillId="21" borderId="40" xfId="0" applyFont="1" applyFill="1" applyBorder="1" applyAlignment="1" applyProtection="1">
      <alignment horizontal="left" vertical="center"/>
      <protection locked="0"/>
    </xf>
    <xf numFmtId="0" fontId="82" fillId="21" borderId="10" xfId="0" applyFont="1" applyFill="1" applyBorder="1" applyAlignment="1" applyProtection="1">
      <alignment horizontal="left" vertical="center"/>
      <protection locked="0"/>
    </xf>
    <xf numFmtId="0" fontId="71" fillId="3" borderId="21" xfId="1" applyFont="1" applyFill="1" applyBorder="1" applyAlignment="1" applyProtection="1">
      <alignment horizontal="center" vertical="center"/>
      <protection locked="0"/>
    </xf>
    <xf numFmtId="0" fontId="70" fillId="0" borderId="21"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70" fillId="2" borderId="22" xfId="4" applyFont="1" applyFill="1" applyBorder="1" applyAlignment="1">
      <alignment vertical="center" wrapText="1"/>
    </xf>
    <xf numFmtId="0" fontId="68" fillId="0" borderId="0" xfId="0" applyFont="1" applyAlignment="1" applyProtection="1">
      <alignment horizontal="left"/>
      <protection locked="0"/>
    </xf>
    <xf numFmtId="0" fontId="77" fillId="0" borderId="9" xfId="1" applyFont="1" applyBorder="1" applyAlignment="1">
      <alignment horizontal="left" vertical="center"/>
    </xf>
    <xf numFmtId="0" fontId="63" fillId="2" borderId="0" xfId="0" applyFont="1" applyFill="1" applyAlignment="1">
      <alignment horizontal="left" vertical="center" wrapText="1"/>
    </xf>
    <xf numFmtId="0" fontId="70" fillId="2" borderId="21" xfId="4" applyFont="1" applyFill="1" applyBorder="1" applyAlignment="1">
      <alignment vertical="center" wrapText="1"/>
    </xf>
    <xf numFmtId="0" fontId="32" fillId="13" borderId="0" xfId="0" applyFont="1" applyFill="1" applyAlignment="1">
      <alignment horizontal="left" vertical="center"/>
    </xf>
    <xf numFmtId="0" fontId="65" fillId="22" borderId="10" xfId="4" applyFont="1" applyFill="1" applyBorder="1" applyAlignment="1">
      <alignment horizontal="left" vertical="top" wrapText="1"/>
    </xf>
    <xf numFmtId="0" fontId="64" fillId="2" borderId="21" xfId="4" applyFont="1" applyFill="1" applyBorder="1" applyAlignment="1">
      <alignment horizontal="left" vertical="top" wrapText="1"/>
    </xf>
    <xf numFmtId="0" fontId="70" fillId="2" borderId="22" xfId="4" applyFont="1" applyFill="1" applyBorder="1" applyAlignment="1">
      <alignment horizontal="left" vertical="center" wrapText="1"/>
    </xf>
    <xf numFmtId="0" fontId="70" fillId="2" borderId="22" xfId="4" applyFont="1" applyFill="1" applyBorder="1" applyAlignment="1">
      <alignment horizontal="left" vertical="top" wrapText="1"/>
    </xf>
    <xf numFmtId="0" fontId="86" fillId="21" borderId="0" xfId="0" applyFont="1" applyFill="1" applyAlignment="1">
      <alignment horizontal="left" vertical="center" wrapText="1"/>
    </xf>
    <xf numFmtId="0" fontId="65" fillId="22" borderId="11" xfId="4" applyFont="1" applyFill="1" applyBorder="1" applyAlignment="1">
      <alignment horizontal="left" vertical="top" wrapText="1"/>
    </xf>
    <xf numFmtId="0" fontId="70" fillId="3" borderId="21" xfId="2" applyFont="1" applyFill="1" applyBorder="1" applyAlignment="1">
      <alignment horizontal="left" vertical="center" wrapText="1"/>
    </xf>
    <xf numFmtId="0" fontId="64" fillId="2" borderId="22" xfId="4" applyFont="1" applyFill="1" applyBorder="1" applyAlignment="1">
      <alignment horizontal="left" vertical="top" wrapText="1"/>
    </xf>
    <xf numFmtId="0" fontId="70" fillId="11" borderId="20" xfId="4" applyFont="1" applyFill="1" applyBorder="1" applyAlignment="1">
      <alignment horizontal="left" vertical="center" wrapText="1"/>
    </xf>
    <xf numFmtId="0" fontId="65" fillId="25" borderId="14" xfId="0" applyFont="1" applyFill="1" applyBorder="1" applyAlignment="1" applyProtection="1">
      <alignment horizontal="left" vertical="center"/>
      <protection locked="0"/>
    </xf>
    <xf numFmtId="0" fontId="65" fillId="25" borderId="13" xfId="0" applyFont="1" applyFill="1" applyBorder="1" applyAlignment="1" applyProtection="1">
      <alignment horizontal="left" vertical="center"/>
      <protection locked="0"/>
    </xf>
    <xf numFmtId="0" fontId="82" fillId="26" borderId="0" xfId="0" applyFont="1" applyFill="1" applyAlignment="1" applyProtection="1">
      <alignment horizontal="left" vertical="center"/>
      <protection locked="0"/>
    </xf>
    <xf numFmtId="0" fontId="70" fillId="3" borderId="0" xfId="0" applyFont="1" applyFill="1" applyAlignment="1">
      <alignment horizontal="left" vertical="center" wrapText="1"/>
    </xf>
    <xf numFmtId="0" fontId="25" fillId="12" borderId="0" xfId="2" applyFont="1" applyFill="1" applyAlignment="1">
      <alignment horizontal="center"/>
    </xf>
    <xf numFmtId="0" fontId="65" fillId="25" borderId="28" xfId="0" applyFont="1" applyFill="1" applyBorder="1" applyAlignment="1" applyProtection="1">
      <alignment horizontal="left" vertical="center"/>
      <protection locked="0"/>
    </xf>
    <xf numFmtId="0" fontId="65" fillId="25" borderId="23" xfId="0" applyFont="1" applyFill="1" applyBorder="1" applyAlignment="1" applyProtection="1">
      <alignment horizontal="left" vertical="center"/>
      <protection locked="0"/>
    </xf>
    <xf numFmtId="0" fontId="82" fillId="26" borderId="7" xfId="0" applyFont="1" applyFill="1" applyBorder="1" applyAlignment="1" applyProtection="1">
      <alignment horizontal="left" vertical="center"/>
      <protection locked="0"/>
    </xf>
    <xf numFmtId="0" fontId="70" fillId="2" borderId="0" xfId="0" applyFont="1" applyFill="1" applyAlignment="1">
      <alignment horizontal="left" vertical="center" wrapText="1"/>
    </xf>
    <xf numFmtId="0" fontId="70" fillId="3" borderId="22" xfId="3" applyFont="1" applyFill="1" applyBorder="1" applyAlignment="1">
      <alignment horizontal="left" vertical="center" wrapText="1"/>
    </xf>
    <xf numFmtId="0" fontId="70" fillId="3" borderId="20" xfId="3" applyFont="1" applyFill="1" applyBorder="1" applyAlignment="1">
      <alignment horizontal="left" vertical="center" wrapText="1"/>
    </xf>
    <xf numFmtId="0" fontId="70" fillId="0" borderId="22" xfId="0" applyFont="1" applyBorder="1" applyAlignment="1" applyProtection="1">
      <alignment horizontal="left" vertical="center" wrapText="1"/>
      <protection locked="0"/>
    </xf>
    <xf numFmtId="0" fontId="48" fillId="0" borderId="0" xfId="3" applyFont="1" applyAlignment="1">
      <alignment horizontal="left" vertical="center" wrapText="1"/>
    </xf>
    <xf numFmtId="0" fontId="66" fillId="25" borderId="14" xfId="0" applyFont="1" applyFill="1" applyBorder="1" applyAlignment="1">
      <alignment horizontal="left" vertical="center" wrapText="1"/>
    </xf>
    <xf numFmtId="0" fontId="66" fillId="25" borderId="14" xfId="0" applyFont="1" applyFill="1" applyBorder="1" applyAlignment="1">
      <alignment horizontal="left" vertical="center"/>
    </xf>
    <xf numFmtId="0" fontId="82" fillId="26" borderId="14" xfId="0" applyFont="1" applyFill="1" applyBorder="1" applyAlignment="1" applyProtection="1">
      <alignment horizontal="left" vertical="center"/>
      <protection locked="0"/>
    </xf>
    <xf numFmtId="0" fontId="70" fillId="0" borderId="21"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protection locked="0"/>
    </xf>
    <xf numFmtId="0" fontId="70" fillId="0" borderId="22" xfId="0" applyFont="1" applyBorder="1" applyAlignment="1" applyProtection="1">
      <alignment horizontal="left" vertical="center"/>
      <protection locked="0"/>
    </xf>
    <xf numFmtId="0" fontId="70" fillId="3" borderId="0" xfId="0" applyFont="1" applyFill="1" applyAlignment="1">
      <alignment horizontal="left" vertical="center"/>
    </xf>
    <xf numFmtId="0" fontId="61" fillId="12" borderId="0" xfId="0" applyFont="1" applyFill="1" applyAlignment="1">
      <alignment horizontal="center" vertical="center"/>
    </xf>
    <xf numFmtId="0" fontId="65" fillId="12" borderId="0" xfId="0" applyFont="1" applyFill="1" applyAlignment="1">
      <alignment horizontal="center" vertical="center"/>
    </xf>
    <xf numFmtId="0" fontId="65" fillId="25" borderId="14" xfId="0" applyFont="1" applyFill="1" applyBorder="1" applyAlignment="1">
      <alignment horizontal="left" vertical="center"/>
    </xf>
    <xf numFmtId="0" fontId="70" fillId="2" borderId="20" xfId="0" applyFont="1" applyFill="1" applyBorder="1" applyAlignment="1" applyProtection="1">
      <alignment horizontal="left" vertical="center" wrapText="1"/>
      <protection locked="0"/>
    </xf>
    <xf numFmtId="0" fontId="70" fillId="2" borderId="0" xfId="0" applyFont="1" applyFill="1" applyAlignment="1" applyProtection="1">
      <alignment horizontal="left" vertical="center"/>
      <protection locked="0"/>
    </xf>
    <xf numFmtId="0" fontId="70" fillId="2" borderId="22" xfId="0" applyFont="1" applyFill="1" applyBorder="1" applyAlignment="1" applyProtection="1">
      <alignment horizontal="left" vertical="center" wrapText="1"/>
      <protection locked="0"/>
    </xf>
    <xf numFmtId="0" fontId="82" fillId="32" borderId="14" xfId="0" applyFont="1" applyFill="1" applyBorder="1" applyAlignment="1" applyProtection="1">
      <alignment horizontal="left" vertical="center"/>
      <protection locked="0"/>
    </xf>
    <xf numFmtId="0" fontId="48" fillId="0" borderId="2" xfId="3" applyFont="1" applyBorder="1" applyAlignment="1">
      <alignment horizontal="left" vertical="center" wrapText="1"/>
    </xf>
    <xf numFmtId="0" fontId="48" fillId="0" borderId="3" xfId="3" applyFont="1" applyBorder="1" applyAlignment="1">
      <alignment horizontal="left" vertical="center" wrapText="1"/>
    </xf>
    <xf numFmtId="0" fontId="48" fillId="0" borderId="22" xfId="3" applyFont="1" applyBorder="1" applyAlignment="1">
      <alignment horizontal="left" vertical="center" wrapText="1"/>
    </xf>
    <xf numFmtId="0" fontId="48" fillId="0" borderId="20" xfId="3" applyFont="1" applyBorder="1" applyAlignment="1">
      <alignment horizontal="left" vertical="center" wrapText="1"/>
    </xf>
    <xf numFmtId="0" fontId="48" fillId="0" borderId="21" xfId="3" applyFont="1" applyBorder="1" applyAlignment="1">
      <alignment horizontal="left" vertical="center" wrapText="1"/>
    </xf>
    <xf numFmtId="0" fontId="48" fillId="0" borderId="21"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0" xfId="0" applyFont="1" applyBorder="1" applyAlignment="1" applyProtection="1">
      <alignment horizontal="left" vertical="center" wrapText="1"/>
      <protection locked="0"/>
    </xf>
    <xf numFmtId="0" fontId="66" fillId="25" borderId="13" xfId="0" applyFont="1" applyFill="1" applyBorder="1" applyAlignment="1">
      <alignment horizontal="left" vertical="center"/>
    </xf>
    <xf numFmtId="0" fontId="70" fillId="0" borderId="21" xfId="3" applyFont="1" applyBorder="1" applyAlignment="1">
      <alignment horizontal="left" vertical="center" wrapText="1"/>
    </xf>
    <xf numFmtId="0" fontId="82" fillId="33" borderId="14" xfId="0" applyFont="1" applyFill="1" applyBorder="1" applyAlignment="1" applyProtection="1">
      <alignment horizontal="left" vertical="center"/>
      <protection locked="0"/>
    </xf>
    <xf numFmtId="0" fontId="48" fillId="0" borderId="21" xfId="3" applyFont="1" applyBorder="1" applyAlignment="1">
      <alignment horizontal="left" vertical="center"/>
    </xf>
    <xf numFmtId="0" fontId="48" fillId="0" borderId="20" xfId="3" applyFont="1" applyBorder="1" applyAlignment="1">
      <alignment horizontal="left" vertical="center"/>
    </xf>
    <xf numFmtId="0" fontId="48" fillId="0" borderId="19" xfId="3" applyFont="1" applyBorder="1" applyAlignment="1">
      <alignment horizontal="left" vertical="center" wrapText="1"/>
    </xf>
    <xf numFmtId="0" fontId="48" fillId="0" borderId="20" xfId="0" applyFont="1" applyBorder="1" applyAlignment="1">
      <alignment horizontal="left" vertical="center" wrapText="1"/>
    </xf>
    <xf numFmtId="0" fontId="48" fillId="0" borderId="21" xfId="0" applyFont="1" applyBorder="1" applyAlignment="1">
      <alignment horizontal="left" vertical="center" wrapText="1"/>
    </xf>
    <xf numFmtId="0" fontId="70" fillId="0" borderId="20" xfId="0" applyFont="1" applyBorder="1" applyAlignment="1">
      <alignment horizontal="center" vertical="center" wrapText="1"/>
    </xf>
    <xf numFmtId="0" fontId="70" fillId="0" borderId="21" xfId="0" applyFont="1" applyBorder="1" applyAlignment="1">
      <alignment horizontal="center" vertical="center" wrapText="1"/>
    </xf>
    <xf numFmtId="0" fontId="48" fillId="0" borderId="20" xfId="3" applyFont="1" applyBorder="1" applyAlignment="1">
      <alignment horizontal="center" vertical="center"/>
    </xf>
    <xf numFmtId="0" fontId="48" fillId="0" borderId="21" xfId="3" applyFont="1" applyBorder="1" applyAlignment="1">
      <alignment horizontal="center" vertical="center"/>
    </xf>
    <xf numFmtId="0" fontId="70" fillId="0" borderId="20" xfId="0" applyFont="1" applyBorder="1" applyAlignment="1" applyProtection="1">
      <alignment horizontal="center" vertical="center" wrapText="1"/>
      <protection locked="0"/>
    </xf>
    <xf numFmtId="0" fontId="64" fillId="25" borderId="14" xfId="0" applyFont="1" applyFill="1" applyBorder="1" applyAlignment="1" applyProtection="1">
      <alignment horizontal="left" vertical="center"/>
      <protection locked="0"/>
    </xf>
    <xf numFmtId="0" fontId="64" fillId="25" borderId="13" xfId="0" applyFont="1" applyFill="1" applyBorder="1" applyAlignment="1" applyProtection="1">
      <alignment horizontal="left" vertical="center"/>
      <protection locked="0"/>
    </xf>
    <xf numFmtId="0" fontId="70" fillId="0" borderId="21" xfId="0" applyFont="1" applyBorder="1" applyAlignment="1">
      <alignment horizontal="left" vertical="center" wrapText="1"/>
    </xf>
    <xf numFmtId="0" fontId="70" fillId="0" borderId="20" xfId="0" applyFont="1" applyBorder="1" applyAlignment="1">
      <alignment horizontal="left" vertical="center" wrapText="1"/>
    </xf>
    <xf numFmtId="0" fontId="70" fillId="0" borderId="20" xfId="0" applyFont="1" applyBorder="1" applyAlignment="1">
      <alignment horizontal="left" vertical="center"/>
    </xf>
    <xf numFmtId="0" fontId="70" fillId="0" borderId="0" xfId="0" applyFont="1" applyAlignment="1" applyProtection="1">
      <alignment horizontal="left" vertical="center" wrapText="1"/>
      <protection locked="0"/>
    </xf>
    <xf numFmtId="0" fontId="70" fillId="0" borderId="0" xfId="0" applyFont="1" applyAlignment="1" applyProtection="1">
      <alignment horizontal="left" vertical="center"/>
      <protection locked="0"/>
    </xf>
    <xf numFmtId="0" fontId="66" fillId="28" borderId="38" xfId="0" applyFont="1" applyFill="1" applyBorder="1" applyAlignment="1">
      <alignment horizontal="left" vertical="center"/>
    </xf>
    <xf numFmtId="0" fontId="85" fillId="27" borderId="0" xfId="0" applyFont="1" applyFill="1" applyAlignment="1" applyProtection="1">
      <alignment horizontal="left" vertical="center"/>
      <protection locked="0"/>
    </xf>
    <xf numFmtId="0" fontId="70" fillId="0" borderId="20" xfId="0" applyFont="1" applyBorder="1" applyAlignment="1" applyProtection="1">
      <alignment horizontal="left" vertical="center" wrapText="1"/>
      <protection locked="0"/>
    </xf>
    <xf numFmtId="0" fontId="48" fillId="0" borderId="0" xfId="3" applyFont="1" applyAlignment="1">
      <alignment horizontal="left" vertical="center"/>
    </xf>
    <xf numFmtId="0" fontId="66" fillId="28" borderId="37" xfId="0" applyFont="1" applyFill="1" applyBorder="1" applyAlignment="1">
      <alignment horizontal="left" vertical="center"/>
    </xf>
    <xf numFmtId="0" fontId="70" fillId="0" borderId="0" xfId="0" applyFont="1" applyAlignment="1">
      <alignment horizontal="left" vertical="center" wrapText="1"/>
    </xf>
    <xf numFmtId="0" fontId="59" fillId="16" borderId="18" xfId="0" applyFont="1" applyFill="1" applyBorder="1" applyAlignment="1" applyProtection="1">
      <alignment horizontal="center" vertical="center" wrapText="1"/>
      <protection locked="0"/>
    </xf>
    <xf numFmtId="0" fontId="48" fillId="0" borderId="0" xfId="0" applyFont="1" applyAlignment="1" applyProtection="1">
      <alignment horizontal="left" vertical="center" wrapText="1"/>
      <protection locked="0"/>
    </xf>
    <xf numFmtId="0" fontId="48" fillId="0" borderId="21" xfId="3" applyFont="1" applyBorder="1" applyAlignment="1" applyProtection="1">
      <alignment horizontal="left" vertical="center"/>
      <protection locked="0"/>
    </xf>
    <xf numFmtId="0" fontId="48" fillId="0" borderId="0" xfId="3" applyFont="1" applyAlignment="1">
      <alignment horizontal="center" vertical="center"/>
    </xf>
    <xf numFmtId="0" fontId="48" fillId="0" borderId="21" xfId="3" applyFont="1" applyBorder="1" applyAlignment="1" applyProtection="1">
      <alignment horizontal="left" vertical="center" wrapText="1"/>
      <protection locked="0"/>
    </xf>
    <xf numFmtId="0" fontId="48" fillId="0" borderId="22" xfId="3" applyFont="1" applyBorder="1" applyAlignment="1" applyProtection="1">
      <alignment horizontal="left" vertical="center" wrapText="1"/>
      <protection locked="0"/>
    </xf>
    <xf numFmtId="0" fontId="48" fillId="0" borderId="20" xfId="3" applyFont="1" applyBorder="1" applyAlignment="1" applyProtection="1">
      <alignment horizontal="left" vertical="center" wrapText="1"/>
      <protection locked="0"/>
    </xf>
    <xf numFmtId="0" fontId="48" fillId="0" borderId="0" xfId="3" applyFont="1" applyAlignment="1" applyProtection="1">
      <alignment horizontal="left" vertical="center" wrapText="1"/>
      <protection locked="0"/>
    </xf>
    <xf numFmtId="0" fontId="71" fillId="0" borderId="0" xfId="1" applyFont="1" applyBorder="1" applyAlignment="1" applyProtection="1">
      <alignment horizontal="left" vertical="center" wrapText="1"/>
      <protection locked="0"/>
    </xf>
    <xf numFmtId="0" fontId="71" fillId="0" borderId="0" xfId="1" applyFont="1" applyBorder="1" applyAlignment="1" applyProtection="1">
      <alignment horizontal="center" vertical="center"/>
      <protection locked="0"/>
    </xf>
    <xf numFmtId="0" fontId="71" fillId="0" borderId="21" xfId="1" applyFont="1" applyBorder="1" applyAlignment="1" applyProtection="1">
      <alignment horizontal="center" vertical="center"/>
      <protection locked="0"/>
    </xf>
    <xf numFmtId="0" fontId="71" fillId="0" borderId="22" xfId="1" applyFont="1" applyBorder="1" applyAlignment="1" applyProtection="1">
      <alignment horizontal="center" vertical="center"/>
      <protection locked="0"/>
    </xf>
    <xf numFmtId="0" fontId="48" fillId="0" borderId="22" xfId="3" applyFont="1" applyBorder="1" applyAlignment="1" applyProtection="1">
      <alignment horizontal="left" vertical="center"/>
      <protection locked="0"/>
    </xf>
    <xf numFmtId="0" fontId="48" fillId="0" borderId="20" xfId="3" applyFont="1" applyBorder="1" applyAlignment="1" applyProtection="1">
      <alignment horizontal="left" vertical="center"/>
      <protection locked="0"/>
    </xf>
    <xf numFmtId="0" fontId="48" fillId="0" borderId="0" xfId="3" applyFont="1" applyAlignment="1" applyProtection="1">
      <alignment horizontal="left" vertical="center"/>
      <protection locked="0"/>
    </xf>
    <xf numFmtId="0" fontId="85" fillId="27" borderId="38" xfId="0" applyFont="1" applyFill="1" applyBorder="1" applyAlignment="1" applyProtection="1">
      <alignment horizontal="left" vertical="center"/>
      <protection locked="0"/>
    </xf>
    <xf numFmtId="0" fontId="81" fillId="0" borderId="9" xfId="1" applyFont="1" applyBorder="1" applyAlignment="1">
      <alignment horizontal="left" vertical="center"/>
    </xf>
    <xf numFmtId="0" fontId="65" fillId="27" borderId="39" xfId="2" applyFont="1" applyFill="1" applyBorder="1" applyAlignment="1">
      <alignment horizontal="left" vertical="center" wrapText="1"/>
    </xf>
    <xf numFmtId="0" fontId="65" fillId="27" borderId="38" xfId="2" applyFont="1" applyFill="1" applyBorder="1" applyAlignment="1">
      <alignment horizontal="left" vertical="center" wrapText="1"/>
    </xf>
    <xf numFmtId="0" fontId="59" fillId="7" borderId="0" xfId="0" applyFont="1" applyFill="1" applyAlignment="1">
      <alignment horizontal="left" vertical="center"/>
    </xf>
    <xf numFmtId="0" fontId="70" fillId="2" borderId="22" xfId="4" applyFont="1" applyFill="1" applyBorder="1" applyAlignment="1">
      <alignment vertical="top" wrapText="1"/>
    </xf>
    <xf numFmtId="0" fontId="70" fillId="2" borderId="21" xfId="4" applyFont="1" applyFill="1" applyBorder="1" applyAlignment="1">
      <alignment vertical="top" wrapText="1"/>
    </xf>
    <xf numFmtId="0" fontId="70" fillId="2" borderId="20" xfId="4" applyFont="1" applyFill="1" applyBorder="1" applyAlignment="1">
      <alignment horizontal="left" vertical="top" wrapText="1"/>
    </xf>
    <xf numFmtId="166" fontId="64" fillId="11" borderId="22" xfId="17" applyNumberFormat="1" applyFont="1" applyFill="1" applyBorder="1" applyAlignment="1">
      <alignment horizontal="right" vertical="center" wrapText="1"/>
    </xf>
    <xf numFmtId="0" fontId="70" fillId="3" borderId="21" xfId="2" applyFont="1" applyFill="1" applyBorder="1" applyAlignment="1">
      <alignment horizontal="left" vertical="top" wrapText="1"/>
    </xf>
    <xf numFmtId="0" fontId="70" fillId="3" borderId="22" xfId="2" applyFont="1" applyFill="1" applyBorder="1" applyAlignment="1">
      <alignment horizontal="left" vertical="top" wrapText="1"/>
    </xf>
    <xf numFmtId="0" fontId="70" fillId="3" borderId="22" xfId="2" applyFont="1" applyFill="1" applyBorder="1" applyAlignment="1">
      <alignment horizontal="left" vertical="center" wrapText="1"/>
    </xf>
    <xf numFmtId="0" fontId="70" fillId="3" borderId="20" xfId="2" applyFont="1" applyFill="1" applyBorder="1" applyAlignment="1">
      <alignment horizontal="left" vertical="top" wrapText="1"/>
    </xf>
    <xf numFmtId="0" fontId="65" fillId="27" borderId="38" xfId="2" applyFont="1" applyFill="1" applyBorder="1" applyAlignment="1">
      <alignment horizontal="left" vertical="center"/>
    </xf>
    <xf numFmtId="0" fontId="70" fillId="2" borderId="21" xfId="4" applyFont="1" applyFill="1" applyBorder="1" applyAlignment="1">
      <alignment horizontal="left" vertical="top" wrapText="1"/>
    </xf>
    <xf numFmtId="166" fontId="64" fillId="11" borderId="21" xfId="17" applyNumberFormat="1" applyFont="1" applyFill="1" applyBorder="1" applyAlignment="1">
      <alignment horizontal="right" vertical="center" wrapText="1"/>
    </xf>
    <xf numFmtId="9" fontId="70" fillId="11" borderId="0" xfId="4" applyNumberFormat="1" applyFont="1" applyFill="1" applyAlignment="1">
      <alignment horizontal="center" vertical="center" wrapText="1"/>
    </xf>
    <xf numFmtId="0" fontId="70" fillId="11" borderId="0" xfId="4" applyFont="1" applyFill="1" applyAlignment="1">
      <alignment horizontal="center" vertical="center" wrapText="1"/>
    </xf>
    <xf numFmtId="166" fontId="64" fillId="11" borderId="20" xfId="17" applyNumberFormat="1" applyFont="1" applyFill="1" applyBorder="1" applyAlignment="1">
      <alignment horizontal="right" vertical="center" wrapText="1"/>
    </xf>
    <xf numFmtId="9" fontId="64" fillId="11" borderId="21" xfId="18" applyFont="1" applyFill="1" applyBorder="1" applyAlignment="1">
      <alignment horizontal="right" vertical="center" wrapText="1"/>
    </xf>
    <xf numFmtId="9" fontId="64" fillId="11" borderId="22" xfId="18" applyFont="1" applyFill="1" applyBorder="1" applyAlignment="1">
      <alignment horizontal="right" vertical="center" wrapText="1"/>
    </xf>
    <xf numFmtId="0" fontId="70" fillId="11" borderId="22" xfId="4" applyFont="1" applyFill="1" applyBorder="1" applyAlignment="1">
      <alignment horizontal="center" vertical="center" wrapText="1"/>
    </xf>
    <xf numFmtId="0" fontId="64" fillId="11" borderId="22" xfId="4" applyFont="1" applyFill="1" applyBorder="1" applyAlignment="1">
      <alignment horizontal="center" vertical="center" wrapText="1"/>
    </xf>
    <xf numFmtId="0" fontId="64" fillId="11" borderId="22" xfId="4" applyFont="1" applyFill="1" applyBorder="1" applyAlignment="1">
      <alignment horizontal="right" vertical="center" wrapText="1"/>
    </xf>
    <xf numFmtId="0" fontId="64" fillId="11" borderId="20" xfId="4" applyFont="1" applyFill="1" applyBorder="1" applyAlignment="1">
      <alignment horizontal="right" vertical="center" wrapText="1"/>
    </xf>
    <xf numFmtId="0" fontId="82" fillId="27" borderId="0" xfId="0" applyFont="1" applyFill="1" applyAlignment="1" applyProtection="1">
      <alignment horizontal="left" vertical="center"/>
      <protection locked="0"/>
    </xf>
    <xf numFmtId="0" fontId="64" fillId="27" borderId="0" xfId="0" applyFont="1" applyFill="1" applyAlignment="1" applyProtection="1">
      <alignment horizontal="center" vertical="center"/>
      <protection locked="0"/>
    </xf>
    <xf numFmtId="0" fontId="85" fillId="27" borderId="38" xfId="0" applyFont="1" applyFill="1" applyBorder="1" applyAlignment="1">
      <alignment horizontal="left" vertical="center"/>
    </xf>
    <xf numFmtId="0" fontId="46" fillId="27" borderId="38" xfId="0" applyFont="1" applyFill="1" applyBorder="1" applyAlignment="1">
      <alignment horizontal="center" vertical="center"/>
    </xf>
    <xf numFmtId="0" fontId="85" fillId="27" borderId="0" xfId="0" applyFont="1" applyFill="1" applyAlignment="1">
      <alignment horizontal="left" vertical="center"/>
    </xf>
    <xf numFmtId="0" fontId="46" fillId="27" borderId="0" xfId="0" applyFont="1" applyFill="1" applyAlignment="1">
      <alignment horizontal="center" vertical="center"/>
    </xf>
    <xf numFmtId="0" fontId="65" fillId="28" borderId="38" xfId="0" applyFont="1" applyFill="1" applyBorder="1" applyAlignment="1" applyProtection="1">
      <alignment horizontal="left" vertical="center"/>
      <protection locked="0"/>
    </xf>
    <xf numFmtId="0" fontId="64" fillId="28" borderId="38" xfId="0" applyFont="1" applyFill="1" applyBorder="1" applyAlignment="1" applyProtection="1">
      <alignment horizontal="left" vertical="center"/>
      <protection locked="0"/>
    </xf>
    <xf numFmtId="0" fontId="46" fillId="28" borderId="38" xfId="0" applyFont="1" applyFill="1" applyBorder="1" applyAlignment="1">
      <alignment horizontal="left" vertical="center"/>
    </xf>
    <xf numFmtId="0" fontId="25" fillId="12" borderId="0" xfId="2" applyFont="1" applyFill="1" applyAlignment="1">
      <alignment horizontal="left"/>
    </xf>
    <xf numFmtId="0" fontId="48" fillId="3" borderId="20" xfId="0" applyFont="1" applyFill="1" applyBorder="1" applyAlignment="1" applyProtection="1">
      <alignment horizontal="left" vertical="center" wrapText="1"/>
      <protection locked="0"/>
    </xf>
    <xf numFmtId="0" fontId="70" fillId="3" borderId="20" xfId="0" applyFont="1" applyFill="1" applyBorder="1" applyAlignment="1" applyProtection="1">
      <alignment horizontal="left" vertical="center" wrapText="1"/>
      <protection locked="0"/>
    </xf>
    <xf numFmtId="0" fontId="48" fillId="3" borderId="21" xfId="0" applyFont="1" applyFill="1" applyBorder="1" applyAlignment="1">
      <alignment horizontal="left" vertical="center" wrapText="1"/>
    </xf>
    <xf numFmtId="0" fontId="48" fillId="3" borderId="21" xfId="0" applyFont="1" applyFill="1" applyBorder="1" applyAlignment="1" applyProtection="1">
      <alignment horizontal="left" vertical="center" wrapText="1"/>
      <protection locked="0"/>
    </xf>
    <xf numFmtId="0" fontId="70" fillId="3" borderId="22" xfId="0" applyFont="1" applyFill="1" applyBorder="1" applyAlignment="1" applyProtection="1">
      <alignment horizontal="left" vertical="center" wrapText="1"/>
      <protection locked="0"/>
    </xf>
    <xf numFmtId="0" fontId="70" fillId="3" borderId="21" xfId="0" applyFont="1" applyFill="1" applyBorder="1" applyAlignment="1" applyProtection="1">
      <alignment horizontal="left" vertical="center" wrapText="1"/>
      <protection locked="0"/>
    </xf>
    <xf numFmtId="0" fontId="70" fillId="3" borderId="21" xfId="0" applyFont="1" applyFill="1" applyBorder="1" applyAlignment="1" applyProtection="1">
      <alignment horizontal="left" vertical="center"/>
      <protection locked="0"/>
    </xf>
    <xf numFmtId="0" fontId="65" fillId="31" borderId="27" xfId="0" applyFont="1" applyFill="1" applyBorder="1" applyAlignment="1" applyProtection="1">
      <alignment horizontal="left" vertical="center"/>
      <protection locked="0"/>
    </xf>
    <xf numFmtId="0" fontId="70" fillId="3" borderId="0" xfId="0" applyFont="1" applyFill="1" applyAlignment="1" applyProtection="1">
      <alignment horizontal="left" vertical="center" wrapText="1"/>
      <protection locked="0"/>
    </xf>
    <xf numFmtId="0" fontId="59" fillId="30" borderId="25" xfId="0" applyFont="1" applyFill="1" applyBorder="1" applyAlignment="1" applyProtection="1">
      <alignment horizontal="left" vertical="center"/>
      <protection locked="0"/>
    </xf>
    <xf numFmtId="0" fontId="59" fillId="30" borderId="26" xfId="0" applyFont="1" applyFill="1" applyBorder="1" applyAlignment="1" applyProtection="1">
      <alignment horizontal="left" vertical="center"/>
      <protection locked="0"/>
    </xf>
    <xf numFmtId="0" fontId="70" fillId="3" borderId="22" xfId="0" applyFont="1" applyFill="1" applyBorder="1" applyAlignment="1" applyProtection="1">
      <alignment horizontal="left" vertical="center"/>
      <protection locked="0"/>
    </xf>
    <xf numFmtId="0" fontId="66" fillId="31" borderId="27" xfId="0" applyFont="1" applyFill="1" applyBorder="1" applyAlignment="1">
      <alignment horizontal="left" vertical="center"/>
    </xf>
    <xf numFmtId="0" fontId="59" fillId="30" borderId="27" xfId="0" applyFont="1" applyFill="1" applyBorder="1" applyAlignment="1">
      <alignment horizontal="left" vertical="center"/>
    </xf>
    <xf numFmtId="0" fontId="70" fillId="3" borderId="20" xfId="0" applyFont="1" applyFill="1" applyBorder="1" applyAlignment="1" applyProtection="1">
      <alignment horizontal="left" vertical="center"/>
      <protection locked="0"/>
    </xf>
    <xf numFmtId="0" fontId="59" fillId="30" borderId="0" xfId="0" applyFont="1" applyFill="1" applyAlignment="1">
      <alignment horizontal="left" vertical="center"/>
    </xf>
  </cellXfs>
  <cellStyles count="26">
    <cellStyle name="Comma" xfId="17" builtinId="3"/>
    <cellStyle name="Comma 2" xfId="9" xr:uid="{3F1E9BC0-1B2D-40E1-87A5-17AC4E9D61E2}"/>
    <cellStyle name="Comma 2 2" xfId="21" xr:uid="{733CFB8A-00C0-4BB8-ADC2-CC00900BAF82}"/>
    <cellStyle name="Comma 3" xfId="20" xr:uid="{8CA42838-81F4-4374-B892-80C8304DC44B}"/>
    <cellStyle name="Currency 2" xfId="13" xr:uid="{F46620B6-A844-47D4-B3D8-1173400282E8}"/>
    <cellStyle name="Currency 2 2" xfId="24" xr:uid="{8370344D-FE76-4102-B634-EF2FB88AD470}"/>
    <cellStyle name="Currency 3" xfId="10" xr:uid="{A85D7835-3C25-403F-9EE9-F613168CFD63}"/>
    <cellStyle name="Hyperlink" xfId="1" builtinId="8"/>
    <cellStyle name="Hyperlink 2" xfId="5" xr:uid="{765E818E-30FB-4923-A846-9796F28ACB2C}"/>
    <cellStyle name="Hyperlink 3" xfId="19" xr:uid="{888FDF08-4481-488A-B33B-563688671C1B}"/>
    <cellStyle name="Millares 2" xfId="6" xr:uid="{4B45A4B1-C5F1-4A26-8CD1-71744FD4FAA5}"/>
    <cellStyle name="Millares 2 2" xfId="23" xr:uid="{B757A441-B320-4748-9EEA-02F6BAC61A52}"/>
    <cellStyle name="Normal" xfId="0" builtinId="0"/>
    <cellStyle name="Normal 2" xfId="14" xr:uid="{81F65B85-65AA-4F70-B61A-51B0B5AE7FF1}"/>
    <cellStyle name="Normal 2 2" xfId="16" xr:uid="{E364FCC8-2E1C-48A6-B556-32A996652C03}"/>
    <cellStyle name="Normal 2 2 2" xfId="25" xr:uid="{C8C1ABDF-0288-4D21-A2A7-848151516B43}"/>
    <cellStyle name="Normal 3" xfId="2" xr:uid="{46FA9B7B-5BED-47CF-87EB-5492669623DA}"/>
    <cellStyle name="Normal 3 2" xfId="22" xr:uid="{172EE828-065A-4045-8F48-68F4CA2C2DA1}"/>
    <cellStyle name="Normal 4" xfId="12" xr:uid="{BF0879D5-B9B9-472D-BD36-57B143A1E805}"/>
    <cellStyle name="Normal 4 2" xfId="3" xr:uid="{4F0E8B54-07B2-435C-AA1F-719677C95F54}"/>
    <cellStyle name="Normal 5" xfId="15" xr:uid="{840F78C5-5BB9-4B1A-869E-664EA4855639}"/>
    <cellStyle name="Normal 6" xfId="4" xr:uid="{3CF3A645-FEE1-4EAF-BFD0-BEB8D1E06422}"/>
    <cellStyle name="Percent" xfId="18" builtinId="5"/>
    <cellStyle name="Percent 2" xfId="8" xr:uid="{37B10C1A-8E91-40B6-9D2D-4EAB471F21DF}"/>
    <cellStyle name="Percent 3" xfId="11" xr:uid="{073CD54C-68C2-4B09-83FF-4CE42FBA3709}"/>
    <cellStyle name="Porcentaje 2" xfId="7" xr:uid="{8BA72C6F-C903-44B5-A291-EC903B59CD79}"/>
  </cellStyles>
  <dxfs count="142">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A3CF62"/>
      <color rgb="FFBE8913"/>
      <color rgb="FFC3E1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7632969</xdr:colOff>
      <xdr:row>22</xdr:row>
      <xdr:rowOff>176389</xdr:rowOff>
    </xdr:to>
    <xdr:pic>
      <xdr:nvPicPr>
        <xdr:cNvPr id="101" name="Imagen 4">
          <a:extLst>
            <a:ext uri="{FF2B5EF4-FFF2-40B4-BE49-F238E27FC236}">
              <a16:creationId xmlns:a16="http://schemas.microsoft.com/office/drawing/2014/main" id="{3FEE20D6-1652-04A2-4652-956DECD4DA6F}"/>
            </a:ext>
          </a:extLst>
        </xdr:cNvPr>
        <xdr:cNvPicPr>
          <a:picLocks noChangeAspect="1"/>
        </xdr:cNvPicPr>
      </xdr:nvPicPr>
      <xdr:blipFill>
        <a:blip xmlns:r="http://schemas.openxmlformats.org/officeDocument/2006/relationships" r:embed="rId1"/>
        <a:stretch>
          <a:fillRect/>
        </a:stretch>
      </xdr:blipFill>
      <xdr:spPr>
        <a:xfrm>
          <a:off x="0" y="0"/>
          <a:ext cx="7632969" cy="5177014"/>
        </a:xfrm>
        <a:prstGeom prst="rect">
          <a:avLst/>
        </a:prstGeom>
      </xdr:spPr>
    </xdr:pic>
    <xdr:clientData/>
  </xdr:twoCellAnchor>
  <xdr:twoCellAnchor editAs="oneCell">
    <xdr:from>
      <xdr:col>1</xdr:col>
      <xdr:colOff>31443</xdr:colOff>
      <xdr:row>0</xdr:row>
      <xdr:rowOff>141242</xdr:rowOff>
    </xdr:from>
    <xdr:to>
      <xdr:col>10</xdr:col>
      <xdr:colOff>493889</xdr:colOff>
      <xdr:row>6</xdr:row>
      <xdr:rowOff>90767</xdr:rowOff>
    </xdr:to>
    <xdr:pic>
      <xdr:nvPicPr>
        <xdr:cNvPr id="104" name="Imagen 5">
          <a:extLst>
            <a:ext uri="{FF2B5EF4-FFF2-40B4-BE49-F238E27FC236}">
              <a16:creationId xmlns:a16="http://schemas.microsoft.com/office/drawing/2014/main" id="{F4F91570-9089-FB41-BB66-837D5ED3F6E8}"/>
            </a:ext>
          </a:extLst>
        </xdr:cNvPr>
        <xdr:cNvPicPr>
          <a:picLocks noChangeAspect="1"/>
        </xdr:cNvPicPr>
      </xdr:nvPicPr>
      <xdr:blipFill rotWithShape="1">
        <a:blip xmlns:r="http://schemas.openxmlformats.org/officeDocument/2006/relationships" r:embed="rId2"/>
        <a:srcRect l="1232" r="1361"/>
        <a:stretch/>
      </xdr:blipFill>
      <xdr:spPr>
        <a:xfrm>
          <a:off x="7942485" y="141242"/>
          <a:ext cx="12500987" cy="114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1</xdr:col>
      <xdr:colOff>2791860</xdr:colOff>
      <xdr:row>0</xdr:row>
      <xdr:rowOff>526379</xdr:rowOff>
    </xdr:to>
    <xdr:pic>
      <xdr:nvPicPr>
        <xdr:cNvPr id="21" name="Imagen 2">
          <a:extLst>
            <a:ext uri="{FF2B5EF4-FFF2-40B4-BE49-F238E27FC236}">
              <a16:creationId xmlns:a16="http://schemas.microsoft.com/office/drawing/2014/main" id="{FD1939F3-874C-174F-A3FF-EBB1DCDA31C2}"/>
            </a:ext>
          </a:extLst>
        </xdr:cNvPr>
        <xdr:cNvPicPr>
          <a:picLocks noChangeAspect="1"/>
        </xdr:cNvPicPr>
      </xdr:nvPicPr>
      <xdr:blipFill rotWithShape="1">
        <a:blip xmlns:r="http://schemas.openxmlformats.org/officeDocument/2006/relationships" r:embed="rId1"/>
        <a:srcRect l="10896" t="17030" r="61812" b="31880"/>
        <a:stretch/>
      </xdr:blipFill>
      <xdr:spPr>
        <a:xfrm>
          <a:off x="866775" y="76200"/>
          <a:ext cx="2734710" cy="4501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2734710</xdr:colOff>
      <xdr:row>0</xdr:row>
      <xdr:rowOff>526379</xdr:rowOff>
    </xdr:to>
    <xdr:pic>
      <xdr:nvPicPr>
        <xdr:cNvPr id="2" name="Imagen 1">
          <a:extLst>
            <a:ext uri="{FF2B5EF4-FFF2-40B4-BE49-F238E27FC236}">
              <a16:creationId xmlns:a16="http://schemas.microsoft.com/office/drawing/2014/main" id="{65DA1867-F131-0347-A309-91E8B3A3A42F}"/>
            </a:ext>
          </a:extLst>
        </xdr:cNvPr>
        <xdr:cNvPicPr>
          <a:picLocks noChangeAspect="1"/>
        </xdr:cNvPicPr>
      </xdr:nvPicPr>
      <xdr:blipFill rotWithShape="1">
        <a:blip xmlns:r="http://schemas.openxmlformats.org/officeDocument/2006/relationships" r:embed="rId1"/>
        <a:srcRect l="10896" t="17030" r="61812" b="31880"/>
        <a:stretch/>
      </xdr:blipFill>
      <xdr:spPr>
        <a:xfrm>
          <a:off x="660400" y="76200"/>
          <a:ext cx="2734710" cy="4501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55708</xdr:colOff>
      <xdr:row>0</xdr:row>
      <xdr:rowOff>144896</xdr:rowOff>
    </xdr:from>
    <xdr:to>
      <xdr:col>1</xdr:col>
      <xdr:colOff>2791861</xdr:colOff>
      <xdr:row>0</xdr:row>
      <xdr:rowOff>591900</xdr:rowOff>
    </xdr:to>
    <xdr:pic>
      <xdr:nvPicPr>
        <xdr:cNvPr id="4" name="Imagen 2">
          <a:extLst>
            <a:ext uri="{FF2B5EF4-FFF2-40B4-BE49-F238E27FC236}">
              <a16:creationId xmlns:a16="http://schemas.microsoft.com/office/drawing/2014/main" id="{5E8EA11C-DCEC-C247-A7A1-4870D63E8BB0}"/>
            </a:ext>
          </a:extLst>
        </xdr:cNvPr>
        <xdr:cNvPicPr>
          <a:picLocks noChangeAspect="1"/>
        </xdr:cNvPicPr>
      </xdr:nvPicPr>
      <xdr:blipFill rotWithShape="1">
        <a:blip xmlns:r="http://schemas.openxmlformats.org/officeDocument/2006/relationships" r:embed="rId1"/>
        <a:srcRect l="10896" t="17030" r="61812" b="31880"/>
        <a:stretch/>
      </xdr:blipFill>
      <xdr:spPr>
        <a:xfrm>
          <a:off x="861003" y="144896"/>
          <a:ext cx="2736153" cy="4470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53975</xdr:colOff>
      <xdr:row>0</xdr:row>
      <xdr:rowOff>123825</xdr:rowOff>
    </xdr:from>
    <xdr:to>
      <xdr:col>1</xdr:col>
      <xdr:colOff>2798800</xdr:colOff>
      <xdr:row>0</xdr:row>
      <xdr:rowOff>577179</xdr:rowOff>
    </xdr:to>
    <xdr:pic>
      <xdr:nvPicPr>
        <xdr:cNvPr id="21" name="Imagen 2">
          <a:extLst>
            <a:ext uri="{FF2B5EF4-FFF2-40B4-BE49-F238E27FC236}">
              <a16:creationId xmlns:a16="http://schemas.microsoft.com/office/drawing/2014/main" id="{E686A2DA-95CD-2A4A-9863-E13486B9D86A}"/>
            </a:ext>
          </a:extLst>
        </xdr:cNvPr>
        <xdr:cNvPicPr>
          <a:picLocks noChangeAspect="1"/>
        </xdr:cNvPicPr>
      </xdr:nvPicPr>
      <xdr:blipFill rotWithShape="1">
        <a:blip xmlns:r="http://schemas.openxmlformats.org/officeDocument/2006/relationships" r:embed="rId1"/>
        <a:srcRect l="10896" t="17030" r="61812" b="31880"/>
        <a:stretch/>
      </xdr:blipFill>
      <xdr:spPr>
        <a:xfrm>
          <a:off x="882650" y="123825"/>
          <a:ext cx="2744825" cy="450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1421</xdr:colOff>
      <xdr:row>0</xdr:row>
      <xdr:rowOff>90946</xdr:rowOff>
    </xdr:from>
    <xdr:to>
      <xdr:col>2</xdr:col>
      <xdr:colOff>1551856</xdr:colOff>
      <xdr:row>2</xdr:row>
      <xdr:rowOff>144250</xdr:rowOff>
    </xdr:to>
    <xdr:pic>
      <xdr:nvPicPr>
        <xdr:cNvPr id="55" name="Imagen 10">
          <a:extLst>
            <a:ext uri="{FF2B5EF4-FFF2-40B4-BE49-F238E27FC236}">
              <a16:creationId xmlns:a16="http://schemas.microsoft.com/office/drawing/2014/main" id="{1FEC30A4-0838-4A47-A715-4C0A37BC42EE}"/>
            </a:ext>
          </a:extLst>
        </xdr:cNvPr>
        <xdr:cNvPicPr>
          <a:picLocks noChangeAspect="1"/>
        </xdr:cNvPicPr>
      </xdr:nvPicPr>
      <xdr:blipFill rotWithShape="1">
        <a:blip xmlns:r="http://schemas.openxmlformats.org/officeDocument/2006/relationships" r:embed="rId1"/>
        <a:srcRect l="10896" t="17030" r="61812" b="31880"/>
        <a:stretch/>
      </xdr:blipFill>
      <xdr:spPr>
        <a:xfrm>
          <a:off x="656905" y="90946"/>
          <a:ext cx="2731535" cy="450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63500</xdr:rowOff>
    </xdr:from>
    <xdr:to>
      <xdr:col>2</xdr:col>
      <xdr:colOff>817010</xdr:colOff>
      <xdr:row>0</xdr:row>
      <xdr:rowOff>516854</xdr:rowOff>
    </xdr:to>
    <xdr:pic>
      <xdr:nvPicPr>
        <xdr:cNvPr id="5" name="Imagen 3">
          <a:extLst>
            <a:ext uri="{FF2B5EF4-FFF2-40B4-BE49-F238E27FC236}">
              <a16:creationId xmlns:a16="http://schemas.microsoft.com/office/drawing/2014/main" id="{033E3308-038A-E443-AD1B-3DEE96571059}"/>
            </a:ext>
          </a:extLst>
        </xdr:cNvPr>
        <xdr:cNvPicPr>
          <a:picLocks noChangeAspect="1"/>
        </xdr:cNvPicPr>
      </xdr:nvPicPr>
      <xdr:blipFill rotWithShape="1">
        <a:blip xmlns:r="http://schemas.openxmlformats.org/officeDocument/2006/relationships" r:embed="rId1"/>
        <a:srcRect l="10896" t="17030" r="61812" b="31880"/>
        <a:stretch/>
      </xdr:blipFill>
      <xdr:spPr>
        <a:xfrm>
          <a:off x="584200" y="63500"/>
          <a:ext cx="2731535" cy="450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1</xdr:col>
      <xdr:colOff>2779160</xdr:colOff>
      <xdr:row>0</xdr:row>
      <xdr:rowOff>523204</xdr:rowOff>
    </xdr:to>
    <xdr:pic>
      <xdr:nvPicPr>
        <xdr:cNvPr id="3" name="Imagen 1">
          <a:extLst>
            <a:ext uri="{FF2B5EF4-FFF2-40B4-BE49-F238E27FC236}">
              <a16:creationId xmlns:a16="http://schemas.microsoft.com/office/drawing/2014/main" id="{75E87FCC-D9D6-E14C-9B04-D43EBF7C04F3}"/>
            </a:ext>
          </a:extLst>
        </xdr:cNvPr>
        <xdr:cNvPicPr>
          <a:picLocks noChangeAspect="1"/>
        </xdr:cNvPicPr>
      </xdr:nvPicPr>
      <xdr:blipFill rotWithShape="1">
        <a:blip xmlns:r="http://schemas.openxmlformats.org/officeDocument/2006/relationships" r:embed="rId1"/>
        <a:srcRect l="10896" t="17030" r="61812" b="31880"/>
        <a:stretch/>
      </xdr:blipFill>
      <xdr:spPr>
        <a:xfrm>
          <a:off x="704850" y="76200"/>
          <a:ext cx="2731535" cy="450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79375</xdr:rowOff>
    </xdr:from>
    <xdr:to>
      <xdr:col>2</xdr:col>
      <xdr:colOff>412734</xdr:colOff>
      <xdr:row>0</xdr:row>
      <xdr:rowOff>532729</xdr:rowOff>
    </xdr:to>
    <xdr:pic>
      <xdr:nvPicPr>
        <xdr:cNvPr id="3" name="Imagen 1">
          <a:extLst>
            <a:ext uri="{FF2B5EF4-FFF2-40B4-BE49-F238E27FC236}">
              <a16:creationId xmlns:a16="http://schemas.microsoft.com/office/drawing/2014/main" id="{FF50ABB3-9E3B-8342-8BA4-344E6B8B36AF}"/>
            </a:ext>
          </a:extLst>
        </xdr:cNvPr>
        <xdr:cNvPicPr>
          <a:picLocks noChangeAspect="1"/>
        </xdr:cNvPicPr>
      </xdr:nvPicPr>
      <xdr:blipFill rotWithShape="1">
        <a:blip xmlns:r="http://schemas.openxmlformats.org/officeDocument/2006/relationships" r:embed="rId1"/>
        <a:srcRect l="10896" t="17030" r="61812" b="31880"/>
        <a:stretch/>
      </xdr:blipFill>
      <xdr:spPr>
        <a:xfrm>
          <a:off x="508000" y="79375"/>
          <a:ext cx="2731535" cy="4501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88900</xdr:colOff>
      <xdr:row>0</xdr:row>
      <xdr:rowOff>88900</xdr:rowOff>
    </xdr:from>
    <xdr:to>
      <xdr:col>1</xdr:col>
      <xdr:colOff>2849010</xdr:colOff>
      <xdr:row>0</xdr:row>
      <xdr:rowOff>535904</xdr:rowOff>
    </xdr:to>
    <xdr:pic>
      <xdr:nvPicPr>
        <xdr:cNvPr id="3" name="Imagen 1">
          <a:extLst>
            <a:ext uri="{FF2B5EF4-FFF2-40B4-BE49-F238E27FC236}">
              <a16:creationId xmlns:a16="http://schemas.microsoft.com/office/drawing/2014/main" id="{185066B2-7F77-F749-8E13-07E5C0F0E88A}"/>
            </a:ext>
          </a:extLst>
        </xdr:cNvPr>
        <xdr:cNvPicPr>
          <a:picLocks noChangeAspect="1"/>
        </xdr:cNvPicPr>
      </xdr:nvPicPr>
      <xdr:blipFill rotWithShape="1">
        <a:blip xmlns:r="http://schemas.openxmlformats.org/officeDocument/2006/relationships" r:embed="rId1"/>
        <a:srcRect l="10896" t="17030" r="61812" b="31880"/>
        <a:stretch/>
      </xdr:blipFill>
      <xdr:spPr>
        <a:xfrm>
          <a:off x="1155700" y="88900"/>
          <a:ext cx="2756935" cy="4470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80430</xdr:colOff>
      <xdr:row>0</xdr:row>
      <xdr:rowOff>101952</xdr:rowOff>
    </xdr:from>
    <xdr:to>
      <xdr:col>1</xdr:col>
      <xdr:colOff>2785506</xdr:colOff>
      <xdr:row>0</xdr:row>
      <xdr:rowOff>539431</xdr:rowOff>
    </xdr:to>
    <xdr:pic>
      <xdr:nvPicPr>
        <xdr:cNvPr id="26" name="Imagen 1">
          <a:extLst>
            <a:ext uri="{FF2B5EF4-FFF2-40B4-BE49-F238E27FC236}">
              <a16:creationId xmlns:a16="http://schemas.microsoft.com/office/drawing/2014/main" id="{149A62D0-8681-A34E-8CFA-AC4005340BC5}"/>
            </a:ext>
          </a:extLst>
        </xdr:cNvPr>
        <xdr:cNvPicPr>
          <a:picLocks noChangeAspect="1"/>
        </xdr:cNvPicPr>
      </xdr:nvPicPr>
      <xdr:blipFill rotWithShape="1">
        <a:blip xmlns:r="http://schemas.openxmlformats.org/officeDocument/2006/relationships" r:embed="rId1"/>
        <a:srcRect l="10896" t="17030" r="61812" b="31880"/>
        <a:stretch/>
      </xdr:blipFill>
      <xdr:spPr>
        <a:xfrm>
          <a:off x="1265763" y="101952"/>
          <a:ext cx="2711426" cy="443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73025</xdr:colOff>
      <xdr:row>0</xdr:row>
      <xdr:rowOff>82550</xdr:rowOff>
    </xdr:from>
    <xdr:to>
      <xdr:col>1</xdr:col>
      <xdr:colOff>2807735</xdr:colOff>
      <xdr:row>0</xdr:row>
      <xdr:rowOff>532729</xdr:rowOff>
    </xdr:to>
    <xdr:pic>
      <xdr:nvPicPr>
        <xdr:cNvPr id="37" name="Imagen 2">
          <a:extLst>
            <a:ext uri="{FF2B5EF4-FFF2-40B4-BE49-F238E27FC236}">
              <a16:creationId xmlns:a16="http://schemas.microsoft.com/office/drawing/2014/main" id="{DFE7A9C4-E577-8942-827F-E295D6FC04E2}"/>
            </a:ext>
          </a:extLst>
        </xdr:cNvPr>
        <xdr:cNvPicPr>
          <a:picLocks noChangeAspect="1"/>
        </xdr:cNvPicPr>
      </xdr:nvPicPr>
      <xdr:blipFill rotWithShape="1">
        <a:blip xmlns:r="http://schemas.openxmlformats.org/officeDocument/2006/relationships" r:embed="rId1"/>
        <a:srcRect l="10896" t="17030" r="61812" b="31880"/>
        <a:stretch/>
      </xdr:blipFill>
      <xdr:spPr>
        <a:xfrm>
          <a:off x="1025525" y="82550"/>
          <a:ext cx="2737885" cy="453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88195</xdr:colOff>
      <xdr:row>0</xdr:row>
      <xdr:rowOff>101953</xdr:rowOff>
    </xdr:from>
    <xdr:to>
      <xdr:col>1</xdr:col>
      <xdr:colOff>2831371</xdr:colOff>
      <xdr:row>0</xdr:row>
      <xdr:rowOff>548957</xdr:rowOff>
    </xdr:to>
    <xdr:pic>
      <xdr:nvPicPr>
        <xdr:cNvPr id="13" name="Imagen 2">
          <a:extLst>
            <a:ext uri="{FF2B5EF4-FFF2-40B4-BE49-F238E27FC236}">
              <a16:creationId xmlns:a16="http://schemas.microsoft.com/office/drawing/2014/main" id="{88359059-8BA7-F74E-85EF-7DE37A4C90C2}"/>
            </a:ext>
          </a:extLst>
        </xdr:cNvPr>
        <xdr:cNvPicPr>
          <a:picLocks noChangeAspect="1"/>
        </xdr:cNvPicPr>
      </xdr:nvPicPr>
      <xdr:blipFill rotWithShape="1">
        <a:blip xmlns:r="http://schemas.openxmlformats.org/officeDocument/2006/relationships" r:embed="rId1"/>
        <a:srcRect l="10896" t="17030" r="61812" b="31880"/>
        <a:stretch/>
      </xdr:blipFill>
      <xdr:spPr>
        <a:xfrm>
          <a:off x="1019528" y="101953"/>
          <a:ext cx="2743176" cy="4501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00870DF-F60C-428F-BD18-BF74B5455E28}"/>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lundingold.com/site/assets/files/111524/2025-05-09-mic.pdf" TargetMode="External"/><Relationship Id="rId7" Type="http://schemas.openxmlformats.org/officeDocument/2006/relationships/drawing" Target="../drawings/drawing2.xml"/><Relationship Id="rId2" Type="http://schemas.openxmlformats.org/officeDocument/2006/relationships/hyperlink" Target="https://lundingold.com/site/assets/files/111524/2025-05-09-mic.pdf" TargetMode="External"/><Relationship Id="rId1" Type="http://schemas.openxmlformats.org/officeDocument/2006/relationships/hyperlink" Target="https://lundingold.com/site/assets/files/111524/2025-05-09-mic.pdf" TargetMode="External"/><Relationship Id="rId6" Type="http://schemas.openxmlformats.org/officeDocument/2006/relationships/hyperlink" Target="https://lundingold.com/site/assets/files/111524/2025-05-09-mic.pdf" TargetMode="External"/><Relationship Id="rId5" Type="http://schemas.openxmlformats.org/officeDocument/2006/relationships/hyperlink" Target="https://lundingold.com/site/assets/files/111524/2025-05-09-mic.pdf" TargetMode="External"/><Relationship Id="rId4" Type="http://schemas.openxmlformats.org/officeDocument/2006/relationships/hyperlink" Target="https://lundingold.com/site/assets/files/111114/lug_msr_f2024_-_final_website.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164A9-16FC-4037-87F6-378211942C0B}">
  <sheetPr>
    <tabColor rgb="FF12415B"/>
  </sheetPr>
  <dimension ref="A1:AB566"/>
  <sheetViews>
    <sheetView showGridLines="0" tabSelected="1" zoomScale="80" zoomScaleNormal="80" workbookViewId="0">
      <selection sqref="A1:A23"/>
    </sheetView>
  </sheetViews>
  <sheetFormatPr defaultColWidth="13.875" defaultRowHeight="14.25"/>
  <cols>
    <col min="1" max="1" width="102" customWidth="1"/>
    <col min="2" max="2" width="31.375" style="9" customWidth="1"/>
    <col min="3" max="3" width="21.625" style="9" customWidth="1"/>
    <col min="4" max="4" width="14" style="10" customWidth="1"/>
    <col min="5" max="5" width="22.625" style="10" customWidth="1"/>
    <col min="6" max="6" width="11" customWidth="1"/>
    <col min="7" max="7" width="15.375" customWidth="1"/>
    <col min="8" max="8" width="12.5" customWidth="1"/>
    <col min="9" max="9" width="18.125" customWidth="1"/>
    <col min="10" max="10" width="13.125" style="17" customWidth="1"/>
    <col min="11" max="11" width="8.125" customWidth="1"/>
    <col min="12" max="12" width="12.5" customWidth="1"/>
    <col min="13" max="13" width="19.625" customWidth="1"/>
    <col min="14" max="28" width="8.625" customWidth="1"/>
  </cols>
  <sheetData>
    <row r="1" spans="1:12" ht="24" customHeight="1">
      <c r="A1" s="629"/>
      <c r="B1" s="89"/>
      <c r="C1" s="89"/>
      <c r="D1" s="89"/>
      <c r="E1" s="89"/>
      <c r="F1" s="89"/>
      <c r="G1" s="89"/>
      <c r="H1" s="89"/>
      <c r="I1" s="89"/>
      <c r="J1" s="89"/>
      <c r="K1" s="89"/>
    </row>
    <row r="2" spans="1:12" ht="14.1" customHeight="1">
      <c r="A2" s="629"/>
      <c r="B2" s="89"/>
      <c r="C2" s="89"/>
      <c r="D2" s="89"/>
      <c r="E2" s="89"/>
      <c r="F2" s="89"/>
      <c r="G2" s="89"/>
      <c r="H2" s="89"/>
      <c r="I2" s="89"/>
      <c r="J2" s="89"/>
      <c r="K2" s="89"/>
      <c r="L2" s="11"/>
    </row>
    <row r="3" spans="1:12" ht="14.1" customHeight="1">
      <c r="A3" s="629"/>
      <c r="B3" s="89"/>
      <c r="C3" s="89"/>
      <c r="D3" s="89"/>
      <c r="E3" s="89"/>
      <c r="F3" s="89"/>
      <c r="G3" s="89"/>
      <c r="H3" s="89"/>
      <c r="I3" s="89"/>
      <c r="J3" s="89"/>
      <c r="K3" s="89"/>
      <c r="L3" s="11"/>
    </row>
    <row r="4" spans="1:12" ht="14.1" customHeight="1">
      <c r="A4" s="629"/>
      <c r="B4" s="89"/>
      <c r="C4" s="89"/>
      <c r="D4" s="89"/>
      <c r="E4" s="89"/>
      <c r="F4" s="89"/>
      <c r="G4" s="89"/>
      <c r="H4" s="89"/>
      <c r="I4" s="89"/>
      <c r="J4" s="89"/>
      <c r="K4" s="89"/>
      <c r="L4" s="11"/>
    </row>
    <row r="5" spans="1:12" ht="14.1" customHeight="1">
      <c r="A5" s="629"/>
      <c r="B5" s="89"/>
      <c r="C5" s="89"/>
      <c r="D5" s="89"/>
      <c r="E5" s="89"/>
      <c r="F5" s="89"/>
      <c r="G5" s="89"/>
      <c r="H5" s="89"/>
      <c r="I5" s="89"/>
      <c r="J5" s="89"/>
      <c r="K5" s="89"/>
      <c r="L5" s="11"/>
    </row>
    <row r="6" spans="1:12" ht="14.1" customHeight="1">
      <c r="A6" s="629"/>
      <c r="B6" s="89"/>
      <c r="C6" s="89"/>
      <c r="D6" s="89"/>
      <c r="E6" s="89"/>
      <c r="F6" s="89"/>
      <c r="G6" s="89"/>
      <c r="H6" s="89"/>
      <c r="I6" s="89"/>
      <c r="J6" s="89"/>
      <c r="K6" s="89"/>
      <c r="L6" s="11"/>
    </row>
    <row r="7" spans="1:12" ht="14.1" customHeight="1">
      <c r="A7" s="629"/>
      <c r="B7" s="89"/>
      <c r="C7" s="89"/>
      <c r="D7" s="89"/>
      <c r="E7" s="89"/>
      <c r="F7" s="89"/>
      <c r="G7" s="89"/>
      <c r="H7" s="89"/>
      <c r="I7" s="89"/>
      <c r="J7" s="89"/>
      <c r="K7" s="89"/>
      <c r="L7" s="11"/>
    </row>
    <row r="8" spans="1:12" ht="18" customHeight="1">
      <c r="A8" s="629"/>
      <c r="B8"/>
      <c r="C8"/>
      <c r="D8"/>
      <c r="E8"/>
      <c r="J8"/>
      <c r="L8" s="12"/>
    </row>
    <row r="9" spans="1:12" ht="26.1" customHeight="1">
      <c r="A9" s="629"/>
      <c r="B9" s="625" t="s">
        <v>0</v>
      </c>
      <c r="C9" s="625"/>
      <c r="D9" s="625"/>
      <c r="E9" s="625"/>
      <c r="F9" s="625"/>
      <c r="G9" s="625"/>
      <c r="H9" s="625"/>
      <c r="I9" s="625"/>
      <c r="J9" s="625"/>
      <c r="K9" s="625"/>
    </row>
    <row r="10" spans="1:12" ht="45.75" customHeight="1">
      <c r="A10" s="629"/>
      <c r="B10" s="627" t="s">
        <v>1</v>
      </c>
      <c r="C10" s="627"/>
      <c r="D10" s="627"/>
      <c r="E10" s="627"/>
      <c r="F10" s="627"/>
      <c r="G10" s="627"/>
      <c r="H10" s="627"/>
      <c r="I10" s="627"/>
      <c r="J10" s="627"/>
      <c r="K10" s="627"/>
      <c r="L10" s="88"/>
    </row>
    <row r="11" spans="1:12" ht="14.1" customHeight="1">
      <c r="A11" s="629"/>
      <c r="B11" s="627"/>
      <c r="C11" s="627"/>
      <c r="D11" s="627"/>
      <c r="E11" s="627"/>
      <c r="F11" s="627"/>
      <c r="G11" s="627"/>
      <c r="H11" s="627"/>
      <c r="I11" s="627"/>
      <c r="J11" s="627"/>
      <c r="K11" s="627"/>
    </row>
    <row r="12" spans="1:12" ht="26.1" customHeight="1">
      <c r="A12" s="629"/>
      <c r="B12" s="626" t="s">
        <v>2</v>
      </c>
      <c r="C12" s="626"/>
      <c r="D12" s="626"/>
      <c r="E12" s="626"/>
      <c r="F12" s="626"/>
      <c r="G12" s="626"/>
      <c r="H12" s="626"/>
      <c r="I12" s="626"/>
      <c r="J12" s="626"/>
      <c r="K12" s="626"/>
    </row>
    <row r="13" spans="1:12" s="18" customFormat="1" ht="14.1" customHeight="1">
      <c r="A13" s="629"/>
      <c r="B13" s="14"/>
      <c r="C13" s="630"/>
      <c r="D13" s="630"/>
      <c r="E13" s="630"/>
      <c r="F13" s="630"/>
      <c r="G13" s="630"/>
      <c r="H13" s="630"/>
      <c r="I13" s="630"/>
      <c r="J13" s="630"/>
      <c r="K13" s="630"/>
    </row>
    <row r="14" spans="1:12" s="18" customFormat="1" ht="15.95" customHeight="1">
      <c r="A14" s="629"/>
      <c r="B14" s="124" t="s">
        <v>3</v>
      </c>
      <c r="C14" s="628" t="s">
        <v>4</v>
      </c>
      <c r="D14" s="628"/>
      <c r="E14" s="628"/>
      <c r="F14" s="628"/>
      <c r="G14" s="628"/>
      <c r="H14" s="628"/>
      <c r="I14" s="628"/>
      <c r="J14" s="628"/>
      <c r="K14" s="628"/>
    </row>
    <row r="15" spans="1:12" s="18" customFormat="1" ht="15.95" customHeight="1">
      <c r="A15" s="629"/>
      <c r="B15" s="124" t="s">
        <v>5</v>
      </c>
      <c r="C15" s="628" t="s">
        <v>6</v>
      </c>
      <c r="D15" s="628"/>
      <c r="E15" s="628"/>
      <c r="F15" s="628"/>
      <c r="G15" s="628"/>
      <c r="H15" s="628"/>
      <c r="I15" s="628"/>
      <c r="J15" s="628"/>
      <c r="K15" s="628"/>
    </row>
    <row r="16" spans="1:12" ht="15.95" customHeight="1">
      <c r="A16" s="629"/>
      <c r="B16" s="124" t="s">
        <v>7</v>
      </c>
      <c r="C16" s="628" t="s">
        <v>8</v>
      </c>
      <c r="D16" s="628"/>
      <c r="E16" s="628"/>
      <c r="F16" s="628"/>
      <c r="G16" s="628"/>
      <c r="H16" s="628"/>
      <c r="I16" s="628"/>
      <c r="J16" s="628"/>
      <c r="K16" s="628"/>
    </row>
    <row r="17" spans="1:28" ht="15.95" customHeight="1">
      <c r="A17" s="629"/>
      <c r="B17" s="124" t="s">
        <v>9</v>
      </c>
      <c r="C17" s="628" t="s">
        <v>10</v>
      </c>
      <c r="D17" s="628"/>
      <c r="E17" s="628"/>
      <c r="F17" s="628"/>
      <c r="G17" s="628"/>
      <c r="H17" s="628"/>
      <c r="I17" s="628"/>
      <c r="J17" s="628"/>
      <c r="K17" s="628"/>
    </row>
    <row r="18" spans="1:28" ht="15.95" customHeight="1">
      <c r="A18" s="629"/>
      <c r="B18" s="124" t="s">
        <v>11</v>
      </c>
      <c r="C18" s="628" t="s">
        <v>12</v>
      </c>
      <c r="D18" s="628"/>
      <c r="E18" s="628"/>
      <c r="F18" s="628"/>
      <c r="G18" s="628"/>
      <c r="H18" s="628"/>
      <c r="I18" s="628"/>
      <c r="J18" s="628"/>
      <c r="K18" s="628"/>
    </row>
    <row r="19" spans="1:28" ht="15.95" customHeight="1">
      <c r="A19" s="629"/>
      <c r="B19" s="124" t="s">
        <v>13</v>
      </c>
      <c r="C19" s="628" t="s">
        <v>14</v>
      </c>
      <c r="D19" s="628"/>
      <c r="E19" s="628"/>
      <c r="F19" s="628"/>
      <c r="G19" s="628"/>
      <c r="H19" s="628"/>
      <c r="I19" s="628"/>
      <c r="J19" s="628"/>
      <c r="K19" s="628"/>
    </row>
    <row r="20" spans="1:28" ht="15.95" customHeight="1">
      <c r="A20" s="629"/>
      <c r="B20" s="124" t="s">
        <v>15</v>
      </c>
      <c r="C20" s="628" t="s">
        <v>16</v>
      </c>
      <c r="D20" s="628"/>
      <c r="E20" s="628"/>
      <c r="F20" s="628"/>
      <c r="G20" s="628"/>
      <c r="H20" s="628"/>
      <c r="I20" s="628"/>
      <c r="J20" s="628"/>
      <c r="K20" s="628"/>
    </row>
    <row r="21" spans="1:28" ht="15.95" customHeight="1">
      <c r="A21" s="629"/>
      <c r="B21" s="124" t="s">
        <v>17</v>
      </c>
      <c r="C21" s="628" t="s">
        <v>18</v>
      </c>
      <c r="D21" s="628"/>
      <c r="E21" s="628"/>
      <c r="F21" s="628"/>
      <c r="G21" s="628"/>
      <c r="H21" s="628"/>
      <c r="I21" s="628"/>
      <c r="J21" s="628"/>
      <c r="K21" s="628"/>
    </row>
    <row r="22" spans="1:28" ht="15.95" customHeight="1">
      <c r="A22" s="629"/>
      <c r="B22" s="124" t="s">
        <v>19</v>
      </c>
      <c r="C22" s="628" t="s">
        <v>20</v>
      </c>
      <c r="D22" s="628"/>
      <c r="E22" s="628"/>
      <c r="F22" s="628"/>
      <c r="G22" s="628"/>
      <c r="H22" s="628"/>
      <c r="I22" s="628"/>
      <c r="J22" s="628"/>
      <c r="K22" s="628"/>
      <c r="L22" s="20"/>
    </row>
    <row r="23" spans="1:28" ht="15.95" customHeight="1">
      <c r="A23" s="629"/>
      <c r="B23" s="124" t="s">
        <v>21</v>
      </c>
      <c r="C23" s="628" t="s">
        <v>22</v>
      </c>
      <c r="D23" s="628"/>
      <c r="E23" s="628"/>
      <c r="F23" s="628"/>
      <c r="G23" s="628"/>
      <c r="H23" s="628"/>
      <c r="I23" s="628"/>
      <c r="J23" s="628"/>
      <c r="K23" s="628"/>
      <c r="L23" s="20"/>
    </row>
    <row r="24" spans="1:28" ht="14.1" customHeight="1">
      <c r="B24" s="19"/>
      <c r="E24" s="21"/>
      <c r="F24" s="624"/>
      <c r="G24" s="624"/>
      <c r="H24" s="624"/>
      <c r="I24" s="624"/>
      <c r="J24" s="624"/>
      <c r="K24" s="624"/>
      <c r="L24" s="624"/>
    </row>
    <row r="25" spans="1:28">
      <c r="B25" s="22"/>
      <c r="C25" s="22"/>
      <c r="D25" s="23"/>
      <c r="E25" s="23"/>
      <c r="F25" s="31"/>
      <c r="G25" s="25"/>
      <c r="H25" s="25"/>
      <c r="I25" s="25"/>
      <c r="J25" s="32"/>
      <c r="K25" s="25"/>
      <c r="L25" s="25"/>
      <c r="M25" s="25"/>
      <c r="N25" s="25"/>
      <c r="O25" s="25"/>
      <c r="P25" s="25"/>
      <c r="Q25" s="25"/>
      <c r="R25" s="25"/>
      <c r="S25" s="25"/>
      <c r="T25" s="25"/>
      <c r="U25" s="25"/>
      <c r="V25" s="25"/>
      <c r="W25" s="25"/>
      <c r="X25" s="25"/>
      <c r="Y25" s="25"/>
      <c r="Z25" s="25"/>
      <c r="AA25" s="25"/>
      <c r="AB25" s="25"/>
    </row>
    <row r="26" spans="1:28">
      <c r="B26" s="22"/>
      <c r="C26" s="22"/>
      <c r="D26" s="23"/>
      <c r="E26" s="23"/>
      <c r="F26" s="31"/>
      <c r="G26" s="25"/>
      <c r="H26" s="25"/>
      <c r="I26" s="25"/>
      <c r="J26" s="32"/>
      <c r="K26" s="25"/>
      <c r="L26" s="25"/>
      <c r="M26" s="25"/>
      <c r="N26" s="25"/>
      <c r="O26" s="25"/>
      <c r="P26" s="25"/>
      <c r="Q26" s="25"/>
      <c r="R26" s="25"/>
      <c r="S26" s="25"/>
      <c r="T26" s="25"/>
      <c r="U26" s="25"/>
      <c r="V26" s="25"/>
      <c r="W26" s="25"/>
      <c r="X26" s="25"/>
      <c r="Y26" s="25"/>
      <c r="Z26" s="25"/>
      <c r="AA26" s="25"/>
      <c r="AB26" s="25"/>
    </row>
    <row r="27" spans="1:28">
      <c r="B27" s="22"/>
      <c r="C27" s="22"/>
      <c r="D27" s="23"/>
      <c r="E27" s="23"/>
      <c r="F27" s="31"/>
      <c r="G27" s="25"/>
      <c r="H27" s="25"/>
      <c r="I27" s="25"/>
      <c r="J27" s="32"/>
      <c r="K27" s="25"/>
      <c r="L27" s="25"/>
      <c r="M27" s="25"/>
      <c r="N27" s="25"/>
      <c r="O27" s="25"/>
      <c r="P27" s="25"/>
      <c r="Q27" s="25"/>
      <c r="R27" s="25"/>
      <c r="S27" s="25"/>
      <c r="T27" s="25"/>
      <c r="U27" s="25"/>
      <c r="V27" s="25"/>
      <c r="W27" s="25"/>
      <c r="X27" s="25"/>
      <c r="Y27" s="25"/>
      <c r="Z27" s="25"/>
      <c r="AA27" s="25"/>
      <c r="AB27" s="25"/>
    </row>
    <row r="28" spans="1:28">
      <c r="B28" s="22"/>
      <c r="C28" s="22"/>
      <c r="D28" s="23"/>
      <c r="E28" s="23"/>
      <c r="F28" s="31"/>
      <c r="G28" s="25"/>
      <c r="H28" s="25"/>
      <c r="I28" s="25"/>
      <c r="J28" s="32"/>
      <c r="K28" s="25"/>
      <c r="L28" s="25"/>
      <c r="M28" s="25"/>
      <c r="N28" s="25"/>
      <c r="O28" s="25"/>
      <c r="P28" s="25"/>
      <c r="Q28" s="25"/>
      <c r="R28" s="25"/>
      <c r="S28" s="25"/>
      <c r="T28" s="25"/>
      <c r="U28" s="25"/>
      <c r="V28" s="25"/>
      <c r="W28" s="25"/>
      <c r="X28" s="25"/>
      <c r="Y28" s="25"/>
      <c r="Z28" s="25"/>
      <c r="AA28" s="25"/>
      <c r="AB28" s="25"/>
    </row>
    <row r="29" spans="1:28">
      <c r="B29" s="22"/>
      <c r="C29" s="22"/>
      <c r="D29" s="23"/>
      <c r="E29" s="23"/>
      <c r="F29" s="31"/>
      <c r="G29" s="25"/>
      <c r="H29" s="25"/>
      <c r="I29" s="25"/>
      <c r="J29" s="32"/>
      <c r="K29" s="25"/>
      <c r="L29" s="25"/>
      <c r="M29" s="25"/>
      <c r="N29" s="25"/>
      <c r="O29" s="25"/>
      <c r="P29" s="25"/>
      <c r="Q29" s="25"/>
      <c r="R29" s="25"/>
      <c r="S29" s="25"/>
      <c r="T29" s="25"/>
      <c r="U29" s="25"/>
      <c r="V29" s="25"/>
      <c r="W29" s="25"/>
      <c r="X29" s="25"/>
      <c r="Y29" s="25"/>
      <c r="Z29" s="25"/>
      <c r="AA29" s="25"/>
      <c r="AB29" s="25"/>
    </row>
    <row r="30" spans="1:28">
      <c r="B30" s="22"/>
      <c r="C30" s="22"/>
      <c r="D30" s="23"/>
      <c r="E30" s="23"/>
      <c r="F30" s="31"/>
      <c r="G30" s="25"/>
      <c r="H30" s="25"/>
      <c r="I30" s="25"/>
      <c r="J30" s="32"/>
      <c r="K30" s="25"/>
      <c r="L30" s="25"/>
      <c r="M30" s="25"/>
      <c r="N30" s="25"/>
      <c r="O30" s="25"/>
      <c r="P30" s="25"/>
      <c r="Q30" s="25"/>
      <c r="R30" s="25"/>
      <c r="S30" s="25"/>
      <c r="T30" s="25"/>
      <c r="U30" s="25"/>
      <c r="V30" s="25"/>
      <c r="W30" s="25"/>
      <c r="X30" s="25"/>
      <c r="Y30" s="25"/>
      <c r="Z30" s="25"/>
      <c r="AA30" s="25"/>
      <c r="AB30" s="25"/>
    </row>
    <row r="31" spans="1:28">
      <c r="B31" s="22"/>
      <c r="C31" s="22"/>
      <c r="D31" s="23"/>
      <c r="E31" s="23"/>
      <c r="F31" s="31"/>
      <c r="G31" s="25"/>
      <c r="H31" s="25"/>
      <c r="I31" s="25"/>
      <c r="J31" s="32"/>
      <c r="K31" s="25"/>
      <c r="L31" s="25"/>
      <c r="M31" s="25"/>
      <c r="N31" s="25"/>
      <c r="O31" s="25"/>
      <c r="P31" s="25"/>
      <c r="Q31" s="25"/>
      <c r="R31" s="25"/>
      <c r="S31" s="25"/>
      <c r="T31" s="25"/>
      <c r="U31" s="25"/>
      <c r="V31" s="25"/>
      <c r="W31" s="25"/>
      <c r="X31" s="25"/>
      <c r="Y31" s="25"/>
      <c r="Z31" s="25"/>
      <c r="AA31" s="25"/>
      <c r="AB31" s="25"/>
    </row>
    <row r="32" spans="1:28">
      <c r="B32" s="22"/>
      <c r="C32" s="22"/>
      <c r="D32" s="23"/>
      <c r="E32" s="23"/>
      <c r="F32" s="31"/>
      <c r="G32" s="25"/>
      <c r="H32" s="25"/>
      <c r="I32" s="25"/>
      <c r="J32" s="32"/>
      <c r="K32" s="25"/>
      <c r="L32" s="25"/>
      <c r="M32" s="25"/>
      <c r="N32" s="25"/>
      <c r="O32" s="25"/>
      <c r="P32" s="25"/>
      <c r="Q32" s="25"/>
      <c r="R32" s="25"/>
      <c r="S32" s="25"/>
      <c r="T32" s="25"/>
      <c r="U32" s="25"/>
      <c r="V32" s="25"/>
      <c r="W32" s="25"/>
      <c r="X32" s="25"/>
      <c r="Y32" s="25"/>
      <c r="Z32" s="25"/>
      <c r="AA32" s="25"/>
      <c r="AB32" s="25"/>
    </row>
    <row r="33" spans="2:28">
      <c r="B33" s="22"/>
      <c r="C33" s="22"/>
      <c r="D33" s="23"/>
      <c r="E33" s="23"/>
      <c r="F33" s="31"/>
      <c r="G33" s="25"/>
      <c r="H33" s="25"/>
      <c r="I33" s="25"/>
      <c r="J33" s="32"/>
      <c r="K33" s="25"/>
      <c r="L33" s="25"/>
      <c r="M33" s="25"/>
      <c r="N33" s="25"/>
      <c r="O33" s="25"/>
      <c r="P33" s="25"/>
      <c r="Q33" s="25"/>
      <c r="R33" s="25"/>
      <c r="S33" s="25"/>
      <c r="T33" s="25"/>
      <c r="U33" s="25"/>
      <c r="V33" s="25"/>
      <c r="W33" s="25"/>
      <c r="X33" s="25"/>
      <c r="Y33" s="25"/>
      <c r="Z33" s="25"/>
      <c r="AA33" s="25"/>
      <c r="AB33" s="25"/>
    </row>
    <row r="34" spans="2:28">
      <c r="B34" s="22"/>
      <c r="C34" s="22"/>
      <c r="D34" s="23"/>
      <c r="E34" s="23"/>
      <c r="F34" s="31"/>
      <c r="G34" s="25"/>
      <c r="H34" s="25"/>
      <c r="I34" s="25"/>
      <c r="J34" s="32"/>
      <c r="K34" s="25"/>
      <c r="L34" s="25"/>
      <c r="M34" s="25"/>
      <c r="N34" s="25"/>
      <c r="O34" s="25"/>
      <c r="P34" s="25"/>
      <c r="Q34" s="25"/>
      <c r="R34" s="25"/>
      <c r="S34" s="25"/>
      <c r="T34" s="25"/>
      <c r="U34" s="25"/>
      <c r="V34" s="25"/>
      <c r="W34" s="25"/>
      <c r="X34" s="25"/>
      <c r="Y34" s="25"/>
      <c r="Z34" s="25"/>
      <c r="AA34" s="25"/>
      <c r="AB34" s="25"/>
    </row>
    <row r="35" spans="2:28">
      <c r="B35" s="22"/>
      <c r="C35" s="22"/>
      <c r="D35" s="23"/>
      <c r="E35" s="23"/>
      <c r="F35" s="31"/>
      <c r="G35" s="25"/>
      <c r="H35" s="25"/>
      <c r="I35" s="25"/>
      <c r="J35" s="32"/>
      <c r="K35" s="25"/>
      <c r="L35" s="25"/>
      <c r="M35" s="25"/>
      <c r="N35" s="25"/>
      <c r="O35" s="25"/>
      <c r="P35" s="25"/>
      <c r="Q35" s="25"/>
      <c r="R35" s="25"/>
      <c r="S35" s="25"/>
      <c r="T35" s="25"/>
      <c r="U35" s="25"/>
      <c r="V35" s="25"/>
      <c r="W35" s="25"/>
      <c r="X35" s="25"/>
      <c r="Y35" s="25"/>
      <c r="Z35" s="25"/>
      <c r="AA35" s="25"/>
      <c r="AB35" s="25"/>
    </row>
    <row r="36" spans="2:28">
      <c r="B36" s="22"/>
      <c r="C36" s="22"/>
      <c r="D36" s="23"/>
      <c r="E36" s="23"/>
      <c r="F36" s="31"/>
      <c r="G36" s="25"/>
      <c r="H36" s="25"/>
      <c r="I36" s="25"/>
      <c r="J36" s="32"/>
      <c r="K36" s="25"/>
      <c r="L36" s="25"/>
      <c r="M36" s="25"/>
      <c r="N36" s="25"/>
      <c r="O36" s="25"/>
      <c r="P36" s="25"/>
      <c r="Q36" s="25"/>
      <c r="R36" s="25"/>
      <c r="S36" s="25"/>
      <c r="T36" s="25"/>
      <c r="U36" s="25"/>
      <c r="V36" s="25"/>
      <c r="W36" s="25"/>
      <c r="X36" s="25"/>
      <c r="Y36" s="25"/>
      <c r="Z36" s="25"/>
      <c r="AA36" s="25"/>
      <c r="AB36" s="25"/>
    </row>
    <row r="37" spans="2:28">
      <c r="B37" s="22"/>
      <c r="C37" s="22"/>
      <c r="D37" s="23"/>
      <c r="E37" s="23"/>
      <c r="F37" s="31"/>
      <c r="G37" s="25"/>
      <c r="H37" s="25"/>
      <c r="I37" s="25"/>
      <c r="J37" s="32"/>
      <c r="K37" s="25"/>
      <c r="L37" s="25"/>
      <c r="M37" s="25"/>
      <c r="N37" s="25"/>
      <c r="O37" s="25"/>
      <c r="P37" s="25"/>
      <c r="Q37" s="25"/>
      <c r="R37" s="25"/>
      <c r="S37" s="25"/>
      <c r="T37" s="25"/>
      <c r="U37" s="25"/>
      <c r="V37" s="25"/>
      <c r="W37" s="25"/>
      <c r="X37" s="25"/>
      <c r="Y37" s="25"/>
      <c r="Z37" s="25"/>
      <c r="AA37" s="25"/>
      <c r="AB37" s="25"/>
    </row>
    <row r="38" spans="2:28">
      <c r="B38" s="22"/>
      <c r="C38" s="22"/>
      <c r="D38" s="23"/>
      <c r="E38" s="23"/>
      <c r="F38" s="31"/>
      <c r="G38" s="25"/>
      <c r="H38" s="25"/>
      <c r="I38" s="25"/>
      <c r="J38" s="32"/>
      <c r="K38" s="25"/>
      <c r="L38" s="25"/>
      <c r="M38" s="25"/>
      <c r="N38" s="25"/>
      <c r="O38" s="25"/>
      <c r="P38" s="25"/>
      <c r="Q38" s="25"/>
      <c r="R38" s="25"/>
      <c r="S38" s="25"/>
      <c r="T38" s="25"/>
      <c r="U38" s="25"/>
      <c r="V38" s="25"/>
      <c r="W38" s="25"/>
      <c r="X38" s="25"/>
      <c r="Y38" s="25"/>
      <c r="Z38" s="25"/>
      <c r="AA38" s="25"/>
      <c r="AB38" s="25"/>
    </row>
    <row r="39" spans="2:28">
      <c r="B39" s="22"/>
      <c r="C39" s="22"/>
      <c r="D39" s="23"/>
      <c r="E39" s="23"/>
      <c r="F39" s="31"/>
      <c r="G39" s="25"/>
      <c r="H39" s="25"/>
      <c r="I39" s="25"/>
      <c r="J39" s="32"/>
      <c r="K39" s="25"/>
      <c r="L39" s="25"/>
      <c r="M39" s="25"/>
      <c r="N39" s="25"/>
      <c r="O39" s="25"/>
      <c r="P39" s="25"/>
      <c r="Q39" s="25"/>
      <c r="R39" s="25"/>
      <c r="S39" s="25"/>
      <c r="T39" s="25"/>
      <c r="U39" s="25"/>
      <c r="V39" s="25"/>
      <c r="W39" s="25"/>
      <c r="X39" s="25"/>
      <c r="Y39" s="25"/>
      <c r="Z39" s="25"/>
      <c r="AA39" s="25"/>
      <c r="AB39" s="25"/>
    </row>
    <row r="40" spans="2:28">
      <c r="B40" s="22"/>
      <c r="C40" s="22"/>
      <c r="D40" s="23"/>
      <c r="E40" s="23"/>
      <c r="F40" s="31"/>
      <c r="G40" s="25"/>
      <c r="H40" s="25"/>
      <c r="I40" s="25"/>
      <c r="J40" s="32"/>
      <c r="K40" s="25"/>
      <c r="L40" s="25"/>
      <c r="M40" s="25"/>
      <c r="N40" s="25"/>
      <c r="O40" s="25"/>
      <c r="P40" s="25"/>
      <c r="Q40" s="25"/>
      <c r="R40" s="25"/>
      <c r="S40" s="25"/>
      <c r="T40" s="25"/>
      <c r="U40" s="25"/>
      <c r="V40" s="25"/>
      <c r="W40" s="25"/>
      <c r="X40" s="25"/>
      <c r="Y40" s="25"/>
      <c r="Z40" s="25"/>
      <c r="AA40" s="25"/>
      <c r="AB40" s="25"/>
    </row>
    <row r="41" spans="2:28">
      <c r="B41" s="22"/>
      <c r="C41" s="22"/>
      <c r="D41" s="23"/>
      <c r="E41" s="23"/>
      <c r="F41" s="31"/>
      <c r="G41" s="25"/>
      <c r="H41" s="25"/>
      <c r="I41" s="25"/>
      <c r="J41" s="32"/>
      <c r="K41" s="25"/>
      <c r="L41" s="25"/>
      <c r="M41" s="25"/>
      <c r="N41" s="25"/>
      <c r="O41" s="25"/>
      <c r="P41" s="25"/>
      <c r="Q41" s="25"/>
      <c r="R41" s="25"/>
      <c r="S41" s="25"/>
      <c r="T41" s="25"/>
      <c r="U41" s="25"/>
      <c r="V41" s="25"/>
      <c r="W41" s="25"/>
      <c r="X41" s="25"/>
      <c r="Y41" s="25"/>
      <c r="Z41" s="25"/>
      <c r="AA41" s="25"/>
      <c r="AB41" s="25"/>
    </row>
    <row r="42" spans="2:28">
      <c r="B42" s="22"/>
      <c r="C42" s="22"/>
      <c r="D42" s="23"/>
      <c r="E42" s="23"/>
      <c r="F42" s="31"/>
      <c r="G42" s="25"/>
      <c r="H42" s="25"/>
      <c r="I42" s="25"/>
      <c r="J42" s="32"/>
      <c r="K42" s="25"/>
      <c r="L42" s="25"/>
      <c r="M42" s="25"/>
      <c r="N42" s="25"/>
      <c r="O42" s="25"/>
      <c r="P42" s="25"/>
      <c r="Q42" s="25"/>
      <c r="R42" s="25"/>
      <c r="S42" s="25"/>
      <c r="T42" s="25"/>
      <c r="U42" s="25"/>
      <c r="V42" s="25"/>
      <c r="W42" s="25"/>
      <c r="X42" s="25"/>
      <c r="Y42" s="25"/>
      <c r="Z42" s="25"/>
      <c r="AA42" s="25"/>
      <c r="AB42" s="25"/>
    </row>
    <row r="43" spans="2:28">
      <c r="B43" s="22"/>
      <c r="C43" s="22"/>
      <c r="D43" s="23"/>
      <c r="E43" s="23"/>
      <c r="F43" s="31"/>
      <c r="G43" s="25"/>
      <c r="H43" s="25"/>
      <c r="I43" s="25"/>
      <c r="J43" s="32"/>
      <c r="K43" s="25"/>
      <c r="L43" s="25"/>
      <c r="M43" s="25"/>
      <c r="N43" s="25"/>
      <c r="O43" s="25"/>
      <c r="P43" s="25"/>
      <c r="Q43" s="25"/>
      <c r="R43" s="25"/>
      <c r="S43" s="25"/>
      <c r="T43" s="25"/>
      <c r="U43" s="25"/>
      <c r="V43" s="25"/>
      <c r="W43" s="25"/>
      <c r="X43" s="25"/>
      <c r="Y43" s="25"/>
      <c r="Z43" s="25"/>
      <c r="AA43" s="25"/>
      <c r="AB43" s="25"/>
    </row>
    <row r="44" spans="2:28">
      <c r="B44" s="22"/>
      <c r="C44" s="22"/>
      <c r="D44" s="23"/>
      <c r="E44" s="23"/>
      <c r="F44" s="31"/>
      <c r="G44" s="25"/>
      <c r="H44" s="25"/>
      <c r="I44" s="25"/>
      <c r="J44" s="32"/>
      <c r="K44" s="25"/>
      <c r="L44" s="25"/>
      <c r="M44" s="25"/>
      <c r="N44" s="25"/>
      <c r="O44" s="25"/>
      <c r="P44" s="25"/>
      <c r="Q44" s="25"/>
      <c r="R44" s="25"/>
      <c r="S44" s="25"/>
      <c r="T44" s="25"/>
      <c r="U44" s="25"/>
      <c r="V44" s="25"/>
      <c r="W44" s="25"/>
      <c r="X44" s="25"/>
      <c r="Y44" s="25"/>
      <c r="Z44" s="25"/>
      <c r="AA44" s="25"/>
      <c r="AB44" s="25"/>
    </row>
    <row r="45" spans="2:28">
      <c r="B45" s="22"/>
      <c r="C45" s="22"/>
      <c r="D45" s="23"/>
      <c r="E45" s="23"/>
      <c r="F45" s="31"/>
      <c r="G45" s="25"/>
      <c r="H45" s="25"/>
      <c r="I45" s="25"/>
      <c r="J45" s="32"/>
      <c r="K45" s="25"/>
      <c r="L45" s="25"/>
      <c r="M45" s="25"/>
      <c r="N45" s="25"/>
      <c r="O45" s="25"/>
      <c r="P45" s="25"/>
      <c r="Q45" s="25"/>
      <c r="R45" s="25"/>
      <c r="S45" s="25"/>
      <c r="T45" s="25"/>
      <c r="U45" s="25"/>
      <c r="V45" s="25"/>
      <c r="W45" s="25"/>
      <c r="X45" s="25"/>
      <c r="Y45" s="25"/>
      <c r="Z45" s="25"/>
      <c r="AA45" s="25"/>
      <c r="AB45" s="25"/>
    </row>
    <row r="46" spans="2:28">
      <c r="B46" s="22"/>
      <c r="C46" s="22"/>
      <c r="D46" s="23"/>
      <c r="E46" s="23"/>
      <c r="F46" s="31"/>
      <c r="G46" s="25"/>
      <c r="H46" s="25"/>
      <c r="I46" s="25"/>
      <c r="J46" s="32"/>
      <c r="K46" s="25"/>
      <c r="L46" s="25"/>
      <c r="M46" s="25"/>
      <c r="N46" s="25"/>
      <c r="O46" s="25"/>
      <c r="P46" s="25"/>
      <c r="Q46" s="25"/>
      <c r="R46" s="25"/>
      <c r="S46" s="25"/>
      <c r="T46" s="25"/>
      <c r="U46" s="25"/>
      <c r="V46" s="25"/>
      <c r="W46" s="25"/>
      <c r="X46" s="25"/>
      <c r="Y46" s="25"/>
      <c r="Z46" s="25"/>
      <c r="AA46" s="25"/>
      <c r="AB46" s="25"/>
    </row>
    <row r="47" spans="2:28">
      <c r="B47" s="22"/>
      <c r="C47" s="22"/>
      <c r="D47" s="23"/>
      <c r="E47" s="23"/>
      <c r="F47" s="31"/>
      <c r="G47" s="25"/>
      <c r="H47" s="25"/>
      <c r="I47" s="25"/>
      <c r="J47" s="32"/>
      <c r="K47" s="25"/>
      <c r="L47" s="25"/>
      <c r="M47" s="25"/>
      <c r="N47" s="25"/>
      <c r="O47" s="25"/>
      <c r="P47" s="25"/>
      <c r="Q47" s="25"/>
      <c r="R47" s="25"/>
      <c r="S47" s="25"/>
      <c r="T47" s="25"/>
      <c r="U47" s="25"/>
      <c r="V47" s="25"/>
      <c r="W47" s="25"/>
      <c r="X47" s="25"/>
      <c r="Y47" s="25"/>
      <c r="Z47" s="25"/>
      <c r="AA47" s="25"/>
      <c r="AB47" s="25"/>
    </row>
    <row r="48" spans="2:28">
      <c r="B48" s="22"/>
      <c r="C48" s="22"/>
      <c r="D48" s="23"/>
      <c r="E48" s="23"/>
      <c r="F48" s="31"/>
      <c r="G48" s="25"/>
      <c r="H48" s="25"/>
      <c r="I48" s="25"/>
      <c r="J48" s="32"/>
      <c r="K48" s="25"/>
      <c r="L48" s="25"/>
      <c r="M48" s="25"/>
      <c r="N48" s="25"/>
      <c r="O48" s="25"/>
      <c r="P48" s="25"/>
      <c r="Q48" s="25"/>
      <c r="R48" s="25"/>
      <c r="S48" s="25"/>
      <c r="T48" s="25"/>
      <c r="U48" s="25"/>
      <c r="V48" s="25"/>
      <c r="W48" s="25"/>
      <c r="X48" s="25"/>
      <c r="Y48" s="25"/>
      <c r="Z48" s="25"/>
      <c r="AA48" s="25"/>
      <c r="AB48" s="25"/>
    </row>
    <row r="49" spans="2:28">
      <c r="B49" s="22"/>
      <c r="C49" s="22"/>
      <c r="D49" s="23"/>
      <c r="E49" s="23"/>
      <c r="F49" s="31"/>
      <c r="G49" s="25"/>
      <c r="H49" s="25"/>
      <c r="I49" s="25"/>
      <c r="J49" s="32"/>
      <c r="K49" s="25"/>
      <c r="L49" s="25"/>
      <c r="M49" s="25"/>
      <c r="N49" s="25"/>
      <c r="O49" s="25"/>
      <c r="P49" s="25"/>
      <c r="Q49" s="25"/>
      <c r="R49" s="25"/>
      <c r="S49" s="25"/>
      <c r="T49" s="25"/>
      <c r="U49" s="25"/>
      <c r="V49" s="25"/>
      <c r="W49" s="25"/>
      <c r="X49" s="25"/>
      <c r="Y49" s="25"/>
      <c r="Z49" s="25"/>
      <c r="AA49" s="25"/>
      <c r="AB49" s="25"/>
    </row>
    <row r="50" spans="2:28">
      <c r="B50" s="22"/>
      <c r="C50" s="22"/>
      <c r="D50" s="23"/>
      <c r="E50" s="23"/>
      <c r="F50" s="31"/>
      <c r="G50" s="25"/>
      <c r="H50" s="25"/>
      <c r="I50" s="25"/>
      <c r="J50" s="32"/>
      <c r="K50" s="25"/>
      <c r="L50" s="25"/>
      <c r="M50" s="25"/>
      <c r="N50" s="25"/>
      <c r="O50" s="25"/>
      <c r="P50" s="25"/>
      <c r="Q50" s="25"/>
      <c r="R50" s="25"/>
      <c r="S50" s="25"/>
      <c r="T50" s="25"/>
      <c r="U50" s="25"/>
      <c r="V50" s="25"/>
      <c r="W50" s="25"/>
      <c r="X50" s="25"/>
      <c r="Y50" s="25"/>
      <c r="Z50" s="25"/>
      <c r="AA50" s="25"/>
      <c r="AB50" s="25"/>
    </row>
    <row r="51" spans="2:28">
      <c r="B51" s="22"/>
      <c r="C51" s="22"/>
      <c r="D51" s="23"/>
      <c r="E51" s="23"/>
      <c r="F51" s="31"/>
      <c r="G51" s="25"/>
      <c r="H51" s="25"/>
      <c r="I51" s="25"/>
      <c r="J51" s="32"/>
      <c r="K51" s="25"/>
      <c r="L51" s="25"/>
      <c r="M51" s="25"/>
      <c r="N51" s="25"/>
      <c r="O51" s="25"/>
      <c r="P51" s="25"/>
      <c r="Q51" s="25"/>
      <c r="R51" s="25"/>
      <c r="S51" s="25"/>
      <c r="T51" s="25"/>
      <c r="U51" s="25"/>
      <c r="V51" s="25"/>
      <c r="W51" s="25"/>
      <c r="X51" s="25"/>
      <c r="Y51" s="25"/>
      <c r="Z51" s="25"/>
      <c r="AA51" s="25"/>
      <c r="AB51" s="25"/>
    </row>
    <row r="52" spans="2:28">
      <c r="B52" s="22"/>
      <c r="C52" s="22"/>
      <c r="D52" s="23"/>
      <c r="E52" s="23"/>
      <c r="F52" s="31"/>
      <c r="G52" s="25"/>
      <c r="H52" s="25"/>
      <c r="I52" s="25"/>
      <c r="J52" s="32"/>
      <c r="K52" s="25"/>
      <c r="L52" s="25"/>
      <c r="M52" s="25"/>
      <c r="N52" s="25"/>
      <c r="O52" s="25"/>
      <c r="P52" s="25"/>
      <c r="Q52" s="25"/>
      <c r="R52" s="25"/>
      <c r="S52" s="25"/>
      <c r="T52" s="25"/>
      <c r="U52" s="25"/>
      <c r="V52" s="25"/>
      <c r="W52" s="25"/>
      <c r="X52" s="25"/>
      <c r="Y52" s="25"/>
      <c r="Z52" s="25"/>
      <c r="AA52" s="25"/>
      <c r="AB52" s="25"/>
    </row>
    <row r="53" spans="2:28">
      <c r="B53" s="22"/>
      <c r="C53" s="22"/>
      <c r="D53" s="23"/>
      <c r="E53" s="23"/>
      <c r="F53" s="31"/>
      <c r="G53" s="25"/>
      <c r="H53" s="25"/>
      <c r="I53" s="25"/>
      <c r="J53" s="32"/>
      <c r="K53" s="25"/>
      <c r="L53" s="25"/>
      <c r="M53" s="25"/>
      <c r="N53" s="25"/>
      <c r="O53" s="25"/>
      <c r="P53" s="25"/>
      <c r="Q53" s="25"/>
      <c r="R53" s="25"/>
      <c r="S53" s="25"/>
      <c r="T53" s="25"/>
      <c r="U53" s="25"/>
      <c r="V53" s="25"/>
      <c r="W53" s="25"/>
      <c r="X53" s="25"/>
      <c r="Y53" s="25"/>
      <c r="Z53" s="25"/>
      <c r="AA53" s="25"/>
      <c r="AB53" s="25"/>
    </row>
    <row r="54" spans="2:28">
      <c r="B54" s="22"/>
      <c r="C54" s="22"/>
      <c r="D54" s="23"/>
      <c r="E54" s="23"/>
      <c r="F54" s="31"/>
      <c r="G54" s="25"/>
      <c r="H54" s="25"/>
      <c r="I54" s="25"/>
      <c r="J54" s="32"/>
      <c r="K54" s="25"/>
      <c r="L54" s="25"/>
      <c r="M54" s="25"/>
      <c r="N54" s="25"/>
      <c r="O54" s="25"/>
      <c r="P54" s="25"/>
      <c r="Q54" s="25"/>
      <c r="R54" s="25"/>
      <c r="S54" s="25"/>
      <c r="T54" s="25"/>
      <c r="U54" s="25"/>
      <c r="V54" s="25"/>
      <c r="W54" s="25"/>
      <c r="X54" s="25"/>
      <c r="Y54" s="25"/>
      <c r="Z54" s="25"/>
      <c r="AA54" s="25"/>
      <c r="AB54" s="25"/>
    </row>
    <row r="55" spans="2:28">
      <c r="B55" s="22"/>
      <c r="C55" s="22"/>
      <c r="D55" s="23"/>
      <c r="E55" s="23"/>
      <c r="F55" s="31"/>
      <c r="G55" s="25"/>
      <c r="H55" s="25"/>
      <c r="I55" s="25"/>
      <c r="J55" s="32"/>
      <c r="K55" s="25"/>
      <c r="L55" s="25"/>
      <c r="M55" s="25"/>
      <c r="N55" s="25"/>
      <c r="O55" s="25"/>
      <c r="P55" s="25"/>
      <c r="Q55" s="25"/>
      <c r="R55" s="25"/>
      <c r="S55" s="25"/>
      <c r="T55" s="25"/>
      <c r="U55" s="25"/>
      <c r="V55" s="25"/>
      <c r="W55" s="25"/>
      <c r="X55" s="25"/>
      <c r="Y55" s="25"/>
      <c r="Z55" s="25"/>
      <c r="AA55" s="25"/>
      <c r="AB55" s="25"/>
    </row>
    <row r="56" spans="2:28">
      <c r="B56" s="22"/>
      <c r="C56" s="22"/>
      <c r="D56" s="23"/>
      <c r="E56" s="23"/>
      <c r="F56" s="31"/>
      <c r="G56" s="25"/>
      <c r="H56" s="25"/>
      <c r="I56" s="25"/>
      <c r="J56" s="32"/>
      <c r="K56" s="25"/>
      <c r="L56" s="25"/>
      <c r="M56" s="25"/>
      <c r="N56" s="25"/>
      <c r="O56" s="25"/>
      <c r="P56" s="25"/>
      <c r="Q56" s="25"/>
      <c r="R56" s="25"/>
      <c r="S56" s="25"/>
      <c r="T56" s="25"/>
      <c r="U56" s="25"/>
      <c r="V56" s="25"/>
      <c r="W56" s="25"/>
      <c r="X56" s="25"/>
      <c r="Y56" s="25"/>
      <c r="Z56" s="25"/>
      <c r="AA56" s="25"/>
      <c r="AB56" s="25"/>
    </row>
    <row r="57" spans="2:28">
      <c r="B57" s="22"/>
      <c r="C57" s="22"/>
      <c r="D57" s="23"/>
      <c r="E57" s="23"/>
      <c r="F57" s="31"/>
      <c r="G57" s="25"/>
      <c r="H57" s="25"/>
      <c r="I57" s="25"/>
      <c r="J57" s="32"/>
      <c r="K57" s="25"/>
      <c r="L57" s="25"/>
      <c r="M57" s="25"/>
      <c r="N57" s="25"/>
      <c r="O57" s="25"/>
      <c r="P57" s="25"/>
      <c r="Q57" s="25"/>
      <c r="R57" s="25"/>
      <c r="S57" s="25"/>
      <c r="T57" s="25"/>
      <c r="U57" s="25"/>
      <c r="V57" s="25"/>
      <c r="W57" s="25"/>
      <c r="X57" s="25"/>
      <c r="Y57" s="25"/>
      <c r="Z57" s="25"/>
      <c r="AA57" s="25"/>
      <c r="AB57" s="25"/>
    </row>
    <row r="58" spans="2:28">
      <c r="B58" s="22"/>
      <c r="C58" s="22"/>
      <c r="D58" s="23"/>
      <c r="E58" s="23"/>
      <c r="F58" s="31"/>
      <c r="G58" s="25"/>
      <c r="H58" s="25"/>
      <c r="I58" s="25"/>
      <c r="J58" s="32"/>
      <c r="K58" s="25"/>
      <c r="L58" s="25"/>
      <c r="M58" s="25"/>
      <c r="N58" s="25"/>
      <c r="O58" s="25"/>
      <c r="P58" s="25"/>
      <c r="Q58" s="25"/>
      <c r="R58" s="25"/>
      <c r="S58" s="25"/>
      <c r="T58" s="25"/>
      <c r="U58" s="25"/>
      <c r="V58" s="25"/>
      <c r="W58" s="25"/>
      <c r="X58" s="25"/>
      <c r="Y58" s="25"/>
      <c r="Z58" s="25"/>
      <c r="AA58" s="25"/>
      <c r="AB58" s="25"/>
    </row>
    <row r="59" spans="2:28">
      <c r="B59" s="22"/>
      <c r="C59" s="22"/>
      <c r="D59" s="23"/>
      <c r="E59" s="23"/>
      <c r="F59" s="31"/>
      <c r="G59" s="25"/>
      <c r="H59" s="25"/>
      <c r="I59" s="25"/>
      <c r="J59" s="32"/>
      <c r="K59" s="25"/>
      <c r="L59" s="25"/>
      <c r="M59" s="25"/>
      <c r="N59" s="25"/>
      <c r="O59" s="25"/>
      <c r="P59" s="25"/>
      <c r="Q59" s="25"/>
      <c r="R59" s="25"/>
      <c r="S59" s="25"/>
      <c r="T59" s="25"/>
      <c r="U59" s="25"/>
      <c r="V59" s="25"/>
      <c r="W59" s="25"/>
      <c r="X59" s="25"/>
      <c r="Y59" s="25"/>
      <c r="Z59" s="25"/>
      <c r="AA59" s="25"/>
      <c r="AB59" s="25"/>
    </row>
    <row r="60" spans="2:28">
      <c r="B60" s="22"/>
      <c r="C60" s="22"/>
      <c r="D60" s="23"/>
      <c r="E60" s="23"/>
      <c r="F60" s="31"/>
      <c r="G60" s="25"/>
      <c r="H60" s="25"/>
      <c r="I60" s="25"/>
      <c r="J60" s="32"/>
      <c r="K60" s="25"/>
      <c r="L60" s="25"/>
      <c r="M60" s="25"/>
      <c r="N60" s="25"/>
      <c r="O60" s="25"/>
      <c r="P60" s="25"/>
      <c r="Q60" s="25"/>
      <c r="R60" s="25"/>
      <c r="S60" s="25"/>
      <c r="T60" s="25"/>
      <c r="U60" s="25"/>
      <c r="V60" s="25"/>
      <c r="W60" s="25"/>
      <c r="X60" s="25"/>
      <c r="Y60" s="25"/>
      <c r="Z60" s="25"/>
      <c r="AA60" s="25"/>
      <c r="AB60" s="25"/>
    </row>
    <row r="61" spans="2:28">
      <c r="B61" s="22"/>
      <c r="C61" s="22"/>
      <c r="D61" s="23"/>
      <c r="E61" s="23"/>
      <c r="F61" s="31"/>
      <c r="G61" s="25"/>
      <c r="H61" s="25"/>
      <c r="I61" s="25"/>
      <c r="J61" s="32"/>
      <c r="K61" s="25"/>
      <c r="L61" s="25"/>
      <c r="M61" s="25"/>
      <c r="N61" s="25"/>
      <c r="O61" s="25"/>
      <c r="P61" s="25"/>
      <c r="Q61" s="25"/>
      <c r="R61" s="25"/>
      <c r="S61" s="25"/>
      <c r="T61" s="25"/>
      <c r="U61" s="25"/>
      <c r="V61" s="25"/>
      <c r="W61" s="25"/>
      <c r="X61" s="25"/>
      <c r="Y61" s="25"/>
      <c r="Z61" s="25"/>
      <c r="AA61" s="25"/>
      <c r="AB61" s="25"/>
    </row>
    <row r="62" spans="2:28">
      <c r="B62" s="22"/>
      <c r="C62" s="22"/>
      <c r="D62" s="23"/>
      <c r="E62" s="23"/>
      <c r="F62" s="31"/>
      <c r="G62" s="25"/>
      <c r="H62" s="25"/>
      <c r="I62" s="25"/>
      <c r="J62" s="32"/>
      <c r="K62" s="25"/>
      <c r="L62" s="25"/>
      <c r="M62" s="25"/>
      <c r="N62" s="25"/>
      <c r="O62" s="25"/>
      <c r="P62" s="25"/>
      <c r="Q62" s="25"/>
      <c r="R62" s="25"/>
      <c r="S62" s="25"/>
      <c r="T62" s="25"/>
      <c r="U62" s="25"/>
      <c r="V62" s="25"/>
      <c r="W62" s="25"/>
      <c r="X62" s="25"/>
      <c r="Y62" s="25"/>
      <c r="Z62" s="25"/>
      <c r="AA62" s="25"/>
      <c r="AB62" s="25"/>
    </row>
    <row r="63" spans="2:28">
      <c r="B63" s="22"/>
      <c r="C63" s="22"/>
      <c r="D63" s="23"/>
      <c r="E63" s="23"/>
      <c r="F63" s="31"/>
      <c r="G63" s="25"/>
      <c r="H63" s="25"/>
      <c r="I63" s="25"/>
      <c r="J63" s="32"/>
      <c r="K63" s="25"/>
      <c r="L63" s="25"/>
      <c r="M63" s="25"/>
      <c r="N63" s="25"/>
      <c r="O63" s="25"/>
      <c r="P63" s="25"/>
      <c r="Q63" s="25"/>
      <c r="R63" s="25"/>
      <c r="S63" s="25"/>
      <c r="T63" s="25"/>
      <c r="U63" s="25"/>
      <c r="V63" s="25"/>
      <c r="W63" s="25"/>
      <c r="X63" s="25"/>
      <c r="Y63" s="25"/>
      <c r="Z63" s="25"/>
      <c r="AA63" s="25"/>
      <c r="AB63" s="25"/>
    </row>
    <row r="64" spans="2:28">
      <c r="B64" s="22"/>
      <c r="C64" s="22"/>
      <c r="D64" s="23"/>
      <c r="E64" s="23"/>
      <c r="F64" s="31"/>
      <c r="G64" s="25"/>
      <c r="H64" s="25"/>
      <c r="I64" s="25"/>
      <c r="J64" s="32"/>
      <c r="K64" s="25"/>
      <c r="L64" s="25"/>
      <c r="M64" s="25"/>
      <c r="N64" s="25"/>
      <c r="O64" s="25"/>
      <c r="P64" s="25"/>
      <c r="Q64" s="25"/>
      <c r="R64" s="25"/>
      <c r="S64" s="25"/>
      <c r="T64" s="25"/>
      <c r="U64" s="25"/>
      <c r="V64" s="25"/>
      <c r="W64" s="25"/>
      <c r="X64" s="25"/>
      <c r="Y64" s="25"/>
      <c r="Z64" s="25"/>
      <c r="AA64" s="25"/>
      <c r="AB64" s="25"/>
    </row>
    <row r="65" spans="2:28">
      <c r="B65" s="22"/>
      <c r="C65" s="22"/>
      <c r="D65" s="23"/>
      <c r="E65" s="23"/>
      <c r="F65" s="31"/>
      <c r="G65" s="25"/>
      <c r="H65" s="25"/>
      <c r="I65" s="25"/>
      <c r="J65" s="32"/>
      <c r="K65" s="25"/>
      <c r="L65" s="25"/>
      <c r="M65" s="25"/>
      <c r="N65" s="25"/>
      <c r="O65" s="25"/>
      <c r="P65" s="25"/>
      <c r="Q65" s="25"/>
      <c r="R65" s="25"/>
      <c r="S65" s="25"/>
      <c r="T65" s="25"/>
      <c r="U65" s="25"/>
      <c r="V65" s="25"/>
      <c r="W65" s="25"/>
      <c r="X65" s="25"/>
      <c r="Y65" s="25"/>
      <c r="Z65" s="25"/>
      <c r="AA65" s="25"/>
      <c r="AB65" s="25"/>
    </row>
    <row r="66" spans="2:28">
      <c r="B66" s="22"/>
      <c r="C66" s="22"/>
      <c r="D66" s="23"/>
      <c r="E66" s="23"/>
      <c r="F66" s="31"/>
      <c r="G66" s="25"/>
      <c r="H66" s="25"/>
      <c r="I66" s="25"/>
      <c r="J66" s="32"/>
      <c r="K66" s="25"/>
      <c r="L66" s="25"/>
      <c r="M66" s="25"/>
      <c r="N66" s="25"/>
      <c r="O66" s="25"/>
      <c r="P66" s="25"/>
      <c r="Q66" s="25"/>
      <c r="R66" s="25"/>
      <c r="S66" s="25"/>
      <c r="T66" s="25"/>
      <c r="U66" s="25"/>
      <c r="V66" s="25"/>
      <c r="W66" s="25"/>
      <c r="X66" s="25"/>
      <c r="Y66" s="25"/>
      <c r="Z66" s="25"/>
      <c r="AA66" s="25"/>
      <c r="AB66" s="25"/>
    </row>
    <row r="67" spans="2:28">
      <c r="B67" s="22"/>
      <c r="C67" s="22"/>
      <c r="D67" s="23"/>
      <c r="E67" s="23"/>
      <c r="F67" s="31"/>
      <c r="G67" s="25"/>
      <c r="H67" s="25"/>
      <c r="I67" s="25"/>
      <c r="J67" s="32"/>
      <c r="K67" s="25"/>
      <c r="L67" s="25"/>
      <c r="M67" s="25"/>
      <c r="N67" s="25"/>
      <c r="O67" s="25"/>
      <c r="P67" s="25"/>
      <c r="Q67" s="25"/>
      <c r="R67" s="25"/>
      <c r="S67" s="25"/>
      <c r="T67" s="25"/>
      <c r="U67" s="25"/>
      <c r="V67" s="25"/>
      <c r="W67" s="25"/>
      <c r="X67" s="25"/>
      <c r="Y67" s="25"/>
      <c r="Z67" s="25"/>
      <c r="AA67" s="25"/>
      <c r="AB67" s="25"/>
    </row>
    <row r="68" spans="2:28">
      <c r="B68" s="22"/>
      <c r="C68" s="22"/>
      <c r="D68" s="23"/>
      <c r="E68" s="23"/>
      <c r="F68" s="31"/>
      <c r="G68" s="25"/>
      <c r="H68" s="25"/>
      <c r="I68" s="25"/>
      <c r="J68" s="32"/>
      <c r="K68" s="25"/>
      <c r="L68" s="25"/>
      <c r="M68" s="25"/>
      <c r="N68" s="25"/>
      <c r="O68" s="25"/>
      <c r="P68" s="25"/>
      <c r="Q68" s="25"/>
      <c r="R68" s="25"/>
      <c r="S68" s="25"/>
      <c r="T68" s="25"/>
      <c r="U68" s="25"/>
      <c r="V68" s="25"/>
      <c r="W68" s="25"/>
      <c r="X68" s="25"/>
      <c r="Y68" s="25"/>
      <c r="Z68" s="25"/>
      <c r="AA68" s="25"/>
      <c r="AB68" s="25"/>
    </row>
    <row r="69" spans="2:28">
      <c r="B69" s="22"/>
      <c r="C69" s="22"/>
      <c r="D69" s="23"/>
      <c r="E69" s="23"/>
      <c r="F69" s="31"/>
      <c r="G69" s="25"/>
      <c r="H69" s="25"/>
      <c r="I69" s="25"/>
      <c r="J69" s="32"/>
      <c r="K69" s="25"/>
      <c r="L69" s="25"/>
      <c r="M69" s="25"/>
      <c r="N69" s="25"/>
      <c r="O69" s="25"/>
      <c r="P69" s="25"/>
      <c r="Q69" s="25"/>
      <c r="R69" s="25"/>
      <c r="S69" s="25"/>
      <c r="T69" s="25"/>
      <c r="U69" s="25"/>
      <c r="V69" s="25"/>
      <c r="W69" s="25"/>
      <c r="X69" s="25"/>
      <c r="Y69" s="25"/>
      <c r="Z69" s="25"/>
      <c r="AA69" s="25"/>
      <c r="AB69" s="25"/>
    </row>
    <row r="70" spans="2:28">
      <c r="B70" s="22"/>
      <c r="C70" s="22"/>
      <c r="D70" s="23"/>
      <c r="E70" s="23"/>
      <c r="F70" s="31"/>
      <c r="G70" s="25"/>
      <c r="H70" s="25"/>
      <c r="I70" s="25"/>
      <c r="J70" s="32"/>
      <c r="K70" s="25"/>
      <c r="L70" s="25"/>
      <c r="M70" s="25"/>
      <c r="N70" s="25"/>
      <c r="O70" s="25"/>
      <c r="P70" s="25"/>
      <c r="Q70" s="25"/>
      <c r="R70" s="25"/>
      <c r="S70" s="25"/>
      <c r="T70" s="25"/>
      <c r="U70" s="25"/>
      <c r="V70" s="25"/>
      <c r="W70" s="25"/>
      <c r="X70" s="25"/>
      <c r="Y70" s="25"/>
      <c r="Z70" s="25"/>
      <c r="AA70" s="25"/>
      <c r="AB70" s="25"/>
    </row>
    <row r="71" spans="2:28">
      <c r="B71" s="22"/>
      <c r="C71" s="22"/>
      <c r="D71" s="23"/>
      <c r="E71" s="23"/>
      <c r="F71" s="31"/>
      <c r="G71" s="25"/>
      <c r="H71" s="25"/>
      <c r="I71" s="25"/>
      <c r="J71" s="32"/>
      <c r="K71" s="25"/>
      <c r="L71" s="25"/>
      <c r="M71" s="25"/>
      <c r="N71" s="25"/>
      <c r="O71" s="25"/>
      <c r="P71" s="25"/>
      <c r="Q71" s="25"/>
      <c r="R71" s="25"/>
      <c r="S71" s="25"/>
      <c r="T71" s="25"/>
      <c r="U71" s="25"/>
      <c r="V71" s="25"/>
      <c r="W71" s="25"/>
      <c r="X71" s="25"/>
      <c r="Y71" s="25"/>
      <c r="Z71" s="25"/>
      <c r="AA71" s="25"/>
      <c r="AB71" s="25"/>
    </row>
    <row r="72" spans="2:28">
      <c r="B72" s="22"/>
      <c r="C72" s="22"/>
      <c r="D72" s="23"/>
      <c r="E72" s="23"/>
      <c r="F72" s="31"/>
      <c r="G72" s="25"/>
      <c r="H72" s="25"/>
      <c r="I72" s="25"/>
      <c r="J72" s="32"/>
      <c r="K72" s="25"/>
      <c r="L72" s="25"/>
      <c r="M72" s="25"/>
      <c r="N72" s="25"/>
      <c r="O72" s="25"/>
      <c r="P72" s="25"/>
      <c r="Q72" s="25"/>
      <c r="R72" s="25"/>
      <c r="S72" s="25"/>
      <c r="T72" s="25"/>
      <c r="U72" s="25"/>
      <c r="V72" s="25"/>
      <c r="W72" s="25"/>
      <c r="X72" s="25"/>
      <c r="Y72" s="25"/>
      <c r="Z72" s="25"/>
      <c r="AA72" s="25"/>
      <c r="AB72" s="25"/>
    </row>
    <row r="73" spans="2:28">
      <c r="B73" s="22"/>
      <c r="C73" s="22"/>
      <c r="D73" s="23"/>
      <c r="E73" s="23"/>
      <c r="F73" s="31"/>
      <c r="G73" s="25"/>
      <c r="H73" s="25"/>
      <c r="I73" s="25"/>
      <c r="J73" s="32"/>
      <c r="K73" s="25"/>
      <c r="L73" s="25"/>
      <c r="M73" s="25"/>
      <c r="N73" s="25"/>
      <c r="O73" s="25"/>
      <c r="P73" s="25"/>
      <c r="Q73" s="25"/>
      <c r="R73" s="25"/>
      <c r="S73" s="25"/>
      <c r="T73" s="25"/>
      <c r="U73" s="25"/>
      <c r="V73" s="25"/>
      <c r="W73" s="25"/>
      <c r="X73" s="25"/>
      <c r="Y73" s="25"/>
      <c r="Z73" s="25"/>
      <c r="AA73" s="25"/>
      <c r="AB73" s="25"/>
    </row>
    <row r="74" spans="2:28">
      <c r="B74" s="22"/>
      <c r="C74" s="22"/>
      <c r="D74" s="23"/>
      <c r="E74" s="23"/>
      <c r="F74" s="31"/>
      <c r="G74" s="25"/>
      <c r="H74" s="25"/>
      <c r="I74" s="25"/>
      <c r="J74" s="32"/>
      <c r="K74" s="25"/>
      <c r="L74" s="25"/>
      <c r="M74" s="25"/>
      <c r="N74" s="25"/>
      <c r="O74" s="25"/>
      <c r="P74" s="25"/>
      <c r="Q74" s="25"/>
      <c r="R74" s="25"/>
      <c r="S74" s="25"/>
      <c r="T74" s="25"/>
      <c r="U74" s="25"/>
      <c r="V74" s="25"/>
      <c r="W74" s="25"/>
      <c r="X74" s="25"/>
      <c r="Y74" s="25"/>
      <c r="Z74" s="25"/>
      <c r="AA74" s="25"/>
      <c r="AB74" s="25"/>
    </row>
    <row r="75" spans="2:28">
      <c r="B75" s="22"/>
      <c r="C75" s="22"/>
      <c r="D75" s="23"/>
      <c r="E75" s="23"/>
      <c r="F75" s="31"/>
      <c r="G75" s="25"/>
      <c r="H75" s="25"/>
      <c r="I75" s="25"/>
      <c r="J75" s="32"/>
      <c r="K75" s="25"/>
      <c r="L75" s="25"/>
      <c r="M75" s="25"/>
      <c r="N75" s="25"/>
      <c r="O75" s="25"/>
      <c r="P75" s="25"/>
      <c r="Q75" s="25"/>
      <c r="R75" s="25"/>
      <c r="S75" s="25"/>
      <c r="T75" s="25"/>
      <c r="U75" s="25"/>
      <c r="V75" s="25"/>
      <c r="W75" s="25"/>
      <c r="X75" s="25"/>
      <c r="Y75" s="25"/>
      <c r="Z75" s="25"/>
      <c r="AA75" s="25"/>
      <c r="AB75" s="25"/>
    </row>
    <row r="76" spans="2:28">
      <c r="B76" s="22"/>
      <c r="C76" s="22"/>
      <c r="D76" s="23"/>
      <c r="E76" s="23"/>
      <c r="F76" s="31"/>
      <c r="G76" s="25"/>
      <c r="H76" s="25"/>
      <c r="I76" s="25"/>
      <c r="J76" s="32"/>
      <c r="K76" s="25"/>
      <c r="L76" s="25"/>
      <c r="M76" s="25"/>
      <c r="N76" s="25"/>
      <c r="O76" s="25"/>
      <c r="P76" s="25"/>
      <c r="Q76" s="25"/>
      <c r="R76" s="25"/>
      <c r="S76" s="25"/>
      <c r="T76" s="25"/>
      <c r="U76" s="25"/>
      <c r="V76" s="25"/>
      <c r="W76" s="25"/>
      <c r="X76" s="25"/>
      <c r="Y76" s="25"/>
      <c r="Z76" s="25"/>
      <c r="AA76" s="25"/>
      <c r="AB76" s="25"/>
    </row>
    <row r="77" spans="2:28">
      <c r="B77" s="22"/>
      <c r="C77" s="22"/>
      <c r="D77" s="23"/>
      <c r="E77" s="23"/>
      <c r="F77" s="31"/>
      <c r="G77" s="25"/>
      <c r="H77" s="25"/>
      <c r="I77" s="25"/>
      <c r="J77" s="32"/>
      <c r="K77" s="25"/>
      <c r="L77" s="25"/>
      <c r="M77" s="25"/>
      <c r="N77" s="25"/>
      <c r="O77" s="25"/>
      <c r="P77" s="25"/>
      <c r="Q77" s="25"/>
      <c r="R77" s="25"/>
      <c r="S77" s="25"/>
      <c r="T77" s="25"/>
      <c r="U77" s="25"/>
      <c r="V77" s="25"/>
      <c r="W77" s="25"/>
      <c r="X77" s="25"/>
      <c r="Y77" s="25"/>
      <c r="Z77" s="25"/>
      <c r="AA77" s="25"/>
      <c r="AB77" s="25"/>
    </row>
    <row r="78" spans="2:28">
      <c r="B78" s="22"/>
      <c r="C78" s="22"/>
      <c r="D78" s="23"/>
      <c r="E78" s="23"/>
      <c r="F78" s="31"/>
      <c r="G78" s="25"/>
      <c r="H78" s="25"/>
      <c r="I78" s="25"/>
      <c r="J78" s="32"/>
      <c r="K78" s="25"/>
      <c r="L78" s="25"/>
      <c r="M78" s="25"/>
      <c r="N78" s="25"/>
      <c r="O78" s="25"/>
      <c r="P78" s="25"/>
      <c r="Q78" s="25"/>
      <c r="R78" s="25"/>
      <c r="S78" s="25"/>
      <c r="T78" s="25"/>
      <c r="U78" s="25"/>
      <c r="V78" s="25"/>
      <c r="W78" s="25"/>
      <c r="X78" s="25"/>
      <c r="Y78" s="25"/>
      <c r="Z78" s="25"/>
      <c r="AA78" s="25"/>
      <c r="AB78" s="25"/>
    </row>
    <row r="79" spans="2:28">
      <c r="B79" s="22"/>
      <c r="C79" s="22"/>
      <c r="D79" s="23"/>
      <c r="E79" s="23"/>
      <c r="F79" s="31"/>
      <c r="G79" s="25"/>
      <c r="H79" s="25"/>
      <c r="I79" s="25"/>
      <c r="J79" s="32"/>
      <c r="K79" s="25"/>
      <c r="L79" s="25"/>
      <c r="M79" s="25"/>
      <c r="N79" s="25"/>
      <c r="O79" s="25"/>
      <c r="P79" s="25"/>
      <c r="Q79" s="25"/>
      <c r="R79" s="25"/>
      <c r="S79" s="25"/>
      <c r="T79" s="25"/>
      <c r="U79" s="25"/>
      <c r="V79" s="25"/>
      <c r="W79" s="25"/>
      <c r="X79" s="25"/>
      <c r="Y79" s="25"/>
      <c r="Z79" s="25"/>
      <c r="AA79" s="25"/>
      <c r="AB79" s="25"/>
    </row>
    <row r="80" spans="2:28">
      <c r="B80" s="22"/>
      <c r="C80" s="22"/>
      <c r="D80" s="23"/>
      <c r="E80" s="23"/>
      <c r="F80" s="31"/>
      <c r="G80" s="25"/>
      <c r="H80" s="25"/>
      <c r="I80" s="25"/>
      <c r="J80" s="32"/>
      <c r="K80" s="25"/>
      <c r="L80" s="25"/>
      <c r="M80" s="25"/>
      <c r="N80" s="25"/>
      <c r="O80" s="25"/>
      <c r="P80" s="25"/>
      <c r="Q80" s="25"/>
      <c r="R80" s="25"/>
      <c r="S80" s="25"/>
      <c r="T80" s="25"/>
      <c r="U80" s="25"/>
      <c r="V80" s="25"/>
      <c r="W80" s="25"/>
      <c r="X80" s="25"/>
      <c r="Y80" s="25"/>
      <c r="Z80" s="25"/>
      <c r="AA80" s="25"/>
      <c r="AB80" s="25"/>
    </row>
    <row r="81" spans="2:28">
      <c r="B81" s="22"/>
      <c r="C81" s="22"/>
      <c r="D81" s="23"/>
      <c r="E81" s="23"/>
      <c r="F81" s="31"/>
      <c r="G81" s="25"/>
      <c r="H81" s="25"/>
      <c r="I81" s="25"/>
      <c r="J81" s="32"/>
      <c r="K81" s="25"/>
      <c r="L81" s="25"/>
      <c r="M81" s="25"/>
      <c r="N81" s="25"/>
      <c r="O81" s="25"/>
      <c r="P81" s="25"/>
      <c r="Q81" s="25"/>
      <c r="R81" s="25"/>
      <c r="S81" s="25"/>
      <c r="T81" s="25"/>
      <c r="U81" s="25"/>
      <c r="V81" s="25"/>
      <c r="W81" s="25"/>
      <c r="X81" s="25"/>
      <c r="Y81" s="25"/>
      <c r="Z81" s="25"/>
      <c r="AA81" s="25"/>
      <c r="AB81" s="25"/>
    </row>
    <row r="82" spans="2:28">
      <c r="B82" s="22"/>
      <c r="C82" s="22"/>
      <c r="D82" s="23"/>
      <c r="E82" s="23"/>
      <c r="F82" s="31"/>
      <c r="G82" s="25"/>
      <c r="H82" s="25"/>
      <c r="I82" s="25"/>
      <c r="J82" s="32"/>
      <c r="K82" s="25"/>
      <c r="L82" s="25"/>
      <c r="M82" s="25"/>
      <c r="N82" s="25"/>
      <c r="O82" s="25"/>
      <c r="P82" s="25"/>
      <c r="Q82" s="25"/>
      <c r="R82" s="25"/>
      <c r="S82" s="25"/>
      <c r="T82" s="25"/>
      <c r="U82" s="25"/>
      <c r="V82" s="25"/>
      <c r="W82" s="25"/>
      <c r="X82" s="25"/>
      <c r="Y82" s="25"/>
      <c r="Z82" s="25"/>
      <c r="AA82" s="25"/>
      <c r="AB82" s="25"/>
    </row>
    <row r="83" spans="2:28">
      <c r="B83" s="22"/>
      <c r="C83" s="22"/>
      <c r="D83" s="23"/>
      <c r="E83" s="23"/>
      <c r="F83" s="31"/>
      <c r="G83" s="25"/>
      <c r="H83" s="25"/>
      <c r="I83" s="25"/>
      <c r="J83" s="32"/>
      <c r="K83" s="25"/>
      <c r="L83" s="25"/>
      <c r="M83" s="25"/>
      <c r="N83" s="25"/>
      <c r="O83" s="25"/>
      <c r="P83" s="25"/>
      <c r="Q83" s="25"/>
      <c r="R83" s="25"/>
      <c r="S83" s="25"/>
      <c r="T83" s="25"/>
      <c r="U83" s="25"/>
      <c r="V83" s="25"/>
      <c r="W83" s="25"/>
      <c r="X83" s="25"/>
      <c r="Y83" s="25"/>
      <c r="Z83" s="25"/>
      <c r="AA83" s="25"/>
      <c r="AB83" s="25"/>
    </row>
    <row r="84" spans="2:28">
      <c r="B84" s="22"/>
      <c r="C84" s="22"/>
      <c r="D84" s="23"/>
      <c r="E84" s="23"/>
      <c r="F84" s="31"/>
      <c r="G84" s="25"/>
      <c r="H84" s="25"/>
      <c r="I84" s="25"/>
      <c r="J84" s="32"/>
      <c r="K84" s="25"/>
      <c r="L84" s="25"/>
      <c r="M84" s="25"/>
      <c r="N84" s="25"/>
      <c r="O84" s="25"/>
      <c r="P84" s="25"/>
      <c r="Q84" s="25"/>
      <c r="R84" s="25"/>
      <c r="S84" s="25"/>
      <c r="T84" s="25"/>
      <c r="U84" s="25"/>
      <c r="V84" s="25"/>
      <c r="W84" s="25"/>
      <c r="X84" s="25"/>
      <c r="Y84" s="25"/>
      <c r="Z84" s="25"/>
      <c r="AA84" s="25"/>
      <c r="AB84" s="25"/>
    </row>
    <row r="85" spans="2:28">
      <c r="B85" s="22"/>
      <c r="C85" s="22"/>
      <c r="D85" s="23"/>
      <c r="E85" s="23"/>
      <c r="F85" s="31"/>
      <c r="G85" s="25"/>
      <c r="H85" s="25"/>
      <c r="I85" s="25"/>
      <c r="J85" s="32"/>
      <c r="K85" s="25"/>
      <c r="L85" s="25"/>
      <c r="M85" s="25"/>
      <c r="N85" s="25"/>
      <c r="O85" s="25"/>
      <c r="P85" s="25"/>
      <c r="Q85" s="25"/>
      <c r="R85" s="25"/>
      <c r="S85" s="25"/>
      <c r="T85" s="25"/>
      <c r="U85" s="25"/>
      <c r="V85" s="25"/>
      <c r="W85" s="25"/>
      <c r="X85" s="25"/>
      <c r="Y85" s="25"/>
      <c r="Z85" s="25"/>
      <c r="AA85" s="25"/>
      <c r="AB85" s="25"/>
    </row>
    <row r="86" spans="2:28">
      <c r="B86" s="22"/>
      <c r="C86" s="22"/>
      <c r="D86" s="23"/>
      <c r="E86" s="23"/>
      <c r="F86" s="31"/>
      <c r="G86" s="25"/>
      <c r="H86" s="25"/>
      <c r="I86" s="25"/>
      <c r="J86" s="32"/>
      <c r="K86" s="25"/>
      <c r="L86" s="25"/>
      <c r="M86" s="25"/>
      <c r="N86" s="25"/>
      <c r="O86" s="25"/>
      <c r="P86" s="25"/>
      <c r="Q86" s="25"/>
      <c r="R86" s="25"/>
      <c r="S86" s="25"/>
      <c r="T86" s="25"/>
      <c r="U86" s="25"/>
      <c r="V86" s="25"/>
      <c r="W86" s="25"/>
      <c r="X86" s="25"/>
      <c r="Y86" s="25"/>
      <c r="Z86" s="25"/>
      <c r="AA86" s="25"/>
      <c r="AB86" s="25"/>
    </row>
    <row r="87" spans="2:28">
      <c r="B87" s="22"/>
      <c r="C87" s="22"/>
      <c r="D87" s="23"/>
      <c r="E87" s="23"/>
      <c r="F87" s="31"/>
      <c r="G87" s="25"/>
      <c r="H87" s="25"/>
      <c r="I87" s="25"/>
      <c r="J87" s="32"/>
      <c r="K87" s="25"/>
      <c r="L87" s="25"/>
      <c r="M87" s="25"/>
      <c r="N87" s="25"/>
      <c r="O87" s="25"/>
      <c r="P87" s="25"/>
      <c r="Q87" s="25"/>
      <c r="R87" s="25"/>
      <c r="S87" s="25"/>
      <c r="T87" s="25"/>
      <c r="U87" s="25"/>
      <c r="V87" s="25"/>
      <c r="W87" s="25"/>
      <c r="X87" s="25"/>
      <c r="Y87" s="25"/>
      <c r="Z87" s="25"/>
      <c r="AA87" s="25"/>
      <c r="AB87" s="25"/>
    </row>
    <row r="88" spans="2:28">
      <c r="B88" s="22"/>
      <c r="C88" s="22"/>
      <c r="D88" s="23"/>
      <c r="E88" s="23"/>
      <c r="F88" s="31"/>
      <c r="G88" s="25"/>
      <c r="H88" s="25"/>
      <c r="I88" s="25"/>
      <c r="J88" s="32"/>
      <c r="K88" s="25"/>
      <c r="L88" s="25"/>
      <c r="M88" s="25"/>
      <c r="N88" s="25"/>
      <c r="O88" s="25"/>
      <c r="P88" s="25"/>
      <c r="Q88" s="25"/>
      <c r="R88" s="25"/>
      <c r="S88" s="25"/>
      <c r="T88" s="25"/>
      <c r="U88" s="25"/>
      <c r="V88" s="25"/>
      <c r="W88" s="25"/>
      <c r="X88" s="25"/>
      <c r="Y88" s="25"/>
      <c r="Z88" s="25"/>
      <c r="AA88" s="25"/>
      <c r="AB88" s="25"/>
    </row>
    <row r="89" spans="2:28">
      <c r="B89" s="22"/>
      <c r="C89" s="22"/>
      <c r="D89" s="23"/>
      <c r="E89" s="23"/>
      <c r="F89" s="31"/>
      <c r="G89" s="25"/>
      <c r="H89" s="25"/>
      <c r="I89" s="25"/>
      <c r="J89" s="32"/>
      <c r="K89" s="25"/>
      <c r="L89" s="25"/>
      <c r="M89" s="25"/>
      <c r="N89" s="25"/>
      <c r="O89" s="25"/>
      <c r="P89" s="25"/>
      <c r="Q89" s="25"/>
      <c r="R89" s="25"/>
      <c r="S89" s="25"/>
      <c r="T89" s="25"/>
      <c r="U89" s="25"/>
      <c r="V89" s="25"/>
      <c r="W89" s="25"/>
      <c r="X89" s="25"/>
      <c r="Y89" s="25"/>
      <c r="Z89" s="25"/>
      <c r="AA89" s="25"/>
      <c r="AB89" s="25"/>
    </row>
    <row r="90" spans="2:28">
      <c r="B90" s="22"/>
      <c r="C90" s="22"/>
      <c r="D90" s="23"/>
      <c r="E90" s="23"/>
      <c r="F90" s="31"/>
      <c r="G90" s="25"/>
      <c r="H90" s="25"/>
      <c r="I90" s="25"/>
      <c r="J90" s="32"/>
      <c r="K90" s="25"/>
      <c r="L90" s="25"/>
      <c r="M90" s="25"/>
      <c r="N90" s="25"/>
      <c r="O90" s="25"/>
      <c r="P90" s="25"/>
      <c r="Q90" s="25"/>
      <c r="R90" s="25"/>
      <c r="S90" s="25"/>
      <c r="T90" s="25"/>
      <c r="U90" s="25"/>
      <c r="V90" s="25"/>
      <c r="W90" s="25"/>
      <c r="X90" s="25"/>
      <c r="Y90" s="25"/>
      <c r="Z90" s="25"/>
      <c r="AA90" s="25"/>
      <c r="AB90" s="25"/>
    </row>
    <row r="91" spans="2:28">
      <c r="B91" s="22"/>
      <c r="C91" s="22"/>
      <c r="D91" s="23"/>
      <c r="E91" s="23"/>
      <c r="F91" s="31"/>
      <c r="G91" s="25"/>
      <c r="H91" s="25"/>
      <c r="I91" s="25"/>
      <c r="J91" s="32"/>
      <c r="K91" s="25"/>
      <c r="L91" s="25"/>
      <c r="M91" s="25"/>
      <c r="N91" s="25"/>
      <c r="O91" s="25"/>
      <c r="P91" s="25"/>
      <c r="Q91" s="25"/>
      <c r="R91" s="25"/>
      <c r="S91" s="25"/>
      <c r="T91" s="25"/>
      <c r="U91" s="25"/>
      <c r="V91" s="25"/>
      <c r="W91" s="25"/>
      <c r="X91" s="25"/>
      <c r="Y91" s="25"/>
      <c r="Z91" s="25"/>
      <c r="AA91" s="25"/>
      <c r="AB91" s="25"/>
    </row>
    <row r="92" spans="2:28">
      <c r="B92" s="22"/>
      <c r="C92" s="22"/>
      <c r="D92" s="23"/>
      <c r="E92" s="23"/>
      <c r="F92" s="31"/>
      <c r="G92" s="25"/>
      <c r="H92" s="25"/>
      <c r="I92" s="25"/>
      <c r="J92" s="32"/>
      <c r="K92" s="25"/>
      <c r="L92" s="25"/>
      <c r="M92" s="25"/>
      <c r="N92" s="25"/>
      <c r="O92" s="25"/>
      <c r="P92" s="25"/>
      <c r="Q92" s="25"/>
      <c r="R92" s="25"/>
      <c r="S92" s="25"/>
      <c r="T92" s="25"/>
      <c r="U92" s="25"/>
      <c r="V92" s="25"/>
      <c r="W92" s="25"/>
      <c r="X92" s="25"/>
      <c r="Y92" s="25"/>
      <c r="Z92" s="25"/>
      <c r="AA92" s="25"/>
      <c r="AB92" s="25"/>
    </row>
    <row r="93" spans="2:28">
      <c r="B93" s="22"/>
      <c r="C93" s="22"/>
      <c r="D93" s="23"/>
      <c r="E93" s="23"/>
      <c r="F93" s="31"/>
      <c r="G93" s="25"/>
      <c r="H93" s="25"/>
      <c r="I93" s="25"/>
      <c r="J93" s="32"/>
      <c r="K93" s="25"/>
      <c r="L93" s="25"/>
      <c r="M93" s="25"/>
      <c r="N93" s="25"/>
      <c r="O93" s="25"/>
      <c r="P93" s="25"/>
      <c r="Q93" s="25"/>
      <c r="R93" s="25"/>
      <c r="S93" s="25"/>
      <c r="T93" s="25"/>
      <c r="U93" s="25"/>
      <c r="V93" s="25"/>
      <c r="W93" s="25"/>
      <c r="X93" s="25"/>
      <c r="Y93" s="25"/>
      <c r="Z93" s="25"/>
      <c r="AA93" s="25"/>
      <c r="AB93" s="25"/>
    </row>
    <row r="94" spans="2:28">
      <c r="B94" s="22"/>
      <c r="C94" s="22"/>
      <c r="D94" s="23"/>
      <c r="E94" s="23"/>
      <c r="F94" s="31"/>
      <c r="G94" s="25"/>
      <c r="H94" s="25"/>
      <c r="I94" s="25"/>
      <c r="J94" s="32"/>
      <c r="K94" s="25"/>
      <c r="L94" s="25"/>
      <c r="M94" s="25"/>
      <c r="N94" s="25"/>
      <c r="O94" s="25"/>
      <c r="P94" s="25"/>
      <c r="Q94" s="25"/>
      <c r="R94" s="25"/>
      <c r="S94" s="25"/>
      <c r="T94" s="25"/>
      <c r="U94" s="25"/>
      <c r="V94" s="25"/>
      <c r="W94" s="25"/>
      <c r="X94" s="25"/>
      <c r="Y94" s="25"/>
      <c r="Z94" s="25"/>
      <c r="AA94" s="25"/>
      <c r="AB94" s="25"/>
    </row>
    <row r="95" spans="2:28">
      <c r="B95" s="22"/>
      <c r="C95" s="22"/>
      <c r="D95" s="23"/>
      <c r="E95" s="23"/>
      <c r="F95" s="31"/>
      <c r="G95" s="25"/>
      <c r="H95" s="25"/>
      <c r="I95" s="25"/>
      <c r="J95" s="32"/>
      <c r="K95" s="25"/>
      <c r="L95" s="25"/>
      <c r="M95" s="25"/>
      <c r="N95" s="25"/>
      <c r="O95" s="25"/>
      <c r="P95" s="25"/>
      <c r="Q95" s="25"/>
      <c r="R95" s="25"/>
      <c r="S95" s="25"/>
      <c r="T95" s="25"/>
      <c r="U95" s="25"/>
      <c r="V95" s="25"/>
      <c r="W95" s="25"/>
      <c r="X95" s="25"/>
      <c r="Y95" s="25"/>
      <c r="Z95" s="25"/>
      <c r="AA95" s="25"/>
      <c r="AB95" s="25"/>
    </row>
    <row r="96" spans="2:28">
      <c r="B96" s="22"/>
      <c r="C96" s="22"/>
      <c r="D96" s="23"/>
      <c r="E96" s="23"/>
      <c r="F96" s="31"/>
      <c r="G96" s="25"/>
      <c r="H96" s="25"/>
      <c r="I96" s="25"/>
      <c r="J96" s="32"/>
      <c r="K96" s="25"/>
      <c r="L96" s="25"/>
      <c r="M96" s="25"/>
      <c r="N96" s="25"/>
      <c r="O96" s="25"/>
      <c r="P96" s="25"/>
      <c r="Q96" s="25"/>
      <c r="R96" s="25"/>
      <c r="S96" s="25"/>
      <c r="T96" s="25"/>
      <c r="U96" s="25"/>
      <c r="V96" s="25"/>
      <c r="W96" s="25"/>
      <c r="X96" s="25"/>
      <c r="Y96" s="25"/>
      <c r="Z96" s="25"/>
      <c r="AA96" s="25"/>
      <c r="AB96" s="25"/>
    </row>
    <row r="97" spans="2:28">
      <c r="B97" s="22"/>
      <c r="C97" s="22"/>
      <c r="D97" s="23"/>
      <c r="E97" s="23"/>
      <c r="F97" s="31"/>
      <c r="G97" s="25"/>
      <c r="H97" s="25"/>
      <c r="I97" s="25"/>
      <c r="J97" s="32"/>
      <c r="K97" s="25"/>
      <c r="L97" s="25"/>
      <c r="M97" s="25"/>
      <c r="N97" s="25"/>
      <c r="O97" s="25"/>
      <c r="P97" s="25"/>
      <c r="Q97" s="25"/>
      <c r="R97" s="25"/>
      <c r="S97" s="25"/>
      <c r="T97" s="25"/>
      <c r="U97" s="25"/>
      <c r="V97" s="25"/>
      <c r="W97" s="25"/>
      <c r="X97" s="25"/>
      <c r="Y97" s="25"/>
      <c r="Z97" s="25"/>
      <c r="AA97" s="25"/>
      <c r="AB97" s="25"/>
    </row>
    <row r="98" spans="2:28">
      <c r="B98" s="22"/>
      <c r="C98" s="22"/>
      <c r="D98" s="23"/>
      <c r="E98" s="23"/>
      <c r="F98" s="31"/>
      <c r="G98" s="25"/>
      <c r="H98" s="25"/>
      <c r="I98" s="25"/>
      <c r="J98" s="32"/>
      <c r="K98" s="25"/>
      <c r="L98" s="25"/>
      <c r="M98" s="25"/>
      <c r="N98" s="25"/>
      <c r="O98" s="25"/>
      <c r="P98" s="25"/>
      <c r="Q98" s="25"/>
      <c r="R98" s="25"/>
      <c r="S98" s="25"/>
      <c r="T98" s="25"/>
      <c r="U98" s="25"/>
      <c r="V98" s="25"/>
      <c r="W98" s="25"/>
      <c r="X98" s="25"/>
      <c r="Y98" s="25"/>
      <c r="Z98" s="25"/>
      <c r="AA98" s="25"/>
      <c r="AB98" s="25"/>
    </row>
    <row r="99" spans="2:28">
      <c r="B99" s="22"/>
      <c r="C99" s="22"/>
      <c r="D99" s="23"/>
      <c r="E99" s="23"/>
      <c r="F99" s="31"/>
      <c r="G99" s="25"/>
      <c r="H99" s="25"/>
      <c r="I99" s="25"/>
      <c r="J99" s="32"/>
      <c r="K99" s="25"/>
      <c r="L99" s="25"/>
      <c r="M99" s="25"/>
      <c r="N99" s="25"/>
      <c r="O99" s="25"/>
      <c r="P99" s="25"/>
      <c r="Q99" s="25"/>
      <c r="R99" s="25"/>
      <c r="S99" s="25"/>
      <c r="T99" s="25"/>
      <c r="U99" s="25"/>
      <c r="V99" s="25"/>
      <c r="W99" s="25"/>
      <c r="X99" s="25"/>
      <c r="Y99" s="25"/>
      <c r="Z99" s="25"/>
      <c r="AA99" s="25"/>
      <c r="AB99" s="25"/>
    </row>
    <row r="100" spans="2:28">
      <c r="B100" s="22"/>
      <c r="C100" s="22"/>
      <c r="D100" s="23"/>
      <c r="E100" s="23"/>
      <c r="F100" s="31"/>
      <c r="G100" s="25"/>
      <c r="H100" s="25"/>
      <c r="I100" s="25"/>
      <c r="J100" s="32"/>
      <c r="K100" s="25"/>
      <c r="L100" s="25"/>
      <c r="M100" s="25"/>
      <c r="N100" s="25"/>
      <c r="O100" s="25"/>
      <c r="P100" s="25"/>
      <c r="Q100" s="25"/>
      <c r="R100" s="25"/>
      <c r="S100" s="25"/>
      <c r="T100" s="25"/>
      <c r="U100" s="25"/>
      <c r="V100" s="25"/>
      <c r="W100" s="25"/>
      <c r="X100" s="25"/>
      <c r="Y100" s="25"/>
      <c r="Z100" s="25"/>
      <c r="AA100" s="25"/>
      <c r="AB100" s="25"/>
    </row>
    <row r="101" spans="2:28">
      <c r="B101" s="22"/>
      <c r="C101" s="22"/>
      <c r="D101" s="23"/>
      <c r="E101" s="23"/>
      <c r="F101" s="31"/>
      <c r="G101" s="25"/>
      <c r="H101" s="25"/>
      <c r="I101" s="25"/>
      <c r="J101" s="32"/>
      <c r="K101" s="25"/>
      <c r="L101" s="25"/>
      <c r="M101" s="25"/>
      <c r="N101" s="25"/>
      <c r="O101" s="25"/>
      <c r="P101" s="25"/>
      <c r="Q101" s="25"/>
      <c r="R101" s="25"/>
      <c r="S101" s="25"/>
      <c r="T101" s="25"/>
      <c r="U101" s="25"/>
      <c r="V101" s="25"/>
      <c r="W101" s="25"/>
      <c r="X101" s="25"/>
      <c r="Y101" s="25"/>
      <c r="Z101" s="25"/>
      <c r="AA101" s="25"/>
      <c r="AB101" s="25"/>
    </row>
    <row r="102" spans="2:28">
      <c r="B102" s="22"/>
      <c r="C102" s="22"/>
      <c r="D102" s="23"/>
      <c r="E102" s="23"/>
      <c r="F102" s="31"/>
      <c r="G102" s="25"/>
      <c r="H102" s="25"/>
      <c r="I102" s="25"/>
      <c r="J102" s="32"/>
      <c r="K102" s="25"/>
      <c r="L102" s="25"/>
      <c r="M102" s="25"/>
      <c r="N102" s="25"/>
      <c r="O102" s="25"/>
      <c r="P102" s="25"/>
      <c r="Q102" s="25"/>
      <c r="R102" s="25"/>
      <c r="S102" s="25"/>
      <c r="T102" s="25"/>
      <c r="U102" s="25"/>
      <c r="V102" s="25"/>
      <c r="W102" s="25"/>
      <c r="X102" s="25"/>
      <c r="Y102" s="25"/>
      <c r="Z102" s="25"/>
      <c r="AA102" s="25"/>
      <c r="AB102" s="25"/>
    </row>
    <row r="103" spans="2:28">
      <c r="B103" s="22"/>
      <c r="C103" s="22"/>
      <c r="D103" s="23"/>
      <c r="E103" s="23"/>
      <c r="F103" s="31"/>
      <c r="G103" s="25"/>
      <c r="H103" s="25"/>
      <c r="I103" s="25"/>
      <c r="J103" s="32"/>
      <c r="K103" s="25"/>
      <c r="L103" s="25"/>
      <c r="M103" s="25"/>
      <c r="N103" s="25"/>
      <c r="O103" s="25"/>
      <c r="P103" s="25"/>
      <c r="Q103" s="25"/>
      <c r="R103" s="25"/>
      <c r="S103" s="25"/>
      <c r="T103" s="25"/>
      <c r="U103" s="25"/>
      <c r="V103" s="25"/>
      <c r="W103" s="25"/>
      <c r="X103" s="25"/>
      <c r="Y103" s="25"/>
      <c r="Z103" s="25"/>
      <c r="AA103" s="25"/>
      <c r="AB103" s="25"/>
    </row>
    <row r="104" spans="2:28">
      <c r="B104" s="22"/>
      <c r="C104" s="22"/>
      <c r="D104" s="23"/>
      <c r="E104" s="23"/>
      <c r="F104" s="31"/>
      <c r="G104" s="25"/>
      <c r="H104" s="25"/>
      <c r="I104" s="25"/>
      <c r="J104" s="32"/>
      <c r="K104" s="25"/>
      <c r="L104" s="25"/>
      <c r="M104" s="25"/>
      <c r="N104" s="25"/>
      <c r="O104" s="25"/>
      <c r="P104" s="25"/>
      <c r="Q104" s="25"/>
      <c r="R104" s="25"/>
      <c r="S104" s="25"/>
      <c r="T104" s="25"/>
      <c r="U104" s="25"/>
      <c r="V104" s="25"/>
      <c r="W104" s="25"/>
      <c r="X104" s="25"/>
      <c r="Y104" s="25"/>
      <c r="Z104" s="25"/>
      <c r="AA104" s="25"/>
      <c r="AB104" s="25"/>
    </row>
    <row r="105" spans="2:28">
      <c r="B105" s="22"/>
      <c r="C105" s="22"/>
      <c r="D105" s="23"/>
      <c r="E105" s="23"/>
      <c r="F105" s="31"/>
      <c r="G105" s="25"/>
      <c r="H105" s="25"/>
      <c r="I105" s="25"/>
      <c r="J105" s="32"/>
      <c r="K105" s="25"/>
      <c r="L105" s="25"/>
      <c r="M105" s="25"/>
      <c r="N105" s="25"/>
      <c r="O105" s="25"/>
      <c r="P105" s="25"/>
      <c r="Q105" s="25"/>
      <c r="R105" s="25"/>
      <c r="S105" s="25"/>
      <c r="T105" s="25"/>
      <c r="U105" s="25"/>
      <c r="V105" s="25"/>
      <c r="W105" s="25"/>
      <c r="X105" s="25"/>
      <c r="Y105" s="25"/>
      <c r="Z105" s="25"/>
      <c r="AA105" s="25"/>
      <c r="AB105" s="25"/>
    </row>
    <row r="106" spans="2:28">
      <c r="B106" s="22"/>
      <c r="C106" s="22"/>
      <c r="D106" s="23"/>
      <c r="E106" s="23"/>
      <c r="F106" s="31"/>
      <c r="G106" s="25"/>
      <c r="H106" s="25"/>
      <c r="I106" s="25"/>
      <c r="J106" s="32"/>
      <c r="K106" s="25"/>
      <c r="L106" s="25"/>
      <c r="M106" s="25"/>
      <c r="N106" s="25"/>
      <c r="O106" s="25"/>
      <c r="P106" s="25"/>
      <c r="Q106" s="25"/>
      <c r="R106" s="25"/>
      <c r="S106" s="25"/>
      <c r="T106" s="25"/>
      <c r="U106" s="25"/>
      <c r="V106" s="25"/>
      <c r="W106" s="25"/>
      <c r="X106" s="25"/>
      <c r="Y106" s="25"/>
      <c r="Z106" s="25"/>
      <c r="AA106" s="25"/>
      <c r="AB106" s="25"/>
    </row>
    <row r="107" spans="2:28">
      <c r="B107" s="22"/>
      <c r="C107" s="22"/>
      <c r="D107" s="23"/>
      <c r="E107" s="23"/>
      <c r="F107" s="31"/>
      <c r="G107" s="25"/>
      <c r="H107" s="25"/>
      <c r="I107" s="25"/>
      <c r="J107" s="32"/>
      <c r="K107" s="25"/>
      <c r="L107" s="25"/>
      <c r="M107" s="25"/>
      <c r="N107" s="25"/>
      <c r="O107" s="25"/>
      <c r="P107" s="25"/>
      <c r="Q107" s="25"/>
      <c r="R107" s="25"/>
      <c r="S107" s="25"/>
      <c r="T107" s="25"/>
      <c r="U107" s="25"/>
      <c r="V107" s="25"/>
      <c r="W107" s="25"/>
      <c r="X107" s="25"/>
      <c r="Y107" s="25"/>
      <c r="Z107" s="25"/>
      <c r="AA107" s="25"/>
      <c r="AB107" s="25"/>
    </row>
    <row r="108" spans="2:28">
      <c r="B108" s="22"/>
      <c r="C108" s="22"/>
      <c r="D108" s="23"/>
      <c r="E108" s="23"/>
      <c r="F108" s="31"/>
      <c r="G108" s="25"/>
      <c r="H108" s="25"/>
      <c r="I108" s="25"/>
      <c r="J108" s="32"/>
      <c r="K108" s="25"/>
      <c r="L108" s="25"/>
      <c r="M108" s="25"/>
      <c r="N108" s="25"/>
      <c r="O108" s="25"/>
      <c r="P108" s="25"/>
      <c r="Q108" s="25"/>
      <c r="R108" s="25"/>
      <c r="S108" s="25"/>
      <c r="T108" s="25"/>
      <c r="U108" s="25"/>
      <c r="V108" s="25"/>
      <c r="W108" s="25"/>
      <c r="X108" s="25"/>
      <c r="Y108" s="25"/>
      <c r="Z108" s="25"/>
      <c r="AA108" s="25"/>
      <c r="AB108" s="25"/>
    </row>
    <row r="109" spans="2:28">
      <c r="B109" s="22"/>
      <c r="C109" s="22"/>
      <c r="D109" s="23"/>
      <c r="E109" s="23"/>
      <c r="F109" s="31"/>
      <c r="G109" s="25"/>
      <c r="H109" s="25"/>
      <c r="I109" s="25"/>
      <c r="J109" s="32"/>
      <c r="K109" s="25"/>
      <c r="L109" s="25"/>
      <c r="M109" s="25"/>
      <c r="N109" s="25"/>
      <c r="O109" s="25"/>
      <c r="P109" s="25"/>
      <c r="Q109" s="25"/>
      <c r="R109" s="25"/>
      <c r="S109" s="25"/>
      <c r="T109" s="25"/>
      <c r="U109" s="25"/>
      <c r="V109" s="25"/>
      <c r="W109" s="25"/>
      <c r="X109" s="25"/>
      <c r="Y109" s="25"/>
      <c r="Z109" s="25"/>
      <c r="AA109" s="25"/>
      <c r="AB109" s="25"/>
    </row>
    <row r="110" spans="2:28">
      <c r="B110" s="22"/>
      <c r="C110" s="22"/>
      <c r="D110" s="23"/>
      <c r="E110" s="23"/>
      <c r="F110" s="31"/>
      <c r="G110" s="25"/>
      <c r="H110" s="25"/>
      <c r="I110" s="25"/>
      <c r="J110" s="32"/>
      <c r="K110" s="25"/>
      <c r="L110" s="25"/>
      <c r="M110" s="25"/>
      <c r="N110" s="25"/>
      <c r="O110" s="25"/>
      <c r="P110" s="25"/>
      <c r="Q110" s="25"/>
      <c r="R110" s="25"/>
      <c r="S110" s="25"/>
      <c r="T110" s="25"/>
      <c r="U110" s="25"/>
      <c r="V110" s="25"/>
      <c r="W110" s="25"/>
      <c r="X110" s="25"/>
      <c r="Y110" s="25"/>
      <c r="Z110" s="25"/>
      <c r="AA110" s="25"/>
      <c r="AB110" s="25"/>
    </row>
    <row r="111" spans="2:28">
      <c r="B111" s="22"/>
      <c r="C111" s="22"/>
      <c r="D111" s="23"/>
      <c r="E111" s="23"/>
      <c r="F111" s="31"/>
      <c r="G111" s="25"/>
      <c r="H111" s="25"/>
      <c r="I111" s="25"/>
      <c r="J111" s="32"/>
      <c r="K111" s="25"/>
      <c r="L111" s="25"/>
      <c r="M111" s="25"/>
      <c r="N111" s="25"/>
      <c r="O111" s="25"/>
      <c r="P111" s="25"/>
      <c r="Q111" s="25"/>
      <c r="R111" s="25"/>
      <c r="S111" s="25"/>
      <c r="T111" s="25"/>
      <c r="U111" s="25"/>
      <c r="V111" s="25"/>
      <c r="W111" s="25"/>
      <c r="X111" s="25"/>
      <c r="Y111" s="25"/>
      <c r="Z111" s="25"/>
      <c r="AA111" s="25"/>
      <c r="AB111" s="25"/>
    </row>
    <row r="112" spans="2:28">
      <c r="B112" s="22"/>
      <c r="C112" s="22"/>
      <c r="D112" s="23"/>
      <c r="E112" s="23"/>
      <c r="F112" s="31"/>
      <c r="G112" s="25"/>
      <c r="H112" s="25"/>
      <c r="I112" s="25"/>
      <c r="J112" s="32"/>
      <c r="K112" s="25"/>
      <c r="L112" s="25"/>
      <c r="M112" s="25"/>
      <c r="N112" s="25"/>
      <c r="O112" s="25"/>
      <c r="P112" s="25"/>
      <c r="Q112" s="25"/>
      <c r="R112" s="25"/>
      <c r="S112" s="25"/>
      <c r="T112" s="25"/>
      <c r="U112" s="25"/>
      <c r="V112" s="25"/>
      <c r="W112" s="25"/>
      <c r="X112" s="25"/>
      <c r="Y112" s="25"/>
      <c r="Z112" s="25"/>
      <c r="AA112" s="25"/>
      <c r="AB112" s="25"/>
    </row>
    <row r="113" spans="2:28">
      <c r="B113" s="22"/>
      <c r="C113" s="22"/>
      <c r="D113" s="23"/>
      <c r="E113" s="23"/>
      <c r="F113" s="31"/>
      <c r="G113" s="25"/>
      <c r="H113" s="25"/>
      <c r="I113" s="25"/>
      <c r="J113" s="32"/>
      <c r="K113" s="25"/>
      <c r="L113" s="25"/>
      <c r="M113" s="25"/>
      <c r="N113" s="25"/>
      <c r="O113" s="25"/>
      <c r="P113" s="25"/>
      <c r="Q113" s="25"/>
      <c r="R113" s="25"/>
      <c r="S113" s="25"/>
      <c r="T113" s="25"/>
      <c r="U113" s="25"/>
      <c r="V113" s="25"/>
      <c r="W113" s="25"/>
      <c r="X113" s="25"/>
      <c r="Y113" s="25"/>
      <c r="Z113" s="25"/>
      <c r="AA113" s="25"/>
      <c r="AB113" s="25"/>
    </row>
    <row r="114" spans="2:28">
      <c r="B114" s="22"/>
      <c r="C114" s="22"/>
      <c r="D114" s="23"/>
      <c r="E114" s="23"/>
      <c r="F114" s="31"/>
      <c r="G114" s="25"/>
      <c r="H114" s="25"/>
      <c r="I114" s="25"/>
      <c r="J114" s="32"/>
      <c r="K114" s="25"/>
      <c r="L114" s="25"/>
      <c r="M114" s="25"/>
      <c r="N114" s="25"/>
      <c r="O114" s="25"/>
      <c r="P114" s="25"/>
      <c r="Q114" s="25"/>
      <c r="R114" s="25"/>
      <c r="S114" s="25"/>
      <c r="T114" s="25"/>
      <c r="U114" s="25"/>
      <c r="V114" s="25"/>
      <c r="W114" s="25"/>
      <c r="X114" s="25"/>
      <c r="Y114" s="25"/>
      <c r="Z114" s="25"/>
      <c r="AA114" s="25"/>
      <c r="AB114" s="25"/>
    </row>
    <row r="115" spans="2:28">
      <c r="B115" s="22"/>
      <c r="C115" s="22"/>
      <c r="D115" s="23"/>
      <c r="E115" s="23"/>
      <c r="F115" s="31"/>
      <c r="G115" s="25"/>
      <c r="H115" s="25"/>
      <c r="I115" s="25"/>
      <c r="J115" s="32"/>
      <c r="K115" s="25"/>
      <c r="L115" s="25"/>
      <c r="M115" s="25"/>
      <c r="N115" s="25"/>
      <c r="O115" s="25"/>
      <c r="P115" s="25"/>
      <c r="Q115" s="25"/>
      <c r="R115" s="25"/>
      <c r="S115" s="25"/>
      <c r="T115" s="25"/>
      <c r="U115" s="25"/>
      <c r="V115" s="25"/>
      <c r="W115" s="25"/>
      <c r="X115" s="25"/>
      <c r="Y115" s="25"/>
      <c r="Z115" s="25"/>
      <c r="AA115" s="25"/>
      <c r="AB115" s="25"/>
    </row>
    <row r="116" spans="2:28">
      <c r="B116" s="22"/>
      <c r="C116" s="22"/>
      <c r="D116" s="23"/>
      <c r="E116" s="23"/>
      <c r="F116" s="31"/>
      <c r="G116" s="25"/>
      <c r="H116" s="25"/>
      <c r="I116" s="25"/>
      <c r="J116" s="32"/>
      <c r="K116" s="25"/>
      <c r="L116" s="25"/>
      <c r="M116" s="25"/>
      <c r="N116" s="25"/>
      <c r="O116" s="25"/>
      <c r="P116" s="25"/>
      <c r="Q116" s="25"/>
      <c r="R116" s="25"/>
      <c r="S116" s="25"/>
      <c r="T116" s="25"/>
      <c r="U116" s="25"/>
      <c r="V116" s="25"/>
      <c r="W116" s="25"/>
      <c r="X116" s="25"/>
      <c r="Y116" s="25"/>
      <c r="Z116" s="25"/>
      <c r="AA116" s="25"/>
      <c r="AB116" s="25"/>
    </row>
    <row r="117" spans="2:28">
      <c r="B117" s="22"/>
      <c r="C117" s="22"/>
      <c r="D117" s="23"/>
      <c r="E117" s="23"/>
      <c r="F117" s="31"/>
      <c r="G117" s="25"/>
      <c r="H117" s="25"/>
      <c r="I117" s="25"/>
      <c r="J117" s="32"/>
      <c r="K117" s="25"/>
      <c r="L117" s="25"/>
      <c r="M117" s="25"/>
      <c r="N117" s="25"/>
      <c r="O117" s="25"/>
      <c r="P117" s="25"/>
      <c r="Q117" s="25"/>
      <c r="R117" s="25"/>
      <c r="S117" s="25"/>
      <c r="T117" s="25"/>
      <c r="U117" s="25"/>
      <c r="V117" s="25"/>
      <c r="W117" s="25"/>
      <c r="X117" s="25"/>
      <c r="Y117" s="25"/>
      <c r="Z117" s="25"/>
      <c r="AA117" s="25"/>
      <c r="AB117" s="25"/>
    </row>
    <row r="118" spans="2:28">
      <c r="B118" s="22"/>
      <c r="C118" s="22"/>
      <c r="D118" s="23"/>
      <c r="E118" s="23"/>
      <c r="F118" s="31"/>
      <c r="G118" s="25"/>
      <c r="H118" s="25"/>
      <c r="I118" s="25"/>
      <c r="J118" s="32"/>
      <c r="K118" s="25"/>
      <c r="L118" s="25"/>
      <c r="M118" s="25"/>
      <c r="N118" s="25"/>
      <c r="O118" s="25"/>
      <c r="P118" s="25"/>
      <c r="Q118" s="25"/>
      <c r="R118" s="25"/>
      <c r="S118" s="25"/>
      <c r="T118" s="25"/>
      <c r="U118" s="25"/>
      <c r="V118" s="25"/>
      <c r="W118" s="25"/>
      <c r="X118" s="25"/>
      <c r="Y118" s="25"/>
      <c r="Z118" s="25"/>
      <c r="AA118" s="25"/>
      <c r="AB118" s="25"/>
    </row>
    <row r="119" spans="2:28">
      <c r="B119" s="22"/>
      <c r="C119" s="22"/>
      <c r="D119" s="23"/>
      <c r="E119" s="23"/>
      <c r="F119" s="31"/>
      <c r="G119" s="25"/>
      <c r="H119" s="25"/>
      <c r="I119" s="25"/>
      <c r="J119" s="32"/>
      <c r="K119" s="25"/>
      <c r="L119" s="25"/>
      <c r="M119" s="25"/>
      <c r="N119" s="25"/>
      <c r="O119" s="25"/>
      <c r="P119" s="25"/>
      <c r="Q119" s="25"/>
      <c r="R119" s="25"/>
      <c r="S119" s="25"/>
      <c r="T119" s="25"/>
      <c r="U119" s="25"/>
      <c r="V119" s="25"/>
      <c r="W119" s="25"/>
      <c r="X119" s="25"/>
      <c r="Y119" s="25"/>
      <c r="Z119" s="25"/>
      <c r="AA119" s="25"/>
      <c r="AB119" s="25"/>
    </row>
    <row r="120" spans="2:28">
      <c r="B120" s="22"/>
      <c r="C120" s="22"/>
      <c r="D120" s="23"/>
      <c r="E120" s="23"/>
      <c r="F120" s="31"/>
      <c r="G120" s="25"/>
      <c r="H120" s="25"/>
      <c r="I120" s="25"/>
      <c r="J120" s="32"/>
      <c r="K120" s="25"/>
      <c r="L120" s="25"/>
      <c r="M120" s="25"/>
      <c r="N120" s="25"/>
      <c r="O120" s="25"/>
      <c r="P120" s="25"/>
      <c r="Q120" s="25"/>
      <c r="R120" s="25"/>
      <c r="S120" s="25"/>
      <c r="T120" s="25"/>
      <c r="U120" s="25"/>
      <c r="V120" s="25"/>
      <c r="W120" s="25"/>
      <c r="X120" s="25"/>
      <c r="Y120" s="25"/>
      <c r="Z120" s="25"/>
      <c r="AA120" s="25"/>
      <c r="AB120" s="25"/>
    </row>
    <row r="121" spans="2:28">
      <c r="B121" s="22"/>
      <c r="C121" s="22"/>
      <c r="D121" s="23"/>
      <c r="E121" s="23"/>
      <c r="F121" s="31"/>
      <c r="G121" s="25"/>
      <c r="H121" s="25"/>
      <c r="I121" s="25"/>
      <c r="J121" s="32"/>
      <c r="K121" s="25"/>
      <c r="L121" s="25"/>
      <c r="M121" s="25"/>
      <c r="N121" s="25"/>
      <c r="O121" s="25"/>
      <c r="P121" s="25"/>
      <c r="Q121" s="25"/>
      <c r="R121" s="25"/>
      <c r="S121" s="25"/>
      <c r="T121" s="25"/>
      <c r="U121" s="25"/>
      <c r="V121" s="25"/>
      <c r="W121" s="25"/>
      <c r="X121" s="25"/>
      <c r="Y121" s="25"/>
      <c r="Z121" s="25"/>
      <c r="AA121" s="25"/>
      <c r="AB121" s="25"/>
    </row>
    <row r="122" spans="2:28">
      <c r="B122" s="22"/>
      <c r="C122" s="22"/>
      <c r="D122" s="23"/>
      <c r="E122" s="23"/>
      <c r="F122" s="31"/>
      <c r="G122" s="25"/>
      <c r="H122" s="25"/>
      <c r="I122" s="25"/>
      <c r="J122" s="32"/>
      <c r="K122" s="25"/>
      <c r="L122" s="25"/>
      <c r="M122" s="25"/>
      <c r="N122" s="25"/>
      <c r="O122" s="25"/>
      <c r="P122" s="25"/>
      <c r="Q122" s="25"/>
      <c r="R122" s="25"/>
      <c r="S122" s="25"/>
      <c r="T122" s="25"/>
      <c r="U122" s="25"/>
      <c r="V122" s="25"/>
      <c r="W122" s="25"/>
      <c r="X122" s="25"/>
      <c r="Y122" s="25"/>
      <c r="Z122" s="25"/>
      <c r="AA122" s="25"/>
      <c r="AB122" s="25"/>
    </row>
    <row r="123" spans="2:28">
      <c r="B123" s="22"/>
      <c r="C123" s="22"/>
      <c r="D123" s="23"/>
      <c r="E123" s="23"/>
      <c r="F123" s="31"/>
      <c r="G123" s="25"/>
      <c r="H123" s="25"/>
      <c r="I123" s="25"/>
      <c r="J123" s="32"/>
      <c r="K123" s="25"/>
      <c r="L123" s="25"/>
      <c r="M123" s="25"/>
      <c r="N123" s="25"/>
      <c r="O123" s="25"/>
      <c r="P123" s="25"/>
      <c r="Q123" s="25"/>
      <c r="R123" s="25"/>
      <c r="S123" s="25"/>
      <c r="T123" s="25"/>
      <c r="U123" s="25"/>
      <c r="V123" s="25"/>
      <c r="W123" s="25"/>
      <c r="X123" s="25"/>
      <c r="Y123" s="25"/>
      <c r="Z123" s="25"/>
      <c r="AA123" s="25"/>
      <c r="AB123" s="25"/>
    </row>
    <row r="124" spans="2:28">
      <c r="B124" s="22"/>
      <c r="C124" s="22"/>
      <c r="D124" s="23"/>
      <c r="E124" s="23"/>
      <c r="F124" s="31"/>
      <c r="G124" s="25"/>
      <c r="H124" s="25"/>
      <c r="I124" s="25"/>
      <c r="J124" s="32"/>
      <c r="K124" s="25"/>
      <c r="L124" s="25"/>
      <c r="M124" s="25"/>
      <c r="N124" s="25"/>
      <c r="O124" s="25"/>
      <c r="P124" s="25"/>
      <c r="Q124" s="25"/>
      <c r="R124" s="25"/>
      <c r="S124" s="25"/>
      <c r="T124" s="25"/>
      <c r="U124" s="25"/>
      <c r="V124" s="25"/>
      <c r="W124" s="25"/>
      <c r="X124" s="25"/>
      <c r="Y124" s="25"/>
      <c r="Z124" s="25"/>
      <c r="AA124" s="25"/>
      <c r="AB124" s="25"/>
    </row>
    <row r="125" spans="2:28">
      <c r="B125" s="22"/>
      <c r="C125" s="22"/>
      <c r="D125" s="23"/>
      <c r="E125" s="23"/>
      <c r="F125" s="31"/>
      <c r="G125" s="25"/>
      <c r="H125" s="25"/>
      <c r="I125" s="25"/>
      <c r="J125" s="32"/>
      <c r="K125" s="25"/>
      <c r="L125" s="25"/>
      <c r="M125" s="25"/>
      <c r="N125" s="25"/>
      <c r="O125" s="25"/>
      <c r="P125" s="25"/>
      <c r="Q125" s="25"/>
      <c r="R125" s="25"/>
      <c r="S125" s="25"/>
      <c r="T125" s="25"/>
      <c r="U125" s="25"/>
      <c r="V125" s="25"/>
      <c r="W125" s="25"/>
      <c r="X125" s="25"/>
      <c r="Y125" s="25"/>
      <c r="Z125" s="25"/>
      <c r="AA125" s="25"/>
      <c r="AB125" s="25"/>
    </row>
    <row r="126" spans="2:28">
      <c r="B126" s="22"/>
      <c r="C126" s="22"/>
      <c r="D126" s="23"/>
      <c r="E126" s="23"/>
      <c r="F126" s="31"/>
      <c r="G126" s="25"/>
      <c r="H126" s="25"/>
      <c r="I126" s="25"/>
      <c r="J126" s="32"/>
      <c r="K126" s="25"/>
      <c r="L126" s="25"/>
      <c r="M126" s="25"/>
      <c r="N126" s="25"/>
      <c r="O126" s="25"/>
      <c r="P126" s="25"/>
      <c r="Q126" s="25"/>
      <c r="R126" s="25"/>
      <c r="S126" s="25"/>
      <c r="T126" s="25"/>
      <c r="U126" s="25"/>
      <c r="V126" s="25"/>
      <c r="W126" s="25"/>
      <c r="X126" s="25"/>
      <c r="Y126" s="25"/>
      <c r="Z126" s="25"/>
      <c r="AA126" s="25"/>
      <c r="AB126" s="25"/>
    </row>
    <row r="127" spans="2:28">
      <c r="B127" s="22"/>
      <c r="C127" s="22"/>
      <c r="D127" s="23"/>
      <c r="E127" s="23"/>
      <c r="F127" s="31"/>
      <c r="G127" s="25"/>
      <c r="H127" s="25"/>
      <c r="I127" s="25"/>
      <c r="J127" s="32"/>
      <c r="K127" s="25"/>
      <c r="L127" s="25"/>
      <c r="M127" s="25"/>
      <c r="N127" s="25"/>
      <c r="O127" s="25"/>
      <c r="P127" s="25"/>
      <c r="Q127" s="25"/>
      <c r="R127" s="25"/>
      <c r="S127" s="25"/>
      <c r="T127" s="25"/>
      <c r="U127" s="25"/>
      <c r="V127" s="25"/>
      <c r="W127" s="25"/>
      <c r="X127" s="25"/>
      <c r="Y127" s="25"/>
      <c r="Z127" s="25"/>
      <c r="AA127" s="25"/>
      <c r="AB127" s="25"/>
    </row>
    <row r="128" spans="2:28">
      <c r="B128" s="22"/>
      <c r="C128" s="22"/>
      <c r="D128" s="23"/>
      <c r="E128" s="23"/>
      <c r="F128" s="31"/>
      <c r="G128" s="25"/>
      <c r="H128" s="25"/>
      <c r="I128" s="25"/>
      <c r="J128" s="32"/>
      <c r="K128" s="25"/>
      <c r="L128" s="25"/>
      <c r="M128" s="25"/>
      <c r="N128" s="25"/>
      <c r="O128" s="25"/>
      <c r="P128" s="25"/>
      <c r="Q128" s="25"/>
      <c r="R128" s="25"/>
      <c r="S128" s="25"/>
      <c r="T128" s="25"/>
      <c r="U128" s="25"/>
      <c r="V128" s="25"/>
      <c r="W128" s="25"/>
      <c r="X128" s="25"/>
      <c r="Y128" s="25"/>
      <c r="Z128" s="25"/>
      <c r="AA128" s="25"/>
      <c r="AB128" s="25"/>
    </row>
    <row r="129" spans="2:28">
      <c r="B129" s="22"/>
      <c r="C129" s="22"/>
      <c r="D129" s="23"/>
      <c r="E129" s="23"/>
      <c r="F129" s="31"/>
      <c r="G129" s="25"/>
      <c r="H129" s="25"/>
      <c r="I129" s="25"/>
      <c r="J129" s="32"/>
      <c r="K129" s="25"/>
      <c r="L129" s="25"/>
      <c r="M129" s="25"/>
      <c r="N129" s="25"/>
      <c r="O129" s="25"/>
      <c r="P129" s="25"/>
      <c r="Q129" s="25"/>
      <c r="R129" s="25"/>
      <c r="S129" s="25"/>
      <c r="T129" s="25"/>
      <c r="U129" s="25"/>
      <c r="V129" s="25"/>
      <c r="W129" s="25"/>
      <c r="X129" s="25"/>
      <c r="Y129" s="25"/>
      <c r="Z129" s="25"/>
      <c r="AA129" s="25"/>
      <c r="AB129" s="25"/>
    </row>
    <row r="130" spans="2:28">
      <c r="B130" s="22"/>
      <c r="C130" s="22"/>
      <c r="D130" s="23"/>
      <c r="E130" s="23"/>
      <c r="F130" s="31"/>
      <c r="G130" s="25"/>
      <c r="H130" s="25"/>
      <c r="I130" s="25"/>
      <c r="J130" s="32"/>
      <c r="K130" s="25"/>
      <c r="L130" s="25"/>
      <c r="M130" s="25"/>
      <c r="N130" s="25"/>
      <c r="O130" s="25"/>
      <c r="P130" s="25"/>
      <c r="Q130" s="25"/>
      <c r="R130" s="25"/>
      <c r="S130" s="25"/>
      <c r="T130" s="25"/>
      <c r="U130" s="25"/>
      <c r="V130" s="25"/>
      <c r="W130" s="25"/>
      <c r="X130" s="25"/>
      <c r="Y130" s="25"/>
      <c r="Z130" s="25"/>
      <c r="AA130" s="25"/>
      <c r="AB130" s="25"/>
    </row>
    <row r="131" spans="2:28">
      <c r="B131" s="22"/>
      <c r="C131" s="22"/>
      <c r="D131" s="23"/>
      <c r="E131" s="23"/>
      <c r="F131" s="31"/>
      <c r="G131" s="25"/>
      <c r="H131" s="25"/>
      <c r="I131" s="25"/>
      <c r="J131" s="32"/>
      <c r="K131" s="25"/>
      <c r="L131" s="25"/>
      <c r="M131" s="25"/>
      <c r="N131" s="25"/>
      <c r="O131" s="25"/>
      <c r="P131" s="25"/>
      <c r="Q131" s="25"/>
      <c r="R131" s="25"/>
      <c r="S131" s="25"/>
      <c r="T131" s="25"/>
      <c r="U131" s="25"/>
      <c r="V131" s="25"/>
      <c r="W131" s="25"/>
      <c r="X131" s="25"/>
      <c r="Y131" s="25"/>
      <c r="Z131" s="25"/>
      <c r="AA131" s="25"/>
      <c r="AB131" s="25"/>
    </row>
    <row r="132" spans="2:28">
      <c r="B132" s="22"/>
      <c r="C132" s="22"/>
      <c r="D132" s="23"/>
      <c r="E132" s="23"/>
      <c r="F132" s="31"/>
      <c r="G132" s="25"/>
      <c r="H132" s="25"/>
      <c r="I132" s="25"/>
      <c r="J132" s="32"/>
      <c r="K132" s="25"/>
      <c r="L132" s="25"/>
      <c r="M132" s="25"/>
      <c r="N132" s="25"/>
      <c r="O132" s="25"/>
      <c r="P132" s="25"/>
      <c r="Q132" s="25"/>
      <c r="R132" s="25"/>
      <c r="S132" s="25"/>
      <c r="T132" s="25"/>
      <c r="U132" s="25"/>
      <c r="V132" s="25"/>
      <c r="W132" s="25"/>
      <c r="X132" s="25"/>
      <c r="Y132" s="25"/>
      <c r="Z132" s="25"/>
      <c r="AA132" s="25"/>
      <c r="AB132" s="25"/>
    </row>
    <row r="133" spans="2:28">
      <c r="B133" s="22"/>
      <c r="C133" s="22"/>
      <c r="D133" s="23"/>
      <c r="E133" s="23"/>
      <c r="F133" s="31"/>
      <c r="G133" s="25"/>
      <c r="H133" s="25"/>
      <c r="I133" s="25"/>
      <c r="J133" s="32"/>
      <c r="K133" s="25"/>
      <c r="L133" s="25"/>
      <c r="M133" s="25"/>
      <c r="N133" s="25"/>
      <c r="O133" s="25"/>
      <c r="P133" s="25"/>
      <c r="Q133" s="25"/>
      <c r="R133" s="25"/>
      <c r="S133" s="25"/>
      <c r="T133" s="25"/>
      <c r="U133" s="25"/>
      <c r="V133" s="25"/>
      <c r="W133" s="25"/>
      <c r="X133" s="25"/>
      <c r="Y133" s="25"/>
      <c r="Z133" s="25"/>
      <c r="AA133" s="25"/>
      <c r="AB133" s="25"/>
    </row>
    <row r="134" spans="2:28">
      <c r="B134" s="22"/>
      <c r="C134" s="22"/>
      <c r="D134" s="23"/>
      <c r="E134" s="23"/>
      <c r="F134" s="31"/>
      <c r="G134" s="25"/>
      <c r="H134" s="25"/>
      <c r="I134" s="25"/>
      <c r="J134" s="32"/>
      <c r="K134" s="25"/>
      <c r="L134" s="25"/>
      <c r="M134" s="25"/>
      <c r="N134" s="25"/>
      <c r="O134" s="25"/>
      <c r="P134" s="25"/>
      <c r="Q134" s="25"/>
      <c r="R134" s="25"/>
      <c r="S134" s="25"/>
      <c r="T134" s="25"/>
      <c r="U134" s="25"/>
      <c r="V134" s="25"/>
      <c r="W134" s="25"/>
      <c r="X134" s="25"/>
      <c r="Y134" s="25"/>
      <c r="Z134" s="25"/>
      <c r="AA134" s="25"/>
      <c r="AB134" s="25"/>
    </row>
    <row r="135" spans="2:28">
      <c r="B135" s="22"/>
      <c r="C135" s="22"/>
      <c r="D135" s="23"/>
      <c r="E135" s="23"/>
      <c r="F135" s="31"/>
      <c r="G135" s="25"/>
      <c r="H135" s="25"/>
      <c r="I135" s="25"/>
      <c r="J135" s="32"/>
      <c r="K135" s="25"/>
      <c r="L135" s="25"/>
      <c r="M135" s="25"/>
      <c r="N135" s="25"/>
      <c r="O135" s="25"/>
      <c r="P135" s="25"/>
      <c r="Q135" s="25"/>
      <c r="R135" s="25"/>
      <c r="S135" s="25"/>
      <c r="T135" s="25"/>
      <c r="U135" s="25"/>
      <c r="V135" s="25"/>
      <c r="W135" s="25"/>
      <c r="X135" s="25"/>
      <c r="Y135" s="25"/>
      <c r="Z135" s="25"/>
      <c r="AA135" s="25"/>
      <c r="AB135" s="25"/>
    </row>
    <row r="136" spans="2:28">
      <c r="B136" s="22"/>
      <c r="C136" s="22"/>
      <c r="D136" s="23"/>
      <c r="E136" s="23"/>
      <c r="F136" s="31"/>
      <c r="G136" s="25"/>
      <c r="H136" s="25"/>
      <c r="I136" s="25"/>
      <c r="J136" s="32"/>
      <c r="K136" s="25"/>
      <c r="L136" s="25"/>
      <c r="M136" s="25"/>
      <c r="N136" s="25"/>
      <c r="O136" s="25"/>
      <c r="P136" s="25"/>
      <c r="Q136" s="25"/>
      <c r="R136" s="25"/>
      <c r="S136" s="25"/>
      <c r="T136" s="25"/>
      <c r="U136" s="25"/>
      <c r="V136" s="25"/>
      <c r="W136" s="25"/>
      <c r="X136" s="25"/>
      <c r="Y136" s="25"/>
      <c r="Z136" s="25"/>
      <c r="AA136" s="25"/>
      <c r="AB136" s="25"/>
    </row>
    <row r="137" spans="2:28">
      <c r="B137" s="22"/>
      <c r="C137" s="22"/>
      <c r="D137" s="23"/>
      <c r="E137" s="23"/>
      <c r="F137" s="31"/>
      <c r="G137" s="25"/>
      <c r="H137" s="25"/>
      <c r="I137" s="25"/>
      <c r="J137" s="32"/>
      <c r="K137" s="25"/>
      <c r="L137" s="25"/>
      <c r="M137" s="25"/>
      <c r="N137" s="25"/>
      <c r="O137" s="25"/>
      <c r="P137" s="25"/>
      <c r="Q137" s="25"/>
      <c r="R137" s="25"/>
      <c r="S137" s="25"/>
      <c r="T137" s="25"/>
      <c r="U137" s="25"/>
      <c r="V137" s="25"/>
      <c r="W137" s="25"/>
      <c r="X137" s="25"/>
      <c r="Y137" s="25"/>
      <c r="Z137" s="25"/>
      <c r="AA137" s="25"/>
      <c r="AB137" s="25"/>
    </row>
    <row r="138" spans="2:28">
      <c r="B138" s="22"/>
      <c r="C138" s="22"/>
      <c r="D138" s="23"/>
      <c r="E138" s="23"/>
      <c r="F138" s="31"/>
      <c r="G138" s="25"/>
      <c r="H138" s="25"/>
      <c r="I138" s="25"/>
      <c r="J138" s="32"/>
      <c r="K138" s="25"/>
      <c r="L138" s="25"/>
      <c r="M138" s="25"/>
      <c r="N138" s="25"/>
      <c r="O138" s="25"/>
      <c r="P138" s="25"/>
      <c r="Q138" s="25"/>
      <c r="R138" s="25"/>
      <c r="S138" s="25"/>
      <c r="T138" s="25"/>
      <c r="U138" s="25"/>
      <c r="V138" s="25"/>
      <c r="W138" s="25"/>
      <c r="X138" s="25"/>
      <c r="Y138" s="25"/>
      <c r="Z138" s="25"/>
      <c r="AA138" s="25"/>
      <c r="AB138" s="25"/>
    </row>
    <row r="139" spans="2:28">
      <c r="B139" s="22"/>
      <c r="C139" s="22"/>
      <c r="D139" s="23"/>
      <c r="E139" s="23"/>
      <c r="F139" s="31"/>
      <c r="G139" s="25"/>
      <c r="H139" s="25"/>
      <c r="I139" s="25"/>
      <c r="J139" s="32"/>
      <c r="K139" s="25"/>
      <c r="L139" s="25"/>
      <c r="M139" s="25"/>
      <c r="N139" s="25"/>
      <c r="O139" s="25"/>
      <c r="P139" s="25"/>
      <c r="Q139" s="25"/>
      <c r="R139" s="25"/>
      <c r="S139" s="25"/>
      <c r="T139" s="25"/>
      <c r="U139" s="25"/>
      <c r="V139" s="25"/>
      <c r="W139" s="25"/>
      <c r="X139" s="25"/>
      <c r="Y139" s="25"/>
      <c r="Z139" s="25"/>
      <c r="AA139" s="25"/>
      <c r="AB139" s="25"/>
    </row>
    <row r="140" spans="2:28">
      <c r="B140" s="22"/>
      <c r="C140" s="22"/>
      <c r="D140" s="23"/>
      <c r="E140" s="23"/>
      <c r="F140" s="31"/>
      <c r="G140" s="25"/>
      <c r="H140" s="25"/>
      <c r="I140" s="25"/>
      <c r="J140" s="32"/>
      <c r="K140" s="25"/>
      <c r="L140" s="25"/>
      <c r="M140" s="25"/>
      <c r="N140" s="25"/>
      <c r="O140" s="25"/>
      <c r="P140" s="25"/>
      <c r="Q140" s="25"/>
      <c r="R140" s="25"/>
      <c r="S140" s="25"/>
      <c r="T140" s="25"/>
      <c r="U140" s="25"/>
      <c r="V140" s="25"/>
      <c r="W140" s="25"/>
      <c r="X140" s="25"/>
      <c r="Y140" s="25"/>
      <c r="Z140" s="25"/>
      <c r="AA140" s="25"/>
      <c r="AB140" s="25"/>
    </row>
    <row r="141" spans="2:28">
      <c r="B141" s="22"/>
      <c r="C141" s="22"/>
      <c r="D141" s="23"/>
      <c r="E141" s="23"/>
      <c r="F141" s="31"/>
      <c r="G141" s="25"/>
      <c r="H141" s="25"/>
      <c r="I141" s="25"/>
      <c r="J141" s="32"/>
      <c r="K141" s="25"/>
      <c r="L141" s="25"/>
      <c r="M141" s="25"/>
      <c r="N141" s="25"/>
      <c r="O141" s="25"/>
      <c r="P141" s="25"/>
      <c r="Q141" s="25"/>
      <c r="R141" s="25"/>
      <c r="S141" s="25"/>
      <c r="T141" s="25"/>
      <c r="U141" s="25"/>
      <c r="V141" s="25"/>
      <c r="W141" s="25"/>
      <c r="X141" s="25"/>
      <c r="Y141" s="25"/>
      <c r="Z141" s="25"/>
      <c r="AA141" s="25"/>
      <c r="AB141" s="25"/>
    </row>
    <row r="142" spans="2:28">
      <c r="B142" s="22"/>
      <c r="C142" s="22"/>
      <c r="D142" s="23"/>
      <c r="E142" s="23"/>
      <c r="F142" s="31"/>
      <c r="G142" s="25"/>
      <c r="H142" s="25"/>
      <c r="I142" s="25"/>
      <c r="J142" s="32"/>
      <c r="K142" s="25"/>
      <c r="L142" s="25"/>
      <c r="M142" s="25"/>
      <c r="N142" s="25"/>
      <c r="O142" s="25"/>
      <c r="P142" s="25"/>
      <c r="Q142" s="25"/>
      <c r="R142" s="25"/>
      <c r="S142" s="25"/>
      <c r="T142" s="25"/>
      <c r="U142" s="25"/>
      <c r="V142" s="25"/>
      <c r="W142" s="25"/>
      <c r="X142" s="25"/>
      <c r="Y142" s="25"/>
      <c r="Z142" s="25"/>
      <c r="AA142" s="25"/>
      <c r="AB142" s="25"/>
    </row>
    <row r="143" spans="2:28">
      <c r="B143" s="22"/>
      <c r="C143" s="22"/>
      <c r="D143" s="23"/>
      <c r="E143" s="23"/>
      <c r="F143" s="31"/>
      <c r="G143" s="25"/>
      <c r="H143" s="25"/>
      <c r="I143" s="25"/>
      <c r="J143" s="32"/>
      <c r="K143" s="25"/>
      <c r="L143" s="25"/>
      <c r="M143" s="25"/>
      <c r="N143" s="25"/>
      <c r="O143" s="25"/>
      <c r="P143" s="25"/>
      <c r="Q143" s="25"/>
      <c r="R143" s="25"/>
      <c r="S143" s="25"/>
      <c r="T143" s="25"/>
      <c r="U143" s="25"/>
      <c r="V143" s="25"/>
      <c r="W143" s="25"/>
      <c r="X143" s="25"/>
      <c r="Y143" s="25"/>
      <c r="Z143" s="25"/>
      <c r="AA143" s="25"/>
      <c r="AB143" s="25"/>
    </row>
    <row r="144" spans="2:28">
      <c r="B144" s="22"/>
      <c r="C144" s="22"/>
      <c r="D144" s="23"/>
      <c r="E144" s="23"/>
      <c r="F144" s="31"/>
      <c r="G144" s="25"/>
      <c r="H144" s="25"/>
      <c r="I144" s="25"/>
      <c r="J144" s="32"/>
      <c r="K144" s="25"/>
      <c r="L144" s="25"/>
      <c r="M144" s="25"/>
      <c r="N144" s="25"/>
      <c r="O144" s="25"/>
      <c r="P144" s="25"/>
      <c r="Q144" s="25"/>
      <c r="R144" s="25"/>
      <c r="S144" s="25"/>
      <c r="T144" s="25"/>
      <c r="U144" s="25"/>
      <c r="V144" s="25"/>
      <c r="W144" s="25"/>
      <c r="X144" s="25"/>
      <c r="Y144" s="25"/>
      <c r="Z144" s="25"/>
      <c r="AA144" s="25"/>
      <c r="AB144" s="25"/>
    </row>
    <row r="145" spans="2:28">
      <c r="B145" s="22"/>
      <c r="C145" s="22"/>
      <c r="D145" s="23"/>
      <c r="E145" s="23"/>
      <c r="F145" s="31"/>
      <c r="G145" s="25"/>
      <c r="H145" s="25"/>
      <c r="I145" s="25"/>
      <c r="J145" s="32"/>
      <c r="K145" s="25"/>
      <c r="L145" s="25"/>
      <c r="M145" s="25"/>
      <c r="N145" s="25"/>
      <c r="O145" s="25"/>
      <c r="P145" s="25"/>
      <c r="Q145" s="25"/>
      <c r="R145" s="25"/>
      <c r="S145" s="25"/>
      <c r="T145" s="25"/>
      <c r="U145" s="25"/>
      <c r="V145" s="25"/>
      <c r="W145" s="25"/>
      <c r="X145" s="25"/>
      <c r="Y145" s="25"/>
      <c r="Z145" s="25"/>
      <c r="AA145" s="25"/>
      <c r="AB145" s="25"/>
    </row>
    <row r="146" spans="2:28">
      <c r="B146" s="22"/>
      <c r="C146" s="22"/>
      <c r="D146" s="23"/>
      <c r="E146" s="23"/>
      <c r="F146" s="31"/>
      <c r="G146" s="25"/>
      <c r="H146" s="25"/>
      <c r="I146" s="25"/>
      <c r="J146" s="32"/>
      <c r="K146" s="25"/>
      <c r="L146" s="25"/>
      <c r="M146" s="25"/>
      <c r="N146" s="25"/>
      <c r="O146" s="25"/>
      <c r="P146" s="25"/>
      <c r="Q146" s="25"/>
      <c r="R146" s="25"/>
      <c r="S146" s="25"/>
      <c r="T146" s="25"/>
      <c r="U146" s="25"/>
      <c r="V146" s="25"/>
      <c r="W146" s="25"/>
      <c r="X146" s="25"/>
      <c r="Y146" s="25"/>
      <c r="Z146" s="25"/>
      <c r="AA146" s="25"/>
      <c r="AB146" s="25"/>
    </row>
    <row r="147" spans="2:28">
      <c r="B147" s="22"/>
      <c r="C147" s="22"/>
      <c r="D147" s="23"/>
      <c r="E147" s="23"/>
      <c r="F147" s="31"/>
      <c r="G147" s="25"/>
      <c r="H147" s="25"/>
      <c r="I147" s="25"/>
      <c r="J147" s="32"/>
      <c r="K147" s="25"/>
      <c r="L147" s="25"/>
      <c r="M147" s="25"/>
      <c r="N147" s="25"/>
      <c r="O147" s="25"/>
      <c r="P147" s="25"/>
      <c r="Q147" s="25"/>
      <c r="R147" s="25"/>
      <c r="S147" s="25"/>
      <c r="T147" s="25"/>
      <c r="U147" s="25"/>
      <c r="V147" s="25"/>
      <c r="W147" s="25"/>
      <c r="X147" s="25"/>
      <c r="Y147" s="25"/>
      <c r="Z147" s="25"/>
      <c r="AA147" s="25"/>
      <c r="AB147" s="25"/>
    </row>
    <row r="148" spans="2:28">
      <c r="B148" s="22"/>
      <c r="C148" s="22"/>
      <c r="D148" s="23"/>
      <c r="E148" s="23"/>
      <c r="F148" s="31"/>
      <c r="G148" s="25"/>
      <c r="H148" s="25"/>
      <c r="I148" s="25"/>
      <c r="J148" s="32"/>
      <c r="K148" s="25"/>
      <c r="L148" s="25"/>
      <c r="M148" s="25"/>
      <c r="N148" s="25"/>
      <c r="O148" s="25"/>
      <c r="P148" s="25"/>
      <c r="Q148" s="25"/>
      <c r="R148" s="25"/>
      <c r="S148" s="25"/>
      <c r="T148" s="25"/>
      <c r="U148" s="25"/>
      <c r="V148" s="25"/>
      <c r="W148" s="25"/>
      <c r="X148" s="25"/>
      <c r="Y148" s="25"/>
      <c r="Z148" s="25"/>
      <c r="AA148" s="25"/>
      <c r="AB148" s="25"/>
    </row>
    <row r="149" spans="2:28">
      <c r="B149" s="22"/>
      <c r="C149" s="22"/>
      <c r="D149" s="23"/>
      <c r="E149" s="23"/>
      <c r="F149" s="31"/>
      <c r="G149" s="25"/>
      <c r="H149" s="25"/>
      <c r="I149" s="25"/>
      <c r="J149" s="32"/>
      <c r="K149" s="25"/>
      <c r="L149" s="25"/>
      <c r="M149" s="25"/>
      <c r="N149" s="25"/>
      <c r="O149" s="25"/>
      <c r="P149" s="25"/>
      <c r="Q149" s="25"/>
      <c r="R149" s="25"/>
      <c r="S149" s="25"/>
      <c r="T149" s="25"/>
      <c r="U149" s="25"/>
      <c r="V149" s="25"/>
      <c r="W149" s="25"/>
      <c r="X149" s="25"/>
      <c r="Y149" s="25"/>
      <c r="Z149" s="25"/>
      <c r="AA149" s="25"/>
      <c r="AB149" s="25"/>
    </row>
    <row r="150" spans="2:28">
      <c r="B150" s="22"/>
      <c r="C150" s="22"/>
      <c r="D150" s="23"/>
      <c r="E150" s="23"/>
      <c r="F150" s="31"/>
      <c r="G150" s="25"/>
      <c r="H150" s="25"/>
      <c r="I150" s="25"/>
      <c r="J150" s="32"/>
      <c r="K150" s="25"/>
      <c r="L150" s="25"/>
      <c r="M150" s="25"/>
      <c r="N150" s="25"/>
      <c r="O150" s="25"/>
      <c r="P150" s="25"/>
      <c r="Q150" s="25"/>
      <c r="R150" s="25"/>
      <c r="S150" s="25"/>
      <c r="T150" s="25"/>
      <c r="U150" s="25"/>
      <c r="V150" s="25"/>
      <c r="W150" s="25"/>
      <c r="X150" s="25"/>
      <c r="Y150" s="25"/>
      <c r="Z150" s="25"/>
      <c r="AA150" s="25"/>
      <c r="AB150" s="25"/>
    </row>
    <row r="151" spans="2:28">
      <c r="B151" s="22"/>
      <c r="C151" s="22"/>
      <c r="D151" s="23"/>
      <c r="E151" s="23"/>
      <c r="F151" s="31"/>
      <c r="G151" s="25"/>
      <c r="H151" s="25"/>
      <c r="I151" s="25"/>
      <c r="J151" s="32"/>
      <c r="K151" s="25"/>
      <c r="L151" s="25"/>
      <c r="M151" s="25"/>
      <c r="N151" s="25"/>
      <c r="O151" s="25"/>
      <c r="P151" s="25"/>
      <c r="Q151" s="25"/>
      <c r="R151" s="25"/>
      <c r="S151" s="25"/>
      <c r="T151" s="25"/>
      <c r="U151" s="25"/>
      <c r="V151" s="25"/>
      <c r="W151" s="25"/>
      <c r="X151" s="25"/>
      <c r="Y151" s="25"/>
      <c r="Z151" s="25"/>
      <c r="AA151" s="25"/>
      <c r="AB151" s="25"/>
    </row>
    <row r="152" spans="2:28">
      <c r="B152" s="22"/>
      <c r="C152" s="22"/>
      <c r="D152" s="23"/>
      <c r="E152" s="23"/>
      <c r="F152" s="31"/>
      <c r="G152" s="25"/>
      <c r="H152" s="25"/>
      <c r="I152" s="25"/>
      <c r="J152" s="32"/>
      <c r="K152" s="25"/>
      <c r="L152" s="25"/>
      <c r="M152" s="25"/>
      <c r="N152" s="25"/>
      <c r="O152" s="25"/>
      <c r="P152" s="25"/>
      <c r="Q152" s="25"/>
      <c r="R152" s="25"/>
      <c r="S152" s="25"/>
      <c r="T152" s="25"/>
      <c r="U152" s="25"/>
      <c r="V152" s="25"/>
      <c r="W152" s="25"/>
      <c r="X152" s="25"/>
      <c r="Y152" s="25"/>
      <c r="Z152" s="25"/>
      <c r="AA152" s="25"/>
      <c r="AB152" s="25"/>
    </row>
    <row r="153" spans="2:28">
      <c r="B153" s="22"/>
      <c r="C153" s="22"/>
      <c r="D153" s="23"/>
      <c r="E153" s="23"/>
      <c r="F153" s="31"/>
      <c r="G153" s="25"/>
      <c r="H153" s="25"/>
      <c r="I153" s="25"/>
      <c r="J153" s="32"/>
      <c r="K153" s="25"/>
      <c r="L153" s="25"/>
      <c r="M153" s="25"/>
      <c r="N153" s="25"/>
      <c r="O153" s="25"/>
      <c r="P153" s="25"/>
      <c r="Q153" s="25"/>
      <c r="R153" s="25"/>
      <c r="S153" s="25"/>
      <c r="T153" s="25"/>
      <c r="U153" s="25"/>
      <c r="V153" s="25"/>
      <c r="W153" s="25"/>
      <c r="X153" s="25"/>
      <c r="Y153" s="25"/>
      <c r="Z153" s="25"/>
      <c r="AA153" s="25"/>
      <c r="AB153" s="25"/>
    </row>
    <row r="154" spans="2:28">
      <c r="B154" s="22"/>
      <c r="C154" s="22"/>
      <c r="D154" s="23"/>
      <c r="E154" s="23"/>
      <c r="F154" s="31"/>
      <c r="G154" s="25"/>
      <c r="H154" s="25"/>
      <c r="I154" s="25"/>
      <c r="J154" s="32"/>
      <c r="K154" s="25"/>
      <c r="L154" s="25"/>
      <c r="M154" s="25"/>
      <c r="N154" s="25"/>
      <c r="O154" s="25"/>
      <c r="P154" s="25"/>
      <c r="Q154" s="25"/>
      <c r="R154" s="25"/>
      <c r="S154" s="25"/>
      <c r="T154" s="25"/>
      <c r="U154" s="25"/>
      <c r="V154" s="25"/>
      <c r="W154" s="25"/>
      <c r="X154" s="25"/>
      <c r="Y154" s="25"/>
      <c r="Z154" s="25"/>
      <c r="AA154" s="25"/>
      <c r="AB154" s="25"/>
    </row>
    <row r="155" spans="2:28">
      <c r="B155" s="22"/>
      <c r="C155" s="22"/>
      <c r="D155" s="23"/>
      <c r="E155" s="23"/>
      <c r="F155" s="31"/>
      <c r="G155" s="25"/>
      <c r="H155" s="25"/>
      <c r="I155" s="25"/>
      <c r="J155" s="32"/>
      <c r="K155" s="25"/>
      <c r="L155" s="25"/>
      <c r="M155" s="25"/>
      <c r="N155" s="25"/>
      <c r="O155" s="25"/>
      <c r="P155" s="25"/>
      <c r="Q155" s="25"/>
      <c r="R155" s="25"/>
      <c r="S155" s="25"/>
      <c r="T155" s="25"/>
      <c r="U155" s="25"/>
      <c r="V155" s="25"/>
      <c r="W155" s="25"/>
      <c r="X155" s="25"/>
      <c r="Y155" s="25"/>
      <c r="Z155" s="25"/>
      <c r="AA155" s="25"/>
      <c r="AB155" s="25"/>
    </row>
    <row r="156" spans="2:28">
      <c r="B156" s="22"/>
      <c r="C156" s="22"/>
      <c r="D156" s="23"/>
      <c r="E156" s="23"/>
      <c r="F156" s="31"/>
      <c r="G156" s="25"/>
      <c r="H156" s="25"/>
      <c r="I156" s="25"/>
      <c r="J156" s="32"/>
      <c r="K156" s="25"/>
      <c r="L156" s="25"/>
      <c r="M156" s="25"/>
      <c r="N156" s="25"/>
      <c r="O156" s="25"/>
      <c r="P156" s="25"/>
      <c r="Q156" s="25"/>
      <c r="R156" s="25"/>
      <c r="S156" s="25"/>
      <c r="T156" s="25"/>
      <c r="U156" s="25"/>
      <c r="V156" s="25"/>
      <c r="W156" s="25"/>
      <c r="X156" s="25"/>
      <c r="Y156" s="25"/>
      <c r="Z156" s="25"/>
      <c r="AA156" s="25"/>
      <c r="AB156" s="25"/>
    </row>
    <row r="157" spans="2:28">
      <c r="B157" s="22"/>
      <c r="C157" s="22"/>
      <c r="D157" s="23"/>
      <c r="E157" s="23"/>
      <c r="F157" s="31"/>
      <c r="G157" s="25"/>
      <c r="H157" s="25"/>
      <c r="I157" s="25"/>
      <c r="J157" s="32"/>
      <c r="K157" s="25"/>
      <c r="L157" s="25"/>
      <c r="M157" s="25"/>
      <c r="N157" s="25"/>
      <c r="O157" s="25"/>
      <c r="P157" s="25"/>
      <c r="Q157" s="25"/>
      <c r="R157" s="25"/>
      <c r="S157" s="25"/>
      <c r="T157" s="25"/>
      <c r="U157" s="25"/>
      <c r="V157" s="25"/>
      <c r="W157" s="25"/>
      <c r="X157" s="25"/>
      <c r="Y157" s="25"/>
      <c r="Z157" s="25"/>
      <c r="AA157" s="25"/>
      <c r="AB157" s="25"/>
    </row>
    <row r="158" spans="2:28">
      <c r="B158" s="22"/>
      <c r="C158" s="22"/>
      <c r="D158" s="23"/>
      <c r="E158" s="23"/>
      <c r="F158" s="31"/>
      <c r="G158" s="25"/>
      <c r="H158" s="25"/>
      <c r="I158" s="25"/>
      <c r="J158" s="32"/>
      <c r="K158" s="25"/>
      <c r="L158" s="25"/>
      <c r="M158" s="25"/>
      <c r="N158" s="25"/>
      <c r="O158" s="25"/>
      <c r="P158" s="25"/>
      <c r="Q158" s="25"/>
      <c r="R158" s="25"/>
      <c r="S158" s="25"/>
      <c r="T158" s="25"/>
      <c r="U158" s="25"/>
      <c r="V158" s="25"/>
      <c r="W158" s="25"/>
      <c r="X158" s="25"/>
      <c r="Y158" s="25"/>
      <c r="Z158" s="25"/>
      <c r="AA158" s="25"/>
      <c r="AB158" s="25"/>
    </row>
    <row r="159" spans="2:28">
      <c r="B159" s="22"/>
      <c r="C159" s="22"/>
      <c r="D159" s="23"/>
      <c r="E159" s="23"/>
      <c r="F159" s="31"/>
      <c r="G159" s="25"/>
      <c r="H159" s="25"/>
      <c r="I159" s="25"/>
      <c r="J159" s="32"/>
      <c r="K159" s="25"/>
      <c r="L159" s="25"/>
      <c r="M159" s="25"/>
      <c r="N159" s="25"/>
      <c r="O159" s="25"/>
      <c r="P159" s="25"/>
      <c r="Q159" s="25"/>
      <c r="R159" s="25"/>
      <c r="S159" s="25"/>
      <c r="T159" s="25"/>
      <c r="U159" s="25"/>
      <c r="V159" s="25"/>
      <c r="W159" s="25"/>
      <c r="X159" s="25"/>
      <c r="Y159" s="25"/>
      <c r="Z159" s="25"/>
      <c r="AA159" s="25"/>
      <c r="AB159" s="25"/>
    </row>
    <row r="160" spans="2:28">
      <c r="B160" s="22"/>
      <c r="C160" s="22"/>
      <c r="D160" s="23"/>
      <c r="E160" s="23"/>
      <c r="F160" s="31"/>
      <c r="G160" s="25"/>
      <c r="H160" s="25"/>
      <c r="I160" s="25"/>
      <c r="J160" s="32"/>
      <c r="K160" s="25"/>
      <c r="L160" s="25"/>
      <c r="M160" s="25"/>
      <c r="N160" s="25"/>
      <c r="O160" s="25"/>
      <c r="P160" s="25"/>
      <c r="Q160" s="25"/>
      <c r="R160" s="25"/>
      <c r="S160" s="25"/>
      <c r="T160" s="25"/>
      <c r="U160" s="25"/>
      <c r="V160" s="25"/>
      <c r="W160" s="25"/>
      <c r="X160" s="25"/>
      <c r="Y160" s="25"/>
      <c r="Z160" s="25"/>
      <c r="AA160" s="25"/>
      <c r="AB160" s="25"/>
    </row>
    <row r="161" spans="2:28">
      <c r="B161" s="22"/>
      <c r="C161" s="22"/>
      <c r="D161" s="23"/>
      <c r="E161" s="23"/>
      <c r="F161" s="31"/>
      <c r="G161" s="25"/>
      <c r="H161" s="25"/>
      <c r="I161" s="25"/>
      <c r="J161" s="32"/>
      <c r="K161" s="25"/>
      <c r="L161" s="25"/>
      <c r="M161" s="25"/>
      <c r="N161" s="25"/>
      <c r="O161" s="25"/>
      <c r="P161" s="25"/>
      <c r="Q161" s="25"/>
      <c r="R161" s="25"/>
      <c r="S161" s="25"/>
      <c r="T161" s="25"/>
      <c r="U161" s="25"/>
      <c r="V161" s="25"/>
      <c r="W161" s="25"/>
      <c r="X161" s="25"/>
      <c r="Y161" s="25"/>
      <c r="Z161" s="25"/>
      <c r="AA161" s="25"/>
      <c r="AB161" s="25"/>
    </row>
    <row r="162" spans="2:28">
      <c r="B162" s="22"/>
      <c r="C162" s="22"/>
      <c r="D162" s="23"/>
      <c r="E162" s="23"/>
      <c r="F162" s="31"/>
      <c r="G162" s="25"/>
      <c r="H162" s="25"/>
      <c r="I162" s="25"/>
      <c r="J162" s="32"/>
      <c r="K162" s="25"/>
      <c r="L162" s="25"/>
      <c r="M162" s="25"/>
      <c r="N162" s="25"/>
      <c r="O162" s="25"/>
      <c r="P162" s="25"/>
      <c r="Q162" s="25"/>
      <c r="R162" s="25"/>
      <c r="S162" s="25"/>
      <c r="T162" s="25"/>
      <c r="U162" s="25"/>
      <c r="V162" s="25"/>
      <c r="W162" s="25"/>
      <c r="X162" s="25"/>
      <c r="Y162" s="25"/>
      <c r="Z162" s="25"/>
      <c r="AA162" s="25"/>
      <c r="AB162" s="25"/>
    </row>
    <row r="163" spans="2:28">
      <c r="B163" s="22"/>
      <c r="C163" s="22"/>
      <c r="D163" s="23"/>
      <c r="E163" s="23"/>
      <c r="F163" s="31"/>
      <c r="G163" s="25"/>
      <c r="H163" s="25"/>
      <c r="I163" s="25"/>
      <c r="J163" s="32"/>
      <c r="K163" s="25"/>
      <c r="L163" s="25"/>
      <c r="M163" s="25"/>
      <c r="N163" s="25"/>
      <c r="O163" s="25"/>
      <c r="P163" s="25"/>
      <c r="Q163" s="25"/>
      <c r="R163" s="25"/>
      <c r="S163" s="25"/>
      <c r="T163" s="25"/>
      <c r="U163" s="25"/>
      <c r="V163" s="25"/>
      <c r="W163" s="25"/>
      <c r="X163" s="25"/>
      <c r="Y163" s="25"/>
      <c r="Z163" s="25"/>
      <c r="AA163" s="25"/>
      <c r="AB163" s="25"/>
    </row>
    <row r="164" spans="2:28">
      <c r="B164" s="22"/>
      <c r="C164" s="22"/>
      <c r="D164" s="23"/>
      <c r="E164" s="23"/>
      <c r="F164" s="31"/>
      <c r="G164" s="25"/>
      <c r="H164" s="25"/>
      <c r="I164" s="25"/>
      <c r="J164" s="32"/>
      <c r="K164" s="25"/>
      <c r="L164" s="25"/>
      <c r="M164" s="25"/>
      <c r="N164" s="25"/>
      <c r="O164" s="25"/>
      <c r="P164" s="25"/>
      <c r="Q164" s="25"/>
      <c r="R164" s="25"/>
      <c r="S164" s="25"/>
      <c r="T164" s="25"/>
      <c r="U164" s="25"/>
      <c r="V164" s="25"/>
      <c r="W164" s="25"/>
      <c r="X164" s="25"/>
      <c r="Y164" s="25"/>
      <c r="Z164" s="25"/>
      <c r="AA164" s="25"/>
      <c r="AB164" s="25"/>
    </row>
    <row r="165" spans="2:28">
      <c r="B165" s="22"/>
      <c r="C165" s="22"/>
      <c r="D165" s="23"/>
      <c r="E165" s="23"/>
      <c r="F165" s="31"/>
      <c r="G165" s="25"/>
      <c r="H165" s="25"/>
      <c r="I165" s="25"/>
      <c r="J165" s="32"/>
      <c r="K165" s="25"/>
      <c r="L165" s="25"/>
      <c r="M165" s="25"/>
      <c r="N165" s="25"/>
      <c r="O165" s="25"/>
      <c r="P165" s="25"/>
      <c r="Q165" s="25"/>
      <c r="R165" s="25"/>
      <c r="S165" s="25"/>
      <c r="T165" s="25"/>
      <c r="U165" s="25"/>
      <c r="V165" s="25"/>
      <c r="W165" s="25"/>
      <c r="X165" s="25"/>
      <c r="Y165" s="25"/>
      <c r="Z165" s="25"/>
      <c r="AA165" s="25"/>
      <c r="AB165" s="25"/>
    </row>
    <row r="166" spans="2:28">
      <c r="B166" s="22"/>
      <c r="C166" s="22"/>
      <c r="D166" s="23"/>
      <c r="E166" s="23"/>
      <c r="F166" s="31"/>
      <c r="G166" s="25"/>
      <c r="H166" s="25"/>
      <c r="I166" s="25"/>
      <c r="J166" s="32"/>
      <c r="K166" s="25"/>
      <c r="L166" s="25"/>
      <c r="M166" s="25"/>
      <c r="N166" s="25"/>
      <c r="O166" s="25"/>
      <c r="P166" s="25"/>
      <c r="Q166" s="25"/>
      <c r="R166" s="25"/>
      <c r="S166" s="25"/>
      <c r="T166" s="25"/>
      <c r="U166" s="25"/>
      <c r="V166" s="25"/>
      <c r="W166" s="25"/>
      <c r="X166" s="25"/>
      <c r="Y166" s="25"/>
      <c r="Z166" s="25"/>
      <c r="AA166" s="25"/>
      <c r="AB166" s="25"/>
    </row>
    <row r="167" spans="2:28">
      <c r="B167" s="22"/>
      <c r="C167" s="22"/>
      <c r="D167" s="23"/>
      <c r="E167" s="23"/>
      <c r="F167" s="31"/>
      <c r="G167" s="25"/>
      <c r="H167" s="25"/>
      <c r="I167" s="25"/>
      <c r="J167" s="32"/>
      <c r="K167" s="25"/>
      <c r="L167" s="25"/>
      <c r="M167" s="25"/>
      <c r="N167" s="25"/>
      <c r="O167" s="25"/>
      <c r="P167" s="25"/>
      <c r="Q167" s="25"/>
      <c r="R167" s="25"/>
      <c r="S167" s="25"/>
      <c r="T167" s="25"/>
      <c r="U167" s="25"/>
      <c r="V167" s="25"/>
      <c r="W167" s="25"/>
      <c r="X167" s="25"/>
      <c r="Y167" s="25"/>
      <c r="Z167" s="25"/>
      <c r="AA167" s="25"/>
      <c r="AB167" s="25"/>
    </row>
    <row r="168" spans="2:28">
      <c r="B168" s="22"/>
      <c r="C168" s="22"/>
      <c r="D168" s="23"/>
      <c r="E168" s="23"/>
      <c r="F168" s="31"/>
      <c r="G168" s="25"/>
      <c r="H168" s="25"/>
      <c r="I168" s="25"/>
      <c r="J168" s="32"/>
      <c r="K168" s="25"/>
      <c r="L168" s="25"/>
      <c r="M168" s="25"/>
      <c r="N168" s="25"/>
      <c r="O168" s="25"/>
      <c r="P168" s="25"/>
      <c r="Q168" s="25"/>
      <c r="R168" s="25"/>
      <c r="S168" s="25"/>
      <c r="T168" s="25"/>
      <c r="U168" s="25"/>
      <c r="V168" s="25"/>
      <c r="W168" s="25"/>
      <c r="X168" s="25"/>
      <c r="Y168" s="25"/>
      <c r="Z168" s="25"/>
      <c r="AA168" s="25"/>
      <c r="AB168" s="25"/>
    </row>
    <row r="169" spans="2:28">
      <c r="B169" s="22"/>
      <c r="C169" s="22"/>
      <c r="D169" s="23"/>
      <c r="E169" s="23"/>
      <c r="F169" s="31"/>
      <c r="G169" s="25"/>
      <c r="H169" s="25"/>
      <c r="I169" s="25"/>
      <c r="J169" s="32"/>
      <c r="K169" s="25"/>
      <c r="L169" s="25"/>
      <c r="M169" s="25"/>
      <c r="N169" s="25"/>
      <c r="O169" s="25"/>
      <c r="P169" s="25"/>
      <c r="Q169" s="25"/>
      <c r="R169" s="25"/>
      <c r="S169" s="25"/>
      <c r="T169" s="25"/>
      <c r="U169" s="25"/>
      <c r="V169" s="25"/>
      <c r="W169" s="25"/>
      <c r="X169" s="25"/>
      <c r="Y169" s="25"/>
      <c r="Z169" s="25"/>
      <c r="AA169" s="25"/>
      <c r="AB169" s="25"/>
    </row>
    <row r="170" spans="2:28">
      <c r="B170" s="22"/>
      <c r="C170" s="22"/>
      <c r="D170" s="23"/>
      <c r="E170" s="23"/>
      <c r="F170" s="31"/>
      <c r="G170" s="25"/>
      <c r="H170" s="25"/>
      <c r="I170" s="25"/>
      <c r="J170" s="32"/>
      <c r="K170" s="25"/>
      <c r="L170" s="25"/>
      <c r="M170" s="25"/>
      <c r="N170" s="25"/>
      <c r="O170" s="25"/>
      <c r="P170" s="25"/>
      <c r="Q170" s="25"/>
      <c r="R170" s="25"/>
      <c r="S170" s="25"/>
      <c r="T170" s="25"/>
      <c r="U170" s="25"/>
      <c r="V170" s="25"/>
      <c r="W170" s="25"/>
      <c r="X170" s="25"/>
      <c r="Y170" s="25"/>
      <c r="Z170" s="25"/>
      <c r="AA170" s="25"/>
      <c r="AB170" s="25"/>
    </row>
    <row r="171" spans="2:28">
      <c r="B171" s="22"/>
      <c r="C171" s="22"/>
      <c r="D171" s="23"/>
      <c r="E171" s="23"/>
      <c r="F171" s="31"/>
      <c r="G171" s="25"/>
      <c r="H171" s="25"/>
      <c r="I171" s="25"/>
      <c r="J171" s="32"/>
      <c r="K171" s="25"/>
      <c r="L171" s="25"/>
      <c r="M171" s="25"/>
      <c r="N171" s="25"/>
      <c r="O171" s="25"/>
      <c r="P171" s="25"/>
      <c r="Q171" s="25"/>
      <c r="R171" s="25"/>
      <c r="S171" s="25"/>
      <c r="T171" s="25"/>
      <c r="U171" s="25"/>
      <c r="V171" s="25"/>
      <c r="W171" s="25"/>
      <c r="X171" s="25"/>
      <c r="Y171" s="25"/>
      <c r="Z171" s="25"/>
      <c r="AA171" s="25"/>
      <c r="AB171" s="25"/>
    </row>
    <row r="172" spans="2:28">
      <c r="B172" s="22"/>
      <c r="C172" s="22"/>
      <c r="D172" s="23"/>
      <c r="E172" s="23"/>
      <c r="F172" s="31"/>
      <c r="G172" s="25"/>
      <c r="H172" s="25"/>
      <c r="I172" s="25"/>
      <c r="J172" s="32"/>
      <c r="K172" s="25"/>
      <c r="L172" s="25"/>
      <c r="M172" s="25"/>
      <c r="N172" s="25"/>
      <c r="O172" s="25"/>
      <c r="P172" s="25"/>
      <c r="Q172" s="25"/>
      <c r="R172" s="25"/>
      <c r="S172" s="25"/>
      <c r="T172" s="25"/>
      <c r="U172" s="25"/>
      <c r="V172" s="25"/>
      <c r="W172" s="25"/>
      <c r="X172" s="25"/>
      <c r="Y172" s="25"/>
      <c r="Z172" s="25"/>
      <c r="AA172" s="25"/>
      <c r="AB172" s="25"/>
    </row>
    <row r="173" spans="2:28">
      <c r="B173" s="22"/>
      <c r="C173" s="22"/>
      <c r="D173" s="23"/>
      <c r="E173" s="23"/>
      <c r="F173" s="31"/>
      <c r="G173" s="25"/>
      <c r="H173" s="25"/>
      <c r="I173" s="25"/>
      <c r="J173" s="32"/>
      <c r="K173" s="25"/>
      <c r="L173" s="25"/>
      <c r="M173" s="25"/>
      <c r="N173" s="25"/>
      <c r="O173" s="25"/>
      <c r="P173" s="25"/>
      <c r="Q173" s="25"/>
      <c r="R173" s="25"/>
      <c r="S173" s="25"/>
      <c r="T173" s="25"/>
      <c r="U173" s="25"/>
      <c r="V173" s="25"/>
      <c r="W173" s="25"/>
      <c r="X173" s="25"/>
      <c r="Y173" s="25"/>
      <c r="Z173" s="25"/>
      <c r="AA173" s="25"/>
      <c r="AB173" s="25"/>
    </row>
    <row r="174" spans="2:28">
      <c r="B174" s="22"/>
      <c r="C174" s="22"/>
      <c r="D174" s="23"/>
      <c r="E174" s="23"/>
      <c r="F174" s="31"/>
      <c r="G174" s="25"/>
      <c r="H174" s="25"/>
      <c r="I174" s="25"/>
      <c r="J174" s="32"/>
      <c r="K174" s="25"/>
      <c r="L174" s="25"/>
      <c r="M174" s="25"/>
      <c r="N174" s="25"/>
      <c r="O174" s="25"/>
      <c r="P174" s="25"/>
      <c r="Q174" s="25"/>
      <c r="R174" s="25"/>
      <c r="S174" s="25"/>
      <c r="T174" s="25"/>
      <c r="U174" s="25"/>
      <c r="V174" s="25"/>
      <c r="W174" s="25"/>
      <c r="X174" s="25"/>
      <c r="Y174" s="25"/>
      <c r="Z174" s="25"/>
      <c r="AA174" s="25"/>
      <c r="AB174" s="25"/>
    </row>
    <row r="175" spans="2:28">
      <c r="B175" s="22"/>
      <c r="C175" s="22"/>
      <c r="D175" s="23"/>
      <c r="E175" s="23"/>
      <c r="F175" s="31"/>
      <c r="G175" s="25"/>
      <c r="H175" s="25"/>
      <c r="I175" s="25"/>
      <c r="J175" s="32"/>
      <c r="K175" s="25"/>
      <c r="L175" s="25"/>
      <c r="M175" s="25"/>
      <c r="N175" s="25"/>
      <c r="O175" s="25"/>
      <c r="P175" s="25"/>
      <c r="Q175" s="25"/>
      <c r="R175" s="25"/>
      <c r="S175" s="25"/>
      <c r="T175" s="25"/>
      <c r="U175" s="25"/>
      <c r="V175" s="25"/>
      <c r="W175" s="25"/>
      <c r="X175" s="25"/>
      <c r="Y175" s="25"/>
      <c r="Z175" s="25"/>
      <c r="AA175" s="25"/>
      <c r="AB175" s="25"/>
    </row>
    <row r="176" spans="2:28">
      <c r="B176" s="22"/>
      <c r="C176" s="22"/>
      <c r="D176" s="23"/>
      <c r="E176" s="23"/>
      <c r="F176" s="31"/>
      <c r="G176" s="25"/>
      <c r="H176" s="25"/>
      <c r="I176" s="25"/>
      <c r="J176" s="32"/>
      <c r="K176" s="25"/>
      <c r="L176" s="25"/>
      <c r="M176" s="25"/>
      <c r="N176" s="25"/>
      <c r="O176" s="25"/>
      <c r="P176" s="25"/>
      <c r="Q176" s="25"/>
      <c r="R176" s="25"/>
      <c r="S176" s="25"/>
      <c r="T176" s="25"/>
      <c r="U176" s="25"/>
      <c r="V176" s="25"/>
      <c r="W176" s="25"/>
      <c r="X176" s="25"/>
      <c r="Y176" s="25"/>
      <c r="Z176" s="25"/>
      <c r="AA176" s="25"/>
      <c r="AB176" s="25"/>
    </row>
    <row r="177" spans="2:28">
      <c r="B177" s="22"/>
      <c r="C177" s="22"/>
      <c r="D177" s="23"/>
      <c r="E177" s="23"/>
      <c r="F177" s="31"/>
      <c r="G177" s="25"/>
      <c r="H177" s="25"/>
      <c r="I177" s="25"/>
      <c r="J177" s="32"/>
      <c r="K177" s="25"/>
      <c r="L177" s="25"/>
      <c r="M177" s="25"/>
      <c r="N177" s="25"/>
      <c r="O177" s="25"/>
      <c r="P177" s="25"/>
      <c r="Q177" s="25"/>
      <c r="R177" s="25"/>
      <c r="S177" s="25"/>
      <c r="T177" s="25"/>
      <c r="U177" s="25"/>
      <c r="V177" s="25"/>
      <c r="W177" s="25"/>
      <c r="X177" s="25"/>
      <c r="Y177" s="25"/>
      <c r="Z177" s="25"/>
      <c r="AA177" s="25"/>
      <c r="AB177" s="25"/>
    </row>
    <row r="178" spans="2:28">
      <c r="B178" s="22"/>
      <c r="C178" s="22"/>
      <c r="D178" s="23"/>
      <c r="E178" s="23"/>
      <c r="F178" s="31"/>
      <c r="G178" s="25"/>
      <c r="H178" s="25"/>
      <c r="I178" s="25"/>
      <c r="J178" s="32"/>
      <c r="K178" s="25"/>
      <c r="L178" s="25"/>
      <c r="M178" s="25"/>
      <c r="N178" s="25"/>
      <c r="O178" s="25"/>
      <c r="P178" s="25"/>
      <c r="Q178" s="25"/>
      <c r="R178" s="25"/>
      <c r="S178" s="25"/>
      <c r="T178" s="25"/>
      <c r="U178" s="25"/>
      <c r="V178" s="25"/>
      <c r="W178" s="25"/>
      <c r="X178" s="25"/>
      <c r="Y178" s="25"/>
      <c r="Z178" s="25"/>
      <c r="AA178" s="25"/>
      <c r="AB178" s="25"/>
    </row>
    <row r="179" spans="2:28">
      <c r="B179" s="22"/>
      <c r="C179" s="22"/>
      <c r="D179" s="23"/>
      <c r="E179" s="23"/>
      <c r="F179" s="31"/>
      <c r="G179" s="25"/>
      <c r="H179" s="25"/>
      <c r="I179" s="25"/>
      <c r="J179" s="32"/>
      <c r="K179" s="25"/>
      <c r="L179" s="25"/>
      <c r="M179" s="25"/>
      <c r="N179" s="25"/>
      <c r="O179" s="25"/>
      <c r="P179" s="25"/>
      <c r="Q179" s="25"/>
      <c r="R179" s="25"/>
      <c r="S179" s="25"/>
      <c r="T179" s="25"/>
      <c r="U179" s="25"/>
      <c r="V179" s="25"/>
      <c r="W179" s="25"/>
      <c r="X179" s="25"/>
      <c r="Y179" s="25"/>
      <c r="Z179" s="25"/>
      <c r="AA179" s="25"/>
      <c r="AB179" s="25"/>
    </row>
    <row r="180" spans="2:28">
      <c r="B180" s="22"/>
      <c r="C180" s="22"/>
      <c r="D180" s="23"/>
      <c r="E180" s="23"/>
      <c r="F180" s="31"/>
      <c r="G180" s="25"/>
      <c r="H180" s="25"/>
      <c r="I180" s="25"/>
      <c r="J180" s="32"/>
      <c r="K180" s="25"/>
      <c r="L180" s="25"/>
      <c r="M180" s="25"/>
      <c r="N180" s="25"/>
      <c r="O180" s="25"/>
      <c r="P180" s="25"/>
      <c r="Q180" s="25"/>
      <c r="R180" s="25"/>
      <c r="S180" s="25"/>
      <c r="T180" s="25"/>
      <c r="U180" s="25"/>
      <c r="V180" s="25"/>
      <c r="W180" s="25"/>
      <c r="X180" s="25"/>
      <c r="Y180" s="25"/>
      <c r="Z180" s="25"/>
      <c r="AA180" s="25"/>
      <c r="AB180" s="25"/>
    </row>
    <row r="181" spans="2:28">
      <c r="B181" s="22"/>
      <c r="C181" s="22"/>
      <c r="D181" s="23"/>
      <c r="E181" s="23"/>
      <c r="F181" s="31"/>
      <c r="G181" s="25"/>
      <c r="H181" s="25"/>
      <c r="I181" s="25"/>
      <c r="J181" s="32"/>
      <c r="K181" s="25"/>
      <c r="L181" s="25"/>
      <c r="M181" s="25"/>
      <c r="N181" s="25"/>
      <c r="O181" s="25"/>
      <c r="P181" s="25"/>
      <c r="Q181" s="25"/>
      <c r="R181" s="25"/>
      <c r="S181" s="25"/>
      <c r="T181" s="25"/>
      <c r="U181" s="25"/>
      <c r="V181" s="25"/>
      <c r="W181" s="25"/>
      <c r="X181" s="25"/>
      <c r="Y181" s="25"/>
      <c r="Z181" s="25"/>
      <c r="AA181" s="25"/>
      <c r="AB181" s="25"/>
    </row>
    <row r="182" spans="2:28">
      <c r="B182" s="22"/>
      <c r="C182" s="22"/>
      <c r="D182" s="23"/>
      <c r="E182" s="23"/>
      <c r="F182" s="31"/>
      <c r="G182" s="25"/>
      <c r="H182" s="25"/>
      <c r="I182" s="25"/>
      <c r="J182" s="32"/>
      <c r="K182" s="25"/>
      <c r="L182" s="25"/>
      <c r="M182" s="25"/>
      <c r="N182" s="25"/>
      <c r="O182" s="25"/>
      <c r="P182" s="25"/>
      <c r="Q182" s="25"/>
      <c r="R182" s="25"/>
      <c r="S182" s="25"/>
      <c r="T182" s="25"/>
      <c r="U182" s="25"/>
      <c r="V182" s="25"/>
      <c r="W182" s="25"/>
      <c r="X182" s="25"/>
      <c r="Y182" s="25"/>
      <c r="Z182" s="25"/>
      <c r="AA182" s="25"/>
      <c r="AB182" s="25"/>
    </row>
    <row r="183" spans="2:28">
      <c r="B183" s="22"/>
      <c r="C183" s="22"/>
      <c r="D183" s="23"/>
      <c r="E183" s="23"/>
      <c r="F183" s="31"/>
      <c r="G183" s="25"/>
      <c r="H183" s="25"/>
      <c r="I183" s="25"/>
      <c r="J183" s="32"/>
      <c r="K183" s="25"/>
      <c r="L183" s="25"/>
      <c r="M183" s="25"/>
      <c r="N183" s="25"/>
      <c r="O183" s="25"/>
      <c r="P183" s="25"/>
      <c r="Q183" s="25"/>
      <c r="R183" s="25"/>
      <c r="S183" s="25"/>
      <c r="T183" s="25"/>
      <c r="U183" s="25"/>
      <c r="V183" s="25"/>
      <c r="W183" s="25"/>
      <c r="X183" s="25"/>
      <c r="Y183" s="25"/>
      <c r="Z183" s="25"/>
      <c r="AA183" s="25"/>
      <c r="AB183" s="25"/>
    </row>
    <row r="184" spans="2:28">
      <c r="B184" s="22"/>
      <c r="C184" s="22"/>
      <c r="D184" s="23"/>
      <c r="E184" s="23"/>
      <c r="F184" s="31"/>
      <c r="G184" s="25"/>
      <c r="H184" s="25"/>
      <c r="I184" s="25"/>
      <c r="J184" s="32"/>
      <c r="K184" s="25"/>
      <c r="L184" s="25"/>
      <c r="M184" s="25"/>
      <c r="N184" s="25"/>
      <c r="O184" s="25"/>
      <c r="P184" s="25"/>
      <c r="Q184" s="25"/>
      <c r="R184" s="25"/>
      <c r="S184" s="25"/>
      <c r="T184" s="25"/>
      <c r="U184" s="25"/>
      <c r="V184" s="25"/>
      <c r="W184" s="25"/>
      <c r="X184" s="25"/>
      <c r="Y184" s="25"/>
      <c r="Z184" s="25"/>
      <c r="AA184" s="25"/>
      <c r="AB184" s="25"/>
    </row>
    <row r="185" spans="2:28">
      <c r="B185" s="22"/>
      <c r="C185" s="22"/>
      <c r="D185" s="23"/>
      <c r="E185" s="23"/>
      <c r="F185" s="31"/>
      <c r="G185" s="25"/>
      <c r="H185" s="25"/>
      <c r="I185" s="25"/>
      <c r="J185" s="32"/>
      <c r="K185" s="25"/>
      <c r="L185" s="25"/>
      <c r="M185" s="25"/>
      <c r="N185" s="25"/>
      <c r="O185" s="25"/>
      <c r="P185" s="25"/>
      <c r="Q185" s="25"/>
      <c r="R185" s="25"/>
      <c r="S185" s="25"/>
      <c r="T185" s="25"/>
      <c r="U185" s="25"/>
      <c r="V185" s="25"/>
      <c r="W185" s="25"/>
      <c r="X185" s="25"/>
      <c r="Y185" s="25"/>
      <c r="Z185" s="25"/>
      <c r="AA185" s="25"/>
      <c r="AB185" s="25"/>
    </row>
    <row r="186" spans="2:28">
      <c r="B186" s="22"/>
      <c r="C186" s="22"/>
      <c r="D186" s="23"/>
      <c r="E186" s="23"/>
      <c r="F186" s="31"/>
      <c r="G186" s="25"/>
      <c r="H186" s="25"/>
      <c r="I186" s="25"/>
      <c r="J186" s="32"/>
      <c r="K186" s="25"/>
      <c r="L186" s="25"/>
      <c r="M186" s="25"/>
      <c r="N186" s="25"/>
      <c r="O186" s="25"/>
      <c r="P186" s="25"/>
      <c r="Q186" s="25"/>
      <c r="R186" s="25"/>
      <c r="S186" s="25"/>
      <c r="T186" s="25"/>
      <c r="U186" s="25"/>
      <c r="V186" s="25"/>
      <c r="W186" s="25"/>
      <c r="X186" s="25"/>
      <c r="Y186" s="25"/>
      <c r="Z186" s="25"/>
      <c r="AA186" s="25"/>
      <c r="AB186" s="25"/>
    </row>
    <row r="187" spans="2:28">
      <c r="B187" s="22"/>
      <c r="C187" s="22"/>
      <c r="D187" s="23"/>
      <c r="E187" s="23"/>
      <c r="F187" s="31"/>
      <c r="G187" s="25"/>
      <c r="H187" s="25"/>
      <c r="I187" s="25"/>
      <c r="J187" s="32"/>
      <c r="K187" s="25"/>
      <c r="L187" s="25"/>
      <c r="M187" s="25"/>
      <c r="N187" s="25"/>
      <c r="O187" s="25"/>
      <c r="P187" s="25"/>
      <c r="Q187" s="25"/>
      <c r="R187" s="25"/>
      <c r="S187" s="25"/>
      <c r="T187" s="25"/>
      <c r="U187" s="25"/>
      <c r="V187" s="25"/>
      <c r="W187" s="25"/>
      <c r="X187" s="25"/>
      <c r="Y187" s="25"/>
      <c r="Z187" s="25"/>
      <c r="AA187" s="25"/>
      <c r="AB187" s="25"/>
    </row>
    <row r="188" spans="2:28">
      <c r="B188" s="22"/>
      <c r="C188" s="22"/>
      <c r="D188" s="23"/>
      <c r="E188" s="23"/>
      <c r="F188" s="31"/>
      <c r="G188" s="25"/>
      <c r="H188" s="25"/>
      <c r="I188" s="25"/>
      <c r="J188" s="32"/>
      <c r="K188" s="25"/>
      <c r="L188" s="25"/>
      <c r="M188" s="25"/>
      <c r="N188" s="25"/>
      <c r="O188" s="25"/>
      <c r="P188" s="25"/>
      <c r="Q188" s="25"/>
      <c r="R188" s="25"/>
      <c r="S188" s="25"/>
      <c r="T188" s="25"/>
      <c r="U188" s="25"/>
      <c r="V188" s="25"/>
      <c r="W188" s="25"/>
      <c r="X188" s="25"/>
      <c r="Y188" s="25"/>
      <c r="Z188" s="25"/>
      <c r="AA188" s="25"/>
      <c r="AB188" s="25"/>
    </row>
    <row r="189" spans="2:28">
      <c r="B189" s="22"/>
      <c r="C189" s="22"/>
      <c r="D189" s="23"/>
      <c r="E189" s="23"/>
      <c r="F189" s="31"/>
      <c r="G189" s="25"/>
      <c r="H189" s="25"/>
      <c r="I189" s="25"/>
      <c r="J189" s="32"/>
      <c r="K189" s="25"/>
      <c r="L189" s="25"/>
      <c r="M189" s="25"/>
      <c r="N189" s="25"/>
      <c r="O189" s="25"/>
      <c r="P189" s="25"/>
      <c r="Q189" s="25"/>
      <c r="R189" s="25"/>
      <c r="S189" s="25"/>
      <c r="T189" s="25"/>
      <c r="U189" s="25"/>
      <c r="V189" s="25"/>
      <c r="W189" s="25"/>
      <c r="X189" s="25"/>
      <c r="Y189" s="25"/>
      <c r="Z189" s="25"/>
      <c r="AA189" s="25"/>
      <c r="AB189" s="25"/>
    </row>
    <row r="190" spans="2:28">
      <c r="B190" s="22"/>
      <c r="C190" s="22"/>
      <c r="D190" s="23"/>
      <c r="E190" s="23"/>
      <c r="F190" s="31"/>
      <c r="G190" s="25"/>
      <c r="H190" s="25"/>
      <c r="I190" s="25"/>
      <c r="J190" s="32"/>
      <c r="K190" s="25"/>
      <c r="L190" s="25"/>
      <c r="M190" s="25"/>
      <c r="N190" s="25"/>
      <c r="O190" s="25"/>
      <c r="P190" s="25"/>
      <c r="Q190" s="25"/>
      <c r="R190" s="25"/>
      <c r="S190" s="25"/>
      <c r="T190" s="25"/>
      <c r="U190" s="25"/>
      <c r="V190" s="25"/>
      <c r="W190" s="25"/>
      <c r="X190" s="25"/>
      <c r="Y190" s="25"/>
      <c r="Z190" s="25"/>
      <c r="AA190" s="25"/>
      <c r="AB190" s="25"/>
    </row>
    <row r="191" spans="2:28">
      <c r="B191" s="22"/>
      <c r="C191" s="22"/>
      <c r="D191" s="23"/>
      <c r="E191" s="23"/>
      <c r="F191" s="31"/>
      <c r="G191" s="25"/>
      <c r="H191" s="25"/>
      <c r="I191" s="25"/>
      <c r="J191" s="32"/>
      <c r="K191" s="25"/>
      <c r="L191" s="25"/>
      <c r="M191" s="25"/>
      <c r="N191" s="25"/>
      <c r="O191" s="25"/>
      <c r="P191" s="25"/>
      <c r="Q191" s="25"/>
      <c r="R191" s="25"/>
      <c r="S191" s="25"/>
      <c r="T191" s="25"/>
      <c r="U191" s="25"/>
      <c r="V191" s="25"/>
      <c r="W191" s="25"/>
      <c r="X191" s="25"/>
      <c r="Y191" s="25"/>
      <c r="Z191" s="25"/>
      <c r="AA191" s="25"/>
      <c r="AB191" s="25"/>
    </row>
    <row r="192" spans="2:28">
      <c r="B192" s="22"/>
      <c r="C192" s="22"/>
      <c r="D192" s="23"/>
      <c r="E192" s="23"/>
      <c r="F192" s="31"/>
      <c r="G192" s="25"/>
      <c r="H192" s="25"/>
      <c r="I192" s="25"/>
      <c r="J192" s="32"/>
      <c r="K192" s="25"/>
      <c r="L192" s="25"/>
      <c r="M192" s="25"/>
      <c r="N192" s="25"/>
      <c r="O192" s="25"/>
      <c r="P192" s="25"/>
      <c r="Q192" s="25"/>
      <c r="R192" s="25"/>
      <c r="S192" s="25"/>
      <c r="T192" s="25"/>
      <c r="U192" s="25"/>
      <c r="V192" s="25"/>
      <c r="W192" s="25"/>
      <c r="X192" s="25"/>
      <c r="Y192" s="25"/>
      <c r="Z192" s="25"/>
      <c r="AA192" s="25"/>
      <c r="AB192" s="25"/>
    </row>
    <row r="193" spans="2:28">
      <c r="B193" s="22"/>
      <c r="C193" s="22"/>
      <c r="D193" s="23"/>
      <c r="E193" s="23"/>
      <c r="F193" s="31"/>
      <c r="G193" s="25"/>
      <c r="H193" s="25"/>
      <c r="I193" s="25"/>
      <c r="J193" s="32"/>
      <c r="K193" s="25"/>
      <c r="L193" s="25"/>
      <c r="M193" s="25"/>
      <c r="N193" s="25"/>
      <c r="O193" s="25"/>
      <c r="P193" s="25"/>
      <c r="Q193" s="25"/>
      <c r="R193" s="25"/>
      <c r="S193" s="25"/>
      <c r="T193" s="25"/>
      <c r="U193" s="25"/>
      <c r="V193" s="25"/>
      <c r="W193" s="25"/>
      <c r="X193" s="25"/>
      <c r="Y193" s="25"/>
      <c r="Z193" s="25"/>
      <c r="AA193" s="25"/>
      <c r="AB193" s="25"/>
    </row>
    <row r="194" spans="2:28">
      <c r="B194" s="22"/>
      <c r="C194" s="22"/>
      <c r="D194" s="23"/>
      <c r="E194" s="23"/>
      <c r="F194" s="31"/>
      <c r="G194" s="25"/>
      <c r="H194" s="25"/>
      <c r="I194" s="25"/>
      <c r="J194" s="32"/>
      <c r="K194" s="25"/>
      <c r="L194" s="25"/>
      <c r="M194" s="25"/>
      <c r="N194" s="25"/>
      <c r="O194" s="25"/>
      <c r="P194" s="25"/>
      <c r="Q194" s="25"/>
      <c r="R194" s="25"/>
      <c r="S194" s="25"/>
      <c r="T194" s="25"/>
      <c r="U194" s="25"/>
      <c r="V194" s="25"/>
      <c r="W194" s="25"/>
      <c r="X194" s="25"/>
      <c r="Y194" s="25"/>
      <c r="Z194" s="25"/>
      <c r="AA194" s="25"/>
      <c r="AB194" s="25"/>
    </row>
    <row r="195" spans="2:28">
      <c r="B195" s="22"/>
      <c r="C195" s="22"/>
      <c r="D195" s="23"/>
      <c r="E195" s="23"/>
      <c r="F195" s="31"/>
      <c r="G195" s="25"/>
      <c r="H195" s="25"/>
      <c r="I195" s="25"/>
      <c r="J195" s="32"/>
      <c r="K195" s="25"/>
      <c r="L195" s="25"/>
      <c r="M195" s="25"/>
      <c r="N195" s="25"/>
      <c r="O195" s="25"/>
      <c r="P195" s="25"/>
      <c r="Q195" s="25"/>
      <c r="R195" s="25"/>
      <c r="S195" s="25"/>
      <c r="T195" s="25"/>
      <c r="U195" s="25"/>
      <c r="V195" s="25"/>
      <c r="W195" s="25"/>
      <c r="X195" s="25"/>
      <c r="Y195" s="25"/>
      <c r="Z195" s="25"/>
      <c r="AA195" s="25"/>
      <c r="AB195" s="25"/>
    </row>
    <row r="196" spans="2:28">
      <c r="B196" s="22"/>
      <c r="C196" s="22"/>
      <c r="D196" s="23"/>
      <c r="E196" s="23"/>
      <c r="F196" s="31"/>
      <c r="G196" s="25"/>
      <c r="H196" s="25"/>
      <c r="I196" s="25"/>
      <c r="J196" s="32"/>
      <c r="K196" s="25"/>
      <c r="L196" s="25"/>
      <c r="M196" s="25"/>
      <c r="N196" s="25"/>
      <c r="O196" s="25"/>
      <c r="P196" s="25"/>
      <c r="Q196" s="25"/>
      <c r="R196" s="25"/>
      <c r="S196" s="25"/>
      <c r="T196" s="25"/>
      <c r="U196" s="25"/>
      <c r="V196" s="25"/>
      <c r="W196" s="25"/>
      <c r="X196" s="25"/>
      <c r="Y196" s="25"/>
      <c r="Z196" s="25"/>
      <c r="AA196" s="25"/>
      <c r="AB196" s="25"/>
    </row>
    <row r="197" spans="2:28">
      <c r="B197" s="22"/>
      <c r="C197" s="22"/>
      <c r="D197" s="23"/>
      <c r="E197" s="23"/>
      <c r="F197" s="31"/>
      <c r="G197" s="25"/>
      <c r="H197" s="25"/>
      <c r="I197" s="25"/>
      <c r="J197" s="32"/>
      <c r="K197" s="25"/>
      <c r="L197" s="25"/>
      <c r="M197" s="25"/>
      <c r="N197" s="25"/>
      <c r="O197" s="25"/>
      <c r="P197" s="25"/>
      <c r="Q197" s="25"/>
      <c r="R197" s="25"/>
      <c r="S197" s="25"/>
      <c r="T197" s="25"/>
      <c r="U197" s="25"/>
      <c r="V197" s="25"/>
      <c r="W197" s="25"/>
      <c r="X197" s="25"/>
      <c r="Y197" s="25"/>
      <c r="Z197" s="25"/>
      <c r="AA197" s="25"/>
      <c r="AB197" s="25"/>
    </row>
    <row r="198" spans="2:28">
      <c r="B198" s="22"/>
      <c r="C198" s="22"/>
      <c r="D198" s="23"/>
      <c r="E198" s="23"/>
      <c r="F198" s="31"/>
      <c r="G198" s="25"/>
      <c r="H198" s="25"/>
      <c r="I198" s="25"/>
      <c r="J198" s="32"/>
      <c r="K198" s="25"/>
      <c r="L198" s="25"/>
      <c r="M198" s="25"/>
      <c r="N198" s="25"/>
      <c r="O198" s="25"/>
      <c r="P198" s="25"/>
      <c r="Q198" s="25"/>
      <c r="R198" s="25"/>
      <c r="S198" s="25"/>
      <c r="T198" s="25"/>
      <c r="U198" s="25"/>
      <c r="V198" s="25"/>
      <c r="W198" s="25"/>
      <c r="X198" s="25"/>
      <c r="Y198" s="25"/>
      <c r="Z198" s="25"/>
      <c r="AA198" s="25"/>
      <c r="AB198" s="25"/>
    </row>
    <row r="199" spans="2:28">
      <c r="B199" s="22"/>
      <c r="C199" s="22"/>
      <c r="D199" s="23"/>
      <c r="E199" s="23"/>
      <c r="F199" s="31"/>
      <c r="G199" s="25"/>
      <c r="H199" s="25"/>
      <c r="I199" s="25"/>
      <c r="J199" s="32"/>
      <c r="K199" s="25"/>
      <c r="L199" s="25"/>
      <c r="M199" s="25"/>
      <c r="N199" s="25"/>
      <c r="O199" s="25"/>
      <c r="P199" s="25"/>
      <c r="Q199" s="25"/>
      <c r="R199" s="25"/>
      <c r="S199" s="25"/>
      <c r="T199" s="25"/>
      <c r="U199" s="25"/>
      <c r="V199" s="25"/>
      <c r="W199" s="25"/>
      <c r="X199" s="25"/>
      <c r="Y199" s="25"/>
      <c r="Z199" s="25"/>
      <c r="AA199" s="25"/>
      <c r="AB199" s="25"/>
    </row>
    <row r="200" spans="2:28">
      <c r="B200" s="22"/>
      <c r="C200" s="22"/>
      <c r="D200" s="23"/>
      <c r="E200" s="23"/>
      <c r="F200" s="31"/>
      <c r="G200" s="25"/>
      <c r="H200" s="25"/>
      <c r="I200" s="25"/>
      <c r="J200" s="32"/>
      <c r="K200" s="25"/>
      <c r="L200" s="25"/>
      <c r="M200" s="25"/>
      <c r="N200" s="25"/>
      <c r="O200" s="25"/>
      <c r="P200" s="25"/>
      <c r="Q200" s="25"/>
      <c r="R200" s="25"/>
      <c r="S200" s="25"/>
      <c r="T200" s="25"/>
      <c r="U200" s="25"/>
      <c r="V200" s="25"/>
      <c r="W200" s="25"/>
      <c r="X200" s="25"/>
      <c r="Y200" s="25"/>
      <c r="Z200" s="25"/>
      <c r="AA200" s="25"/>
      <c r="AB200" s="25"/>
    </row>
    <row r="201" spans="2:28">
      <c r="B201" s="22"/>
      <c r="C201" s="22"/>
      <c r="D201" s="23"/>
      <c r="E201" s="23"/>
      <c r="F201" s="31"/>
      <c r="G201" s="25"/>
      <c r="H201" s="25"/>
      <c r="I201" s="25"/>
      <c r="J201" s="32"/>
      <c r="K201" s="25"/>
      <c r="L201" s="25"/>
      <c r="M201" s="25"/>
      <c r="N201" s="25"/>
      <c r="O201" s="25"/>
      <c r="P201" s="25"/>
      <c r="Q201" s="25"/>
      <c r="R201" s="25"/>
      <c r="S201" s="25"/>
      <c r="T201" s="25"/>
      <c r="U201" s="25"/>
      <c r="V201" s="25"/>
      <c r="W201" s="25"/>
      <c r="X201" s="25"/>
      <c r="Y201" s="25"/>
      <c r="Z201" s="25"/>
      <c r="AA201" s="25"/>
      <c r="AB201" s="25"/>
    </row>
    <row r="202" spans="2:28">
      <c r="B202" s="22"/>
      <c r="C202" s="22"/>
      <c r="D202" s="23"/>
      <c r="E202" s="23"/>
      <c r="F202" s="31"/>
      <c r="G202" s="25"/>
      <c r="H202" s="25"/>
      <c r="I202" s="25"/>
      <c r="J202" s="32"/>
      <c r="K202" s="25"/>
      <c r="L202" s="25"/>
      <c r="M202" s="25"/>
      <c r="N202" s="25"/>
      <c r="O202" s="25"/>
      <c r="P202" s="25"/>
      <c r="Q202" s="25"/>
      <c r="R202" s="25"/>
      <c r="S202" s="25"/>
      <c r="T202" s="25"/>
      <c r="U202" s="25"/>
      <c r="V202" s="25"/>
      <c r="W202" s="25"/>
      <c r="X202" s="25"/>
      <c r="Y202" s="25"/>
      <c r="Z202" s="25"/>
      <c r="AA202" s="25"/>
      <c r="AB202" s="25"/>
    </row>
    <row r="203" spans="2:28">
      <c r="B203" s="22"/>
      <c r="C203" s="22"/>
      <c r="D203" s="23"/>
      <c r="E203" s="23"/>
      <c r="F203" s="31"/>
      <c r="G203" s="25"/>
      <c r="H203" s="25"/>
      <c r="I203" s="25"/>
      <c r="J203" s="32"/>
      <c r="K203" s="25"/>
      <c r="L203" s="25"/>
      <c r="M203" s="25"/>
      <c r="N203" s="25"/>
      <c r="O203" s="25"/>
      <c r="P203" s="25"/>
      <c r="Q203" s="25"/>
      <c r="R203" s="25"/>
      <c r="S203" s="25"/>
      <c r="T203" s="25"/>
      <c r="U203" s="25"/>
      <c r="V203" s="25"/>
      <c r="W203" s="25"/>
      <c r="X203" s="25"/>
      <c r="Y203" s="25"/>
      <c r="Z203" s="25"/>
      <c r="AA203" s="25"/>
      <c r="AB203" s="25"/>
    </row>
    <row r="204" spans="2:28">
      <c r="B204" s="22"/>
      <c r="C204" s="22"/>
      <c r="D204" s="23"/>
      <c r="E204" s="23"/>
      <c r="F204" s="31"/>
      <c r="G204" s="25"/>
      <c r="H204" s="25"/>
      <c r="I204" s="25"/>
      <c r="J204" s="32"/>
      <c r="K204" s="25"/>
      <c r="L204" s="25"/>
      <c r="M204" s="25"/>
      <c r="N204" s="25"/>
      <c r="O204" s="25"/>
      <c r="P204" s="25"/>
      <c r="Q204" s="25"/>
      <c r="R204" s="25"/>
      <c r="S204" s="25"/>
      <c r="T204" s="25"/>
      <c r="U204" s="25"/>
      <c r="V204" s="25"/>
      <c r="W204" s="25"/>
      <c r="X204" s="25"/>
      <c r="Y204" s="25"/>
      <c r="Z204" s="25"/>
      <c r="AA204" s="25"/>
      <c r="AB204" s="25"/>
    </row>
    <row r="205" spans="2:28">
      <c r="B205" s="22"/>
      <c r="C205" s="22"/>
      <c r="D205" s="23"/>
      <c r="E205" s="23"/>
      <c r="F205" s="31"/>
      <c r="G205" s="25"/>
      <c r="H205" s="25"/>
      <c r="I205" s="25"/>
      <c r="J205" s="32"/>
      <c r="K205" s="25"/>
      <c r="L205" s="25"/>
      <c r="M205" s="25"/>
      <c r="N205" s="25"/>
      <c r="O205" s="25"/>
      <c r="P205" s="25"/>
      <c r="Q205" s="25"/>
      <c r="R205" s="25"/>
      <c r="S205" s="25"/>
      <c r="T205" s="25"/>
      <c r="U205" s="25"/>
      <c r="V205" s="25"/>
      <c r="W205" s="25"/>
      <c r="X205" s="25"/>
      <c r="Y205" s="25"/>
      <c r="Z205" s="25"/>
      <c r="AA205" s="25"/>
      <c r="AB205" s="25"/>
    </row>
    <row r="206" spans="2:28">
      <c r="B206" s="22"/>
      <c r="C206" s="22"/>
      <c r="D206" s="23"/>
      <c r="E206" s="23"/>
      <c r="F206" s="31"/>
      <c r="G206" s="25"/>
      <c r="H206" s="25"/>
      <c r="I206" s="25"/>
      <c r="J206" s="32"/>
      <c r="K206" s="25"/>
      <c r="L206" s="25"/>
      <c r="M206" s="25"/>
      <c r="N206" s="25"/>
      <c r="O206" s="25"/>
      <c r="P206" s="25"/>
      <c r="Q206" s="25"/>
      <c r="R206" s="25"/>
      <c r="S206" s="25"/>
      <c r="T206" s="25"/>
      <c r="U206" s="25"/>
      <c r="V206" s="25"/>
      <c r="W206" s="25"/>
      <c r="X206" s="25"/>
      <c r="Y206" s="25"/>
      <c r="Z206" s="25"/>
      <c r="AA206" s="25"/>
      <c r="AB206" s="25"/>
    </row>
    <row r="207" spans="2:28">
      <c r="B207" s="22"/>
      <c r="C207" s="22"/>
      <c r="D207" s="23"/>
      <c r="E207" s="23"/>
      <c r="F207" s="31"/>
      <c r="G207" s="25"/>
      <c r="H207" s="25"/>
      <c r="I207" s="25"/>
      <c r="J207" s="32"/>
      <c r="K207" s="25"/>
      <c r="L207" s="25"/>
      <c r="M207" s="25"/>
      <c r="N207" s="25"/>
      <c r="O207" s="25"/>
      <c r="P207" s="25"/>
      <c r="Q207" s="25"/>
      <c r="R207" s="25"/>
      <c r="S207" s="25"/>
      <c r="T207" s="25"/>
      <c r="U207" s="25"/>
      <c r="V207" s="25"/>
      <c r="W207" s="25"/>
      <c r="X207" s="25"/>
      <c r="Y207" s="25"/>
      <c r="Z207" s="25"/>
      <c r="AA207" s="25"/>
      <c r="AB207" s="25"/>
    </row>
    <row r="208" spans="2:28">
      <c r="B208" s="22"/>
      <c r="C208" s="22"/>
      <c r="D208" s="23"/>
      <c r="E208" s="23"/>
      <c r="F208" s="31"/>
      <c r="G208" s="25"/>
      <c r="H208" s="25"/>
      <c r="I208" s="25"/>
      <c r="J208" s="32"/>
      <c r="K208" s="25"/>
      <c r="L208" s="25"/>
      <c r="M208" s="25"/>
      <c r="N208" s="25"/>
      <c r="O208" s="25"/>
      <c r="P208" s="25"/>
      <c r="Q208" s="25"/>
      <c r="R208" s="25"/>
      <c r="S208" s="25"/>
      <c r="T208" s="25"/>
      <c r="U208" s="25"/>
      <c r="V208" s="25"/>
      <c r="W208" s="25"/>
      <c r="X208" s="25"/>
      <c r="Y208" s="25"/>
      <c r="Z208" s="25"/>
      <c r="AA208" s="25"/>
      <c r="AB208" s="25"/>
    </row>
    <row r="209" spans="2:28">
      <c r="B209" s="22"/>
      <c r="C209" s="22"/>
      <c r="D209" s="23"/>
      <c r="E209" s="23"/>
      <c r="F209" s="31"/>
      <c r="G209" s="25"/>
      <c r="H209" s="25"/>
      <c r="I209" s="25"/>
      <c r="J209" s="32"/>
      <c r="K209" s="25"/>
      <c r="L209" s="25"/>
      <c r="M209" s="25"/>
      <c r="N209" s="25"/>
      <c r="O209" s="25"/>
      <c r="P209" s="25"/>
      <c r="Q209" s="25"/>
      <c r="R209" s="25"/>
      <c r="S209" s="25"/>
      <c r="T209" s="25"/>
      <c r="U209" s="25"/>
      <c r="V209" s="25"/>
      <c r="W209" s="25"/>
      <c r="X209" s="25"/>
      <c r="Y209" s="25"/>
      <c r="Z209" s="25"/>
      <c r="AA209" s="25"/>
      <c r="AB209" s="25"/>
    </row>
    <row r="210" spans="2:28">
      <c r="B210" s="22"/>
      <c r="C210" s="22"/>
      <c r="D210" s="23"/>
      <c r="E210" s="23"/>
      <c r="F210" s="31"/>
      <c r="G210" s="25"/>
      <c r="H210" s="25"/>
      <c r="I210" s="25"/>
      <c r="J210" s="32"/>
      <c r="K210" s="25"/>
      <c r="L210" s="25"/>
      <c r="M210" s="25"/>
      <c r="N210" s="25"/>
      <c r="O210" s="25"/>
      <c r="P210" s="25"/>
      <c r="Q210" s="25"/>
      <c r="R210" s="25"/>
      <c r="S210" s="25"/>
      <c r="T210" s="25"/>
      <c r="U210" s="25"/>
      <c r="V210" s="25"/>
      <c r="W210" s="25"/>
      <c r="X210" s="25"/>
      <c r="Y210" s="25"/>
      <c r="Z210" s="25"/>
      <c r="AA210" s="25"/>
      <c r="AB210" s="25"/>
    </row>
    <row r="211" spans="2:28">
      <c r="B211" s="22"/>
      <c r="C211" s="22"/>
      <c r="D211" s="23"/>
      <c r="E211" s="23"/>
      <c r="F211" s="31"/>
      <c r="G211" s="25"/>
      <c r="H211" s="25"/>
      <c r="I211" s="25"/>
      <c r="J211" s="32"/>
      <c r="K211" s="25"/>
      <c r="L211" s="25"/>
      <c r="M211" s="25"/>
      <c r="N211" s="25"/>
      <c r="O211" s="25"/>
      <c r="P211" s="25"/>
      <c r="Q211" s="25"/>
      <c r="R211" s="25"/>
      <c r="S211" s="25"/>
      <c r="T211" s="25"/>
      <c r="U211" s="25"/>
      <c r="V211" s="25"/>
      <c r="W211" s="25"/>
      <c r="X211" s="25"/>
      <c r="Y211" s="25"/>
      <c r="Z211" s="25"/>
      <c r="AA211" s="25"/>
      <c r="AB211" s="25"/>
    </row>
    <row r="212" spans="2:28">
      <c r="B212" s="22"/>
      <c r="C212" s="22"/>
      <c r="D212" s="23"/>
      <c r="E212" s="23"/>
      <c r="F212" s="31"/>
      <c r="G212" s="25"/>
      <c r="H212" s="25"/>
      <c r="I212" s="25"/>
      <c r="J212" s="32"/>
      <c r="K212" s="25"/>
      <c r="L212" s="25"/>
      <c r="M212" s="25"/>
      <c r="N212" s="25"/>
      <c r="O212" s="25"/>
      <c r="P212" s="25"/>
      <c r="Q212" s="25"/>
      <c r="R212" s="25"/>
      <c r="S212" s="25"/>
      <c r="T212" s="25"/>
      <c r="U212" s="25"/>
      <c r="V212" s="25"/>
      <c r="W212" s="25"/>
      <c r="X212" s="25"/>
      <c r="Y212" s="25"/>
      <c r="Z212" s="25"/>
      <c r="AA212" s="25"/>
      <c r="AB212" s="25"/>
    </row>
    <row r="213" spans="2:28">
      <c r="B213" s="22"/>
      <c r="C213" s="22"/>
      <c r="D213" s="23"/>
      <c r="E213" s="23"/>
      <c r="F213" s="31"/>
      <c r="G213" s="25"/>
      <c r="H213" s="25"/>
      <c r="I213" s="25"/>
      <c r="J213" s="32"/>
      <c r="K213" s="25"/>
      <c r="L213" s="25"/>
      <c r="M213" s="25"/>
      <c r="N213" s="25"/>
      <c r="O213" s="25"/>
      <c r="P213" s="25"/>
      <c r="Q213" s="25"/>
      <c r="R213" s="25"/>
      <c r="S213" s="25"/>
      <c r="T213" s="25"/>
      <c r="U213" s="25"/>
      <c r="V213" s="25"/>
      <c r="W213" s="25"/>
      <c r="X213" s="25"/>
      <c r="Y213" s="25"/>
      <c r="Z213" s="25"/>
      <c r="AA213" s="25"/>
      <c r="AB213" s="25"/>
    </row>
    <row r="214" spans="2:28">
      <c r="B214" s="22"/>
      <c r="C214" s="22"/>
      <c r="D214" s="23"/>
      <c r="E214" s="23"/>
      <c r="F214" s="31"/>
      <c r="G214" s="25"/>
      <c r="H214" s="25"/>
      <c r="I214" s="25"/>
      <c r="J214" s="32"/>
      <c r="K214" s="25"/>
      <c r="L214" s="25"/>
      <c r="M214" s="25"/>
      <c r="N214" s="25"/>
      <c r="O214" s="25"/>
      <c r="P214" s="25"/>
      <c r="Q214" s="25"/>
      <c r="R214" s="25"/>
      <c r="S214" s="25"/>
      <c r="T214" s="25"/>
      <c r="U214" s="25"/>
      <c r="V214" s="25"/>
      <c r="W214" s="25"/>
      <c r="X214" s="25"/>
      <c r="Y214" s="25"/>
      <c r="Z214" s="25"/>
      <c r="AA214" s="25"/>
      <c r="AB214" s="25"/>
    </row>
    <row r="215" spans="2:28">
      <c r="B215" s="22"/>
      <c r="C215" s="22"/>
      <c r="D215" s="23"/>
      <c r="E215" s="23"/>
      <c r="F215" s="31"/>
      <c r="G215" s="25"/>
      <c r="H215" s="25"/>
      <c r="I215" s="25"/>
      <c r="J215" s="32"/>
      <c r="K215" s="25"/>
      <c r="L215" s="25"/>
      <c r="M215" s="25"/>
      <c r="N215" s="25"/>
      <c r="O215" s="25"/>
      <c r="P215" s="25"/>
      <c r="Q215" s="25"/>
      <c r="R215" s="25"/>
      <c r="S215" s="25"/>
      <c r="T215" s="25"/>
      <c r="U215" s="25"/>
      <c r="V215" s="25"/>
      <c r="W215" s="25"/>
      <c r="X215" s="25"/>
      <c r="Y215" s="25"/>
      <c r="Z215" s="25"/>
      <c r="AA215" s="25"/>
      <c r="AB215" s="25"/>
    </row>
    <row r="216" spans="2:28">
      <c r="B216" s="22"/>
      <c r="C216" s="22"/>
      <c r="D216" s="23"/>
      <c r="E216" s="23"/>
      <c r="F216" s="31"/>
      <c r="G216" s="25"/>
      <c r="H216" s="25"/>
      <c r="I216" s="25"/>
      <c r="J216" s="32"/>
      <c r="K216" s="25"/>
      <c r="L216" s="25"/>
      <c r="M216" s="25"/>
      <c r="N216" s="25"/>
      <c r="O216" s="25"/>
      <c r="P216" s="25"/>
      <c r="Q216" s="25"/>
      <c r="R216" s="25"/>
      <c r="S216" s="25"/>
      <c r="T216" s="25"/>
      <c r="U216" s="25"/>
      <c r="V216" s="25"/>
      <c r="W216" s="25"/>
      <c r="X216" s="25"/>
      <c r="Y216" s="25"/>
      <c r="Z216" s="25"/>
      <c r="AA216" s="25"/>
      <c r="AB216" s="25"/>
    </row>
    <row r="217" spans="2:28">
      <c r="B217" s="22"/>
      <c r="C217" s="22"/>
      <c r="D217" s="23"/>
      <c r="E217" s="23"/>
      <c r="F217" s="31"/>
      <c r="G217" s="25"/>
      <c r="H217" s="25"/>
      <c r="I217" s="25"/>
      <c r="J217" s="32"/>
      <c r="K217" s="25"/>
      <c r="L217" s="25"/>
      <c r="M217" s="25"/>
      <c r="N217" s="25"/>
      <c r="O217" s="25"/>
      <c r="P217" s="25"/>
      <c r="Q217" s="25"/>
      <c r="R217" s="25"/>
      <c r="S217" s="25"/>
      <c r="T217" s="25"/>
      <c r="U217" s="25"/>
      <c r="V217" s="25"/>
      <c r="W217" s="25"/>
      <c r="X217" s="25"/>
      <c r="Y217" s="25"/>
      <c r="Z217" s="25"/>
      <c r="AA217" s="25"/>
      <c r="AB217" s="25"/>
    </row>
    <row r="218" spans="2:28">
      <c r="B218" s="22"/>
      <c r="C218" s="22"/>
      <c r="D218" s="23"/>
      <c r="E218" s="23"/>
      <c r="F218" s="31"/>
      <c r="G218" s="25"/>
      <c r="H218" s="25"/>
      <c r="I218" s="25"/>
      <c r="J218" s="32"/>
      <c r="K218" s="25"/>
      <c r="L218" s="25"/>
      <c r="M218" s="25"/>
      <c r="N218" s="25"/>
      <c r="O218" s="25"/>
      <c r="P218" s="25"/>
      <c r="Q218" s="25"/>
      <c r="R218" s="25"/>
      <c r="S218" s="25"/>
      <c r="T218" s="25"/>
      <c r="U218" s="25"/>
      <c r="V218" s="25"/>
      <c r="W218" s="25"/>
      <c r="X218" s="25"/>
      <c r="Y218" s="25"/>
      <c r="Z218" s="25"/>
      <c r="AA218" s="25"/>
      <c r="AB218" s="25"/>
    </row>
    <row r="219" spans="2:28">
      <c r="B219" s="22"/>
      <c r="C219" s="22"/>
      <c r="D219" s="23"/>
      <c r="E219" s="23"/>
      <c r="F219" s="31"/>
      <c r="G219" s="25"/>
      <c r="H219" s="25"/>
      <c r="I219" s="25"/>
      <c r="J219" s="32"/>
      <c r="K219" s="25"/>
      <c r="L219" s="25"/>
      <c r="M219" s="25"/>
      <c r="N219" s="25"/>
      <c r="O219" s="25"/>
      <c r="P219" s="25"/>
      <c r="Q219" s="25"/>
      <c r="R219" s="25"/>
      <c r="S219" s="25"/>
      <c r="T219" s="25"/>
      <c r="U219" s="25"/>
      <c r="V219" s="25"/>
      <c r="W219" s="25"/>
      <c r="X219" s="25"/>
      <c r="Y219" s="25"/>
      <c r="Z219" s="25"/>
      <c r="AA219" s="25"/>
      <c r="AB219" s="25"/>
    </row>
    <row r="220" spans="2:28">
      <c r="B220" s="22"/>
      <c r="C220" s="22"/>
      <c r="D220" s="23"/>
      <c r="E220" s="23"/>
      <c r="F220" s="31"/>
      <c r="G220" s="25"/>
      <c r="H220" s="25"/>
      <c r="I220" s="25"/>
      <c r="J220" s="32"/>
      <c r="K220" s="25"/>
      <c r="L220" s="25"/>
      <c r="M220" s="25"/>
      <c r="N220" s="25"/>
      <c r="O220" s="25"/>
      <c r="P220" s="25"/>
      <c r="Q220" s="25"/>
      <c r="R220" s="25"/>
      <c r="S220" s="25"/>
      <c r="T220" s="25"/>
      <c r="U220" s="25"/>
      <c r="V220" s="25"/>
      <c r="W220" s="25"/>
      <c r="X220" s="25"/>
      <c r="Y220" s="25"/>
      <c r="Z220" s="25"/>
      <c r="AA220" s="25"/>
      <c r="AB220" s="25"/>
    </row>
    <row r="221" spans="2:28">
      <c r="B221" s="22"/>
      <c r="C221" s="22"/>
      <c r="D221" s="23"/>
      <c r="E221" s="23"/>
      <c r="F221" s="31"/>
      <c r="G221" s="25"/>
      <c r="H221" s="25"/>
      <c r="I221" s="25"/>
      <c r="J221" s="32"/>
      <c r="K221" s="25"/>
      <c r="L221" s="25"/>
      <c r="M221" s="25"/>
      <c r="N221" s="25"/>
      <c r="O221" s="25"/>
      <c r="P221" s="25"/>
      <c r="Q221" s="25"/>
      <c r="R221" s="25"/>
      <c r="S221" s="25"/>
      <c r="T221" s="25"/>
      <c r="U221" s="25"/>
      <c r="V221" s="25"/>
      <c r="W221" s="25"/>
      <c r="X221" s="25"/>
      <c r="Y221" s="25"/>
      <c r="Z221" s="25"/>
      <c r="AA221" s="25"/>
      <c r="AB221" s="25"/>
    </row>
    <row r="222" spans="2:28">
      <c r="B222" s="22"/>
      <c r="C222" s="22"/>
      <c r="D222" s="23"/>
      <c r="E222" s="23"/>
      <c r="F222" s="31"/>
      <c r="G222" s="25"/>
      <c r="H222" s="25"/>
      <c r="I222" s="25"/>
      <c r="J222" s="32"/>
      <c r="K222" s="25"/>
      <c r="L222" s="25"/>
      <c r="M222" s="25"/>
      <c r="N222" s="25"/>
      <c r="O222" s="25"/>
      <c r="P222" s="25"/>
      <c r="Q222" s="25"/>
      <c r="R222" s="25"/>
      <c r="S222" s="25"/>
      <c r="T222" s="25"/>
      <c r="U222" s="25"/>
      <c r="V222" s="25"/>
      <c r="W222" s="25"/>
      <c r="X222" s="25"/>
      <c r="Y222" s="25"/>
      <c r="Z222" s="25"/>
      <c r="AA222" s="25"/>
      <c r="AB222" s="25"/>
    </row>
    <row r="223" spans="2:28">
      <c r="B223" s="22"/>
      <c r="C223" s="22"/>
      <c r="D223" s="23"/>
      <c r="E223" s="23"/>
      <c r="F223" s="31"/>
      <c r="G223" s="25"/>
      <c r="H223" s="25"/>
      <c r="I223" s="25"/>
      <c r="J223" s="32"/>
      <c r="K223" s="25"/>
      <c r="L223" s="25"/>
      <c r="M223" s="25"/>
      <c r="N223" s="25"/>
      <c r="O223" s="25"/>
      <c r="P223" s="25"/>
      <c r="Q223" s="25"/>
      <c r="R223" s="25"/>
      <c r="S223" s="25"/>
      <c r="T223" s="25"/>
      <c r="U223" s="25"/>
      <c r="V223" s="25"/>
      <c r="W223" s="25"/>
      <c r="X223" s="25"/>
      <c r="Y223" s="25"/>
      <c r="Z223" s="25"/>
      <c r="AA223" s="25"/>
      <c r="AB223" s="25"/>
    </row>
    <row r="224" spans="2:28">
      <c r="B224" s="22"/>
      <c r="C224" s="22"/>
      <c r="D224" s="23"/>
      <c r="E224" s="23"/>
      <c r="F224" s="31"/>
      <c r="G224" s="25"/>
      <c r="H224" s="25"/>
      <c r="I224" s="25"/>
      <c r="J224" s="32"/>
      <c r="K224" s="25"/>
      <c r="L224" s="25"/>
      <c r="M224" s="25"/>
      <c r="N224" s="25"/>
      <c r="O224" s="25"/>
      <c r="P224" s="25"/>
      <c r="Q224" s="25"/>
      <c r="R224" s="25"/>
      <c r="S224" s="25"/>
      <c r="T224" s="25"/>
      <c r="U224" s="25"/>
      <c r="V224" s="25"/>
      <c r="W224" s="25"/>
      <c r="X224" s="25"/>
      <c r="Y224" s="25"/>
      <c r="Z224" s="25"/>
      <c r="AA224" s="25"/>
      <c r="AB224" s="25"/>
    </row>
    <row r="225" spans="2:28">
      <c r="B225" s="22"/>
      <c r="C225" s="22"/>
      <c r="D225" s="23"/>
      <c r="E225" s="23"/>
      <c r="F225" s="31"/>
      <c r="G225" s="25"/>
      <c r="H225" s="25"/>
      <c r="I225" s="25"/>
      <c r="J225" s="32"/>
      <c r="K225" s="25"/>
      <c r="L225" s="25"/>
      <c r="M225" s="25"/>
      <c r="N225" s="25"/>
      <c r="O225" s="25"/>
      <c r="P225" s="25"/>
      <c r="Q225" s="25"/>
      <c r="R225" s="25"/>
      <c r="S225" s="25"/>
      <c r="T225" s="25"/>
      <c r="U225" s="25"/>
      <c r="V225" s="25"/>
      <c r="W225" s="25"/>
      <c r="X225" s="25"/>
      <c r="Y225" s="25"/>
      <c r="Z225" s="25"/>
      <c r="AA225" s="25"/>
      <c r="AB225" s="25"/>
    </row>
    <row r="226" spans="2:28">
      <c r="B226" s="22"/>
      <c r="C226" s="22"/>
      <c r="D226" s="23"/>
      <c r="E226" s="23"/>
      <c r="F226" s="31"/>
      <c r="G226" s="25"/>
      <c r="H226" s="25"/>
      <c r="I226" s="25"/>
      <c r="J226" s="32"/>
      <c r="K226" s="25"/>
      <c r="L226" s="25"/>
      <c r="M226" s="25"/>
      <c r="N226" s="25"/>
      <c r="O226" s="25"/>
      <c r="P226" s="25"/>
      <c r="Q226" s="25"/>
      <c r="R226" s="25"/>
      <c r="S226" s="25"/>
      <c r="T226" s="25"/>
      <c r="U226" s="25"/>
      <c r="V226" s="25"/>
      <c r="W226" s="25"/>
      <c r="X226" s="25"/>
      <c r="Y226" s="25"/>
      <c r="Z226" s="25"/>
      <c r="AA226" s="25"/>
      <c r="AB226" s="25"/>
    </row>
    <row r="227" spans="2:28">
      <c r="B227" s="22"/>
      <c r="C227" s="22"/>
      <c r="D227" s="23"/>
      <c r="E227" s="23"/>
      <c r="F227" s="31"/>
      <c r="G227" s="25"/>
      <c r="H227" s="25"/>
      <c r="I227" s="25"/>
      <c r="J227" s="32"/>
      <c r="K227" s="25"/>
      <c r="L227" s="25"/>
      <c r="M227" s="25"/>
      <c r="N227" s="25"/>
      <c r="O227" s="25"/>
      <c r="P227" s="25"/>
      <c r="Q227" s="25"/>
      <c r="R227" s="25"/>
      <c r="S227" s="25"/>
      <c r="T227" s="25"/>
      <c r="U227" s="25"/>
      <c r="V227" s="25"/>
      <c r="W227" s="25"/>
      <c r="X227" s="25"/>
      <c r="Y227" s="25"/>
      <c r="Z227" s="25"/>
      <c r="AA227" s="25"/>
      <c r="AB227" s="25"/>
    </row>
    <row r="228" spans="2:28">
      <c r="B228" s="22"/>
      <c r="C228" s="22"/>
      <c r="D228" s="23"/>
      <c r="E228" s="23"/>
      <c r="F228" s="31"/>
      <c r="G228" s="25"/>
      <c r="H228" s="25"/>
      <c r="I228" s="25"/>
      <c r="J228" s="32"/>
      <c r="K228" s="25"/>
      <c r="L228" s="25"/>
      <c r="M228" s="25"/>
      <c r="N228" s="25"/>
      <c r="O228" s="25"/>
      <c r="P228" s="25"/>
      <c r="Q228" s="25"/>
      <c r="R228" s="25"/>
      <c r="S228" s="25"/>
      <c r="T228" s="25"/>
      <c r="U228" s="25"/>
      <c r="V228" s="25"/>
      <c r="W228" s="25"/>
      <c r="X228" s="25"/>
      <c r="Y228" s="25"/>
      <c r="Z228" s="25"/>
      <c r="AA228" s="25"/>
      <c r="AB228" s="25"/>
    </row>
    <row r="229" spans="2:28">
      <c r="B229" s="22"/>
      <c r="C229" s="22"/>
      <c r="D229" s="23"/>
      <c r="E229" s="23"/>
      <c r="F229" s="31"/>
      <c r="G229" s="25"/>
      <c r="H229" s="25"/>
      <c r="I229" s="25"/>
      <c r="J229" s="32"/>
      <c r="K229" s="25"/>
      <c r="L229" s="25"/>
      <c r="M229" s="25"/>
      <c r="N229" s="25"/>
      <c r="O229" s="25"/>
      <c r="P229" s="25"/>
      <c r="Q229" s="25"/>
      <c r="R229" s="25"/>
      <c r="S229" s="25"/>
      <c r="T229" s="25"/>
      <c r="U229" s="25"/>
      <c r="V229" s="25"/>
      <c r="W229" s="25"/>
      <c r="X229" s="25"/>
      <c r="Y229" s="25"/>
      <c r="Z229" s="25"/>
      <c r="AA229" s="25"/>
      <c r="AB229" s="25"/>
    </row>
    <row r="230" spans="2:28">
      <c r="B230" s="22"/>
      <c r="C230" s="22"/>
      <c r="D230" s="23"/>
      <c r="E230" s="23"/>
      <c r="F230" s="31"/>
      <c r="G230" s="25"/>
      <c r="H230" s="25"/>
      <c r="I230" s="25"/>
      <c r="J230" s="32"/>
      <c r="K230" s="25"/>
      <c r="L230" s="25"/>
      <c r="M230" s="25"/>
      <c r="N230" s="25"/>
      <c r="O230" s="25"/>
      <c r="P230" s="25"/>
      <c r="Q230" s="25"/>
      <c r="R230" s="25"/>
      <c r="S230" s="25"/>
      <c r="T230" s="25"/>
      <c r="U230" s="25"/>
      <c r="V230" s="25"/>
      <c r="W230" s="25"/>
      <c r="X230" s="25"/>
      <c r="Y230" s="25"/>
      <c r="Z230" s="25"/>
      <c r="AA230" s="25"/>
      <c r="AB230" s="25"/>
    </row>
    <row r="231" spans="2:28">
      <c r="B231" s="22"/>
      <c r="C231" s="22"/>
      <c r="D231" s="23"/>
      <c r="E231" s="23"/>
      <c r="F231" s="31"/>
      <c r="G231" s="25"/>
      <c r="H231" s="25"/>
      <c r="I231" s="25"/>
      <c r="J231" s="32"/>
      <c r="K231" s="25"/>
      <c r="L231" s="25"/>
      <c r="M231" s="25"/>
      <c r="N231" s="25"/>
      <c r="O231" s="25"/>
      <c r="P231" s="25"/>
      <c r="Q231" s="25"/>
      <c r="R231" s="25"/>
      <c r="S231" s="25"/>
      <c r="T231" s="25"/>
      <c r="U231" s="25"/>
      <c r="V231" s="25"/>
      <c r="W231" s="25"/>
      <c r="X231" s="25"/>
      <c r="Y231" s="25"/>
      <c r="Z231" s="25"/>
      <c r="AA231" s="25"/>
      <c r="AB231" s="25"/>
    </row>
    <row r="232" spans="2:28">
      <c r="B232" s="22"/>
      <c r="C232" s="22"/>
      <c r="D232" s="23"/>
      <c r="E232" s="23"/>
      <c r="F232" s="31"/>
      <c r="G232" s="25"/>
      <c r="H232" s="25"/>
      <c r="I232" s="25"/>
      <c r="J232" s="32"/>
      <c r="K232" s="25"/>
      <c r="L232" s="25"/>
      <c r="M232" s="25"/>
      <c r="N232" s="25"/>
      <c r="O232" s="25"/>
      <c r="P232" s="25"/>
      <c r="Q232" s="25"/>
      <c r="R232" s="25"/>
      <c r="S232" s="25"/>
      <c r="T232" s="25"/>
      <c r="U232" s="25"/>
      <c r="V232" s="25"/>
      <c r="W232" s="25"/>
      <c r="X232" s="25"/>
      <c r="Y232" s="25"/>
      <c r="Z232" s="25"/>
      <c r="AA232" s="25"/>
      <c r="AB232" s="25"/>
    </row>
    <row r="233" spans="2:28">
      <c r="B233" s="22"/>
      <c r="C233" s="22"/>
      <c r="D233" s="23"/>
      <c r="E233" s="23"/>
      <c r="F233" s="31"/>
      <c r="G233" s="25"/>
      <c r="H233" s="25"/>
      <c r="I233" s="25"/>
      <c r="J233" s="32"/>
      <c r="K233" s="25"/>
      <c r="L233" s="25"/>
      <c r="M233" s="25"/>
      <c r="N233" s="25"/>
      <c r="O233" s="25"/>
      <c r="P233" s="25"/>
      <c r="Q233" s="25"/>
      <c r="R233" s="25"/>
      <c r="S233" s="25"/>
      <c r="T233" s="25"/>
      <c r="U233" s="25"/>
      <c r="V233" s="25"/>
      <c r="W233" s="25"/>
      <c r="X233" s="25"/>
      <c r="Y233" s="25"/>
      <c r="Z233" s="25"/>
      <c r="AA233" s="25"/>
      <c r="AB233" s="25"/>
    </row>
    <row r="234" spans="2:28">
      <c r="B234" s="22"/>
      <c r="C234" s="22"/>
      <c r="D234" s="23"/>
      <c r="E234" s="23"/>
      <c r="F234" s="31"/>
      <c r="G234" s="25"/>
      <c r="H234" s="25"/>
      <c r="I234" s="25"/>
      <c r="J234" s="32"/>
      <c r="K234" s="25"/>
      <c r="L234" s="25"/>
      <c r="M234" s="25"/>
      <c r="N234" s="25"/>
      <c r="O234" s="25"/>
      <c r="P234" s="25"/>
      <c r="Q234" s="25"/>
      <c r="R234" s="25"/>
      <c r="S234" s="25"/>
      <c r="T234" s="25"/>
      <c r="U234" s="25"/>
      <c r="V234" s="25"/>
      <c r="W234" s="25"/>
      <c r="X234" s="25"/>
      <c r="Y234" s="25"/>
      <c r="Z234" s="25"/>
      <c r="AA234" s="25"/>
      <c r="AB234" s="25"/>
    </row>
    <row r="235" spans="2:28">
      <c r="B235" s="22"/>
      <c r="C235" s="22"/>
      <c r="D235" s="23"/>
      <c r="E235" s="23"/>
      <c r="F235" s="31"/>
      <c r="G235" s="25"/>
      <c r="H235" s="25"/>
      <c r="I235" s="25"/>
      <c r="J235" s="32"/>
      <c r="K235" s="25"/>
      <c r="L235" s="25"/>
      <c r="M235" s="25"/>
      <c r="N235" s="25"/>
      <c r="O235" s="25"/>
      <c r="P235" s="25"/>
      <c r="Q235" s="25"/>
      <c r="R235" s="25"/>
      <c r="S235" s="25"/>
      <c r="T235" s="25"/>
      <c r="U235" s="25"/>
      <c r="V235" s="25"/>
      <c r="W235" s="25"/>
      <c r="X235" s="25"/>
      <c r="Y235" s="25"/>
      <c r="Z235" s="25"/>
      <c r="AA235" s="25"/>
      <c r="AB235" s="25"/>
    </row>
    <row r="236" spans="2:28">
      <c r="B236" s="22"/>
      <c r="C236" s="22"/>
      <c r="D236" s="23"/>
      <c r="E236" s="23"/>
      <c r="F236" s="31"/>
      <c r="G236" s="25"/>
      <c r="H236" s="25"/>
      <c r="I236" s="25"/>
      <c r="J236" s="32"/>
      <c r="K236" s="25"/>
      <c r="L236" s="25"/>
      <c r="M236" s="25"/>
      <c r="N236" s="25"/>
      <c r="O236" s="25"/>
      <c r="P236" s="25"/>
      <c r="Q236" s="25"/>
      <c r="R236" s="25"/>
      <c r="S236" s="25"/>
      <c r="T236" s="25"/>
      <c r="U236" s="25"/>
      <c r="V236" s="25"/>
      <c r="W236" s="25"/>
      <c r="X236" s="25"/>
      <c r="Y236" s="25"/>
      <c r="Z236" s="25"/>
      <c r="AA236" s="25"/>
      <c r="AB236" s="25"/>
    </row>
    <row r="237" spans="2:28">
      <c r="B237" s="22"/>
      <c r="C237" s="22"/>
      <c r="D237" s="23"/>
      <c r="E237" s="23"/>
      <c r="F237" s="31"/>
      <c r="G237" s="25"/>
      <c r="H237" s="25"/>
      <c r="I237" s="25"/>
      <c r="J237" s="32"/>
      <c r="K237" s="25"/>
      <c r="L237" s="25"/>
      <c r="M237" s="25"/>
      <c r="N237" s="25"/>
      <c r="O237" s="25"/>
      <c r="P237" s="25"/>
      <c r="Q237" s="25"/>
      <c r="R237" s="25"/>
      <c r="S237" s="25"/>
      <c r="T237" s="25"/>
      <c r="U237" s="25"/>
      <c r="V237" s="25"/>
      <c r="W237" s="25"/>
      <c r="X237" s="25"/>
      <c r="Y237" s="25"/>
      <c r="Z237" s="25"/>
      <c r="AA237" s="25"/>
      <c r="AB237" s="25"/>
    </row>
    <row r="238" spans="2:28">
      <c r="B238" s="22"/>
      <c r="C238" s="22"/>
      <c r="D238" s="23"/>
      <c r="E238" s="23"/>
      <c r="F238" s="31"/>
      <c r="G238" s="25"/>
      <c r="H238" s="25"/>
      <c r="I238" s="25"/>
      <c r="J238" s="32"/>
      <c r="K238" s="25"/>
      <c r="L238" s="25"/>
      <c r="M238" s="25"/>
      <c r="N238" s="25"/>
      <c r="O238" s="25"/>
      <c r="P238" s="25"/>
      <c r="Q238" s="25"/>
      <c r="R238" s="25"/>
      <c r="S238" s="25"/>
      <c r="T238" s="25"/>
      <c r="U238" s="25"/>
      <c r="V238" s="25"/>
      <c r="W238" s="25"/>
      <c r="X238" s="25"/>
      <c r="Y238" s="25"/>
      <c r="Z238" s="25"/>
      <c r="AA238" s="25"/>
      <c r="AB238" s="25"/>
    </row>
    <row r="239" spans="2:28">
      <c r="B239" s="22"/>
      <c r="C239" s="22"/>
      <c r="D239" s="23"/>
      <c r="E239" s="23"/>
      <c r="F239" s="31"/>
      <c r="G239" s="25"/>
      <c r="H239" s="25"/>
      <c r="I239" s="25"/>
      <c r="J239" s="32"/>
      <c r="K239" s="25"/>
      <c r="L239" s="25"/>
      <c r="M239" s="25"/>
      <c r="N239" s="25"/>
      <c r="O239" s="25"/>
      <c r="P239" s="25"/>
      <c r="Q239" s="25"/>
      <c r="R239" s="25"/>
      <c r="S239" s="25"/>
      <c r="T239" s="25"/>
      <c r="U239" s="25"/>
      <c r="V239" s="25"/>
      <c r="W239" s="25"/>
      <c r="X239" s="25"/>
      <c r="Y239" s="25"/>
      <c r="Z239" s="25"/>
      <c r="AA239" s="25"/>
      <c r="AB239" s="25"/>
    </row>
    <row r="240" spans="2:28">
      <c r="B240" s="22"/>
      <c r="C240" s="22"/>
      <c r="D240" s="23"/>
      <c r="E240" s="23"/>
      <c r="F240" s="31"/>
      <c r="G240" s="25"/>
      <c r="H240" s="25"/>
      <c r="I240" s="25"/>
      <c r="J240" s="32"/>
      <c r="K240" s="25"/>
      <c r="L240" s="25"/>
      <c r="M240" s="25"/>
      <c r="N240" s="25"/>
      <c r="O240" s="25"/>
      <c r="P240" s="25"/>
      <c r="Q240" s="25"/>
      <c r="R240" s="25"/>
      <c r="S240" s="25"/>
      <c r="T240" s="25"/>
      <c r="U240" s="25"/>
      <c r="V240" s="25"/>
      <c r="W240" s="25"/>
      <c r="X240" s="25"/>
      <c r="Y240" s="25"/>
      <c r="Z240" s="25"/>
      <c r="AA240" s="25"/>
      <c r="AB240" s="25"/>
    </row>
    <row r="241" spans="2:28">
      <c r="B241" s="22"/>
      <c r="C241" s="22"/>
      <c r="D241" s="23"/>
      <c r="E241" s="23"/>
      <c r="F241" s="31"/>
      <c r="G241" s="25"/>
      <c r="H241" s="25"/>
      <c r="I241" s="25"/>
      <c r="J241" s="32"/>
      <c r="K241" s="25"/>
      <c r="L241" s="25"/>
      <c r="M241" s="25"/>
      <c r="N241" s="25"/>
      <c r="O241" s="25"/>
      <c r="P241" s="25"/>
      <c r="Q241" s="25"/>
      <c r="R241" s="25"/>
      <c r="S241" s="25"/>
      <c r="T241" s="25"/>
      <c r="U241" s="25"/>
      <c r="V241" s="25"/>
      <c r="W241" s="25"/>
      <c r="X241" s="25"/>
      <c r="Y241" s="25"/>
      <c r="Z241" s="25"/>
      <c r="AA241" s="25"/>
      <c r="AB241" s="25"/>
    </row>
    <row r="242" spans="2:28">
      <c r="B242" s="22"/>
      <c r="C242" s="22"/>
      <c r="D242" s="23"/>
      <c r="E242" s="23"/>
      <c r="F242" s="31"/>
      <c r="G242" s="25"/>
      <c r="H242" s="25"/>
      <c r="I242" s="25"/>
      <c r="J242" s="32"/>
      <c r="K242" s="25"/>
      <c r="L242" s="25"/>
      <c r="M242" s="25"/>
      <c r="N242" s="25"/>
      <c r="O242" s="25"/>
      <c r="P242" s="25"/>
      <c r="Q242" s="25"/>
      <c r="R242" s="25"/>
      <c r="S242" s="25"/>
      <c r="T242" s="25"/>
      <c r="U242" s="25"/>
      <c r="V242" s="25"/>
      <c r="W242" s="25"/>
      <c r="X242" s="25"/>
      <c r="Y242" s="25"/>
      <c r="Z242" s="25"/>
      <c r="AA242" s="25"/>
      <c r="AB242" s="25"/>
    </row>
    <row r="243" spans="2:28">
      <c r="B243" s="22"/>
      <c r="C243" s="22"/>
      <c r="D243" s="23"/>
      <c r="E243" s="23"/>
      <c r="F243" s="31"/>
      <c r="G243" s="25"/>
      <c r="H243" s="25"/>
      <c r="I243" s="25"/>
      <c r="J243" s="32"/>
      <c r="K243" s="25"/>
      <c r="L243" s="25"/>
      <c r="M243" s="25"/>
      <c r="N243" s="25"/>
      <c r="O243" s="25"/>
      <c r="P243" s="25"/>
      <c r="Q243" s="25"/>
      <c r="R243" s="25"/>
      <c r="S243" s="25"/>
      <c r="T243" s="25"/>
      <c r="U243" s="25"/>
      <c r="V243" s="25"/>
      <c r="W243" s="25"/>
      <c r="X243" s="25"/>
      <c r="Y243" s="25"/>
      <c r="Z243" s="25"/>
      <c r="AA243" s="25"/>
      <c r="AB243" s="25"/>
    </row>
    <row r="244" spans="2:28">
      <c r="B244" s="22"/>
      <c r="C244" s="22"/>
      <c r="D244" s="23"/>
      <c r="E244" s="23"/>
      <c r="F244" s="31"/>
      <c r="G244" s="25"/>
      <c r="H244" s="25"/>
      <c r="I244" s="25"/>
      <c r="J244" s="32"/>
      <c r="K244" s="25"/>
      <c r="L244" s="25"/>
      <c r="M244" s="25"/>
      <c r="N244" s="25"/>
      <c r="O244" s="25"/>
      <c r="P244" s="25"/>
      <c r="Q244" s="25"/>
      <c r="R244" s="25"/>
      <c r="S244" s="25"/>
      <c r="T244" s="25"/>
      <c r="U244" s="25"/>
      <c r="V244" s="25"/>
      <c r="W244" s="25"/>
      <c r="X244" s="25"/>
      <c r="Y244" s="25"/>
      <c r="Z244" s="25"/>
      <c r="AA244" s="25"/>
      <c r="AB244" s="25"/>
    </row>
    <row r="245" spans="2:28">
      <c r="B245" s="22"/>
      <c r="C245" s="22"/>
      <c r="D245" s="23"/>
      <c r="E245" s="23"/>
      <c r="F245" s="31"/>
      <c r="G245" s="25"/>
      <c r="H245" s="25"/>
      <c r="I245" s="25"/>
      <c r="J245" s="32"/>
      <c r="K245" s="25"/>
      <c r="L245" s="25"/>
      <c r="M245" s="25"/>
      <c r="N245" s="25"/>
      <c r="O245" s="25"/>
      <c r="P245" s="25"/>
      <c r="Q245" s="25"/>
      <c r="R245" s="25"/>
      <c r="S245" s="25"/>
      <c r="T245" s="25"/>
      <c r="U245" s="25"/>
      <c r="V245" s="25"/>
      <c r="W245" s="25"/>
      <c r="X245" s="25"/>
      <c r="Y245" s="25"/>
      <c r="Z245" s="25"/>
      <c r="AA245" s="25"/>
      <c r="AB245" s="25"/>
    </row>
    <row r="246" spans="2:28">
      <c r="B246" s="22"/>
      <c r="C246" s="22"/>
      <c r="D246" s="23"/>
      <c r="E246" s="23"/>
      <c r="F246" s="31"/>
      <c r="G246" s="25"/>
      <c r="H246" s="25"/>
      <c r="I246" s="25"/>
      <c r="J246" s="32"/>
      <c r="K246" s="25"/>
      <c r="L246" s="25"/>
      <c r="M246" s="25"/>
      <c r="N246" s="25"/>
      <c r="O246" s="25"/>
      <c r="P246" s="25"/>
      <c r="Q246" s="25"/>
      <c r="R246" s="25"/>
      <c r="S246" s="25"/>
      <c r="T246" s="25"/>
      <c r="U246" s="25"/>
      <c r="V246" s="25"/>
      <c r="W246" s="25"/>
      <c r="X246" s="25"/>
      <c r="Y246" s="25"/>
      <c r="Z246" s="25"/>
      <c r="AA246" s="25"/>
      <c r="AB246" s="25"/>
    </row>
    <row r="247" spans="2:28">
      <c r="B247" s="22"/>
      <c r="C247" s="22"/>
      <c r="D247" s="23"/>
      <c r="E247" s="23"/>
      <c r="F247" s="31"/>
      <c r="G247" s="25"/>
      <c r="H247" s="25"/>
      <c r="I247" s="25"/>
      <c r="J247" s="32"/>
      <c r="K247" s="25"/>
      <c r="L247" s="25"/>
      <c r="M247" s="25"/>
      <c r="N247" s="25"/>
      <c r="O247" s="25"/>
      <c r="P247" s="25"/>
      <c r="Q247" s="25"/>
      <c r="R247" s="25"/>
      <c r="S247" s="25"/>
      <c r="T247" s="25"/>
      <c r="U247" s="25"/>
      <c r="V247" s="25"/>
      <c r="W247" s="25"/>
      <c r="X247" s="25"/>
      <c r="Y247" s="25"/>
      <c r="Z247" s="25"/>
      <c r="AA247" s="25"/>
      <c r="AB247" s="25"/>
    </row>
    <row r="248" spans="2:28">
      <c r="B248" s="22"/>
      <c r="C248" s="22"/>
      <c r="D248" s="23"/>
      <c r="E248" s="23"/>
      <c r="F248" s="31"/>
      <c r="G248" s="25"/>
      <c r="H248" s="25"/>
      <c r="I248" s="25"/>
      <c r="J248" s="32"/>
      <c r="K248" s="25"/>
      <c r="L248" s="25"/>
      <c r="M248" s="25"/>
      <c r="N248" s="25"/>
      <c r="O248" s="25"/>
      <c r="P248" s="25"/>
      <c r="Q248" s="25"/>
      <c r="R248" s="25"/>
      <c r="S248" s="25"/>
      <c r="T248" s="25"/>
      <c r="U248" s="25"/>
      <c r="V248" s="25"/>
      <c r="W248" s="25"/>
      <c r="X248" s="25"/>
      <c r="Y248" s="25"/>
      <c r="Z248" s="25"/>
      <c r="AA248" s="25"/>
      <c r="AB248" s="25"/>
    </row>
    <row r="249" spans="2:28">
      <c r="B249" s="22"/>
      <c r="C249" s="22"/>
      <c r="D249" s="23"/>
      <c r="E249" s="23"/>
      <c r="F249" s="31"/>
      <c r="G249" s="25"/>
      <c r="H249" s="25"/>
      <c r="I249" s="25"/>
      <c r="J249" s="32"/>
      <c r="K249" s="25"/>
      <c r="L249" s="25"/>
      <c r="M249" s="25"/>
      <c r="N249" s="25"/>
      <c r="O249" s="25"/>
      <c r="P249" s="25"/>
      <c r="Q249" s="25"/>
      <c r="R249" s="25"/>
      <c r="S249" s="25"/>
      <c r="T249" s="25"/>
      <c r="U249" s="25"/>
      <c r="V249" s="25"/>
      <c r="W249" s="25"/>
      <c r="X249" s="25"/>
      <c r="Y249" s="25"/>
      <c r="Z249" s="25"/>
      <c r="AA249" s="25"/>
      <c r="AB249" s="25"/>
    </row>
    <row r="250" spans="2:28">
      <c r="B250" s="22"/>
      <c r="C250" s="22"/>
      <c r="D250" s="23"/>
      <c r="E250" s="23"/>
      <c r="F250" s="31"/>
      <c r="G250" s="25"/>
      <c r="H250" s="25"/>
      <c r="I250" s="25"/>
      <c r="J250" s="32"/>
      <c r="K250" s="25"/>
      <c r="L250" s="25"/>
      <c r="M250" s="25"/>
      <c r="N250" s="25"/>
      <c r="O250" s="25"/>
      <c r="P250" s="25"/>
      <c r="Q250" s="25"/>
      <c r="R250" s="25"/>
      <c r="S250" s="25"/>
      <c r="T250" s="25"/>
      <c r="U250" s="25"/>
      <c r="V250" s="25"/>
      <c r="W250" s="25"/>
      <c r="X250" s="25"/>
      <c r="Y250" s="25"/>
      <c r="Z250" s="25"/>
      <c r="AA250" s="25"/>
      <c r="AB250" s="25"/>
    </row>
    <row r="251" spans="2:28">
      <c r="B251" s="22"/>
      <c r="C251" s="22"/>
      <c r="D251" s="23"/>
      <c r="E251" s="23"/>
      <c r="F251" s="31"/>
      <c r="G251" s="25"/>
      <c r="H251" s="25"/>
      <c r="I251" s="25"/>
      <c r="J251" s="32"/>
      <c r="K251" s="25"/>
      <c r="L251" s="25"/>
      <c r="M251" s="25"/>
      <c r="N251" s="25"/>
      <c r="O251" s="25"/>
      <c r="P251" s="25"/>
      <c r="Q251" s="25"/>
      <c r="R251" s="25"/>
      <c r="S251" s="25"/>
      <c r="T251" s="25"/>
      <c r="U251" s="25"/>
      <c r="V251" s="25"/>
      <c r="W251" s="25"/>
      <c r="X251" s="25"/>
      <c r="Y251" s="25"/>
      <c r="Z251" s="25"/>
      <c r="AA251" s="25"/>
      <c r="AB251" s="25"/>
    </row>
    <row r="252" spans="2:28">
      <c r="B252" s="22"/>
      <c r="C252" s="22"/>
      <c r="D252" s="23"/>
      <c r="E252" s="23"/>
      <c r="F252" s="31"/>
      <c r="G252" s="25"/>
      <c r="H252" s="25"/>
      <c r="I252" s="25"/>
      <c r="J252" s="32"/>
      <c r="K252" s="25"/>
      <c r="L252" s="25"/>
      <c r="M252" s="25"/>
      <c r="N252" s="25"/>
      <c r="O252" s="25"/>
      <c r="P252" s="25"/>
      <c r="Q252" s="25"/>
      <c r="R252" s="25"/>
      <c r="S252" s="25"/>
      <c r="T252" s="25"/>
      <c r="U252" s="25"/>
      <c r="V252" s="25"/>
      <c r="W252" s="25"/>
      <c r="X252" s="25"/>
      <c r="Y252" s="25"/>
      <c r="Z252" s="25"/>
      <c r="AA252" s="25"/>
      <c r="AB252" s="25"/>
    </row>
    <row r="253" spans="2:28">
      <c r="B253" s="22"/>
      <c r="C253" s="22"/>
      <c r="D253" s="23"/>
      <c r="E253" s="23"/>
      <c r="F253" s="31"/>
      <c r="G253" s="25"/>
      <c r="H253" s="25"/>
      <c r="I253" s="25"/>
      <c r="J253" s="32"/>
      <c r="K253" s="25"/>
      <c r="L253" s="25"/>
      <c r="M253" s="25"/>
      <c r="N253" s="25"/>
      <c r="O253" s="25"/>
      <c r="P253" s="25"/>
      <c r="Q253" s="25"/>
      <c r="R253" s="25"/>
      <c r="S253" s="25"/>
      <c r="T253" s="25"/>
      <c r="U253" s="25"/>
      <c r="V253" s="25"/>
      <c r="W253" s="25"/>
      <c r="X253" s="25"/>
      <c r="Y253" s="25"/>
      <c r="Z253" s="25"/>
      <c r="AA253" s="25"/>
      <c r="AB253" s="25"/>
    </row>
    <row r="254" spans="2:28">
      <c r="B254" s="22"/>
      <c r="C254" s="22"/>
      <c r="D254" s="23"/>
      <c r="E254" s="23"/>
      <c r="F254" s="31"/>
      <c r="G254" s="25"/>
      <c r="H254" s="25"/>
      <c r="I254" s="25"/>
      <c r="J254" s="32"/>
      <c r="K254" s="25"/>
      <c r="L254" s="25"/>
      <c r="M254" s="25"/>
      <c r="N254" s="25"/>
      <c r="O254" s="25"/>
      <c r="P254" s="25"/>
      <c r="Q254" s="25"/>
      <c r="R254" s="25"/>
      <c r="S254" s="25"/>
      <c r="T254" s="25"/>
      <c r="U254" s="25"/>
      <c r="V254" s="25"/>
      <c r="W254" s="25"/>
      <c r="X254" s="25"/>
      <c r="Y254" s="25"/>
      <c r="Z254" s="25"/>
      <c r="AA254" s="25"/>
      <c r="AB254" s="25"/>
    </row>
    <row r="255" spans="2:28">
      <c r="B255" s="22"/>
      <c r="C255" s="22"/>
      <c r="D255" s="23"/>
      <c r="E255" s="23"/>
      <c r="F255" s="31"/>
      <c r="G255" s="25"/>
      <c r="H255" s="25"/>
      <c r="I255" s="25"/>
      <c r="J255" s="32"/>
      <c r="K255" s="25"/>
      <c r="L255" s="25"/>
      <c r="M255" s="25"/>
      <c r="N255" s="25"/>
      <c r="O255" s="25"/>
      <c r="P255" s="25"/>
      <c r="Q255" s="25"/>
      <c r="R255" s="25"/>
      <c r="S255" s="25"/>
      <c r="T255" s="25"/>
      <c r="U255" s="25"/>
      <c r="V255" s="25"/>
      <c r="W255" s="25"/>
      <c r="X255" s="25"/>
      <c r="Y255" s="25"/>
      <c r="Z255" s="25"/>
      <c r="AA255" s="25"/>
      <c r="AB255" s="25"/>
    </row>
    <row r="256" spans="2:28">
      <c r="B256" s="22"/>
      <c r="C256" s="22"/>
      <c r="D256" s="23"/>
      <c r="E256" s="23"/>
      <c r="F256" s="31"/>
      <c r="G256" s="25"/>
      <c r="H256" s="25"/>
      <c r="I256" s="25"/>
      <c r="J256" s="32"/>
      <c r="K256" s="25"/>
      <c r="L256" s="25"/>
      <c r="M256" s="25"/>
      <c r="N256" s="25"/>
      <c r="O256" s="25"/>
      <c r="P256" s="25"/>
      <c r="Q256" s="25"/>
      <c r="R256" s="25"/>
      <c r="S256" s="25"/>
      <c r="T256" s="25"/>
      <c r="U256" s="25"/>
      <c r="V256" s="25"/>
      <c r="W256" s="25"/>
      <c r="X256" s="25"/>
      <c r="Y256" s="25"/>
      <c r="Z256" s="25"/>
      <c r="AA256" s="25"/>
      <c r="AB256" s="25"/>
    </row>
    <row r="257" spans="2:28">
      <c r="B257" s="22"/>
      <c r="C257" s="22"/>
      <c r="D257" s="23"/>
      <c r="E257" s="23"/>
      <c r="F257" s="31"/>
      <c r="G257" s="25"/>
      <c r="H257" s="25"/>
      <c r="I257" s="25"/>
      <c r="J257" s="32"/>
      <c r="K257" s="25"/>
      <c r="L257" s="25"/>
      <c r="M257" s="25"/>
      <c r="N257" s="25"/>
      <c r="O257" s="25"/>
      <c r="P257" s="25"/>
      <c r="Q257" s="25"/>
      <c r="R257" s="25"/>
      <c r="S257" s="25"/>
      <c r="T257" s="25"/>
      <c r="U257" s="25"/>
      <c r="V257" s="25"/>
      <c r="W257" s="25"/>
      <c r="X257" s="25"/>
      <c r="Y257" s="25"/>
      <c r="Z257" s="25"/>
      <c r="AA257" s="25"/>
      <c r="AB257" s="25"/>
    </row>
    <row r="258" spans="2:28">
      <c r="B258" s="22"/>
      <c r="C258" s="22"/>
      <c r="D258" s="23"/>
      <c r="E258" s="23"/>
      <c r="F258" s="31"/>
      <c r="G258" s="25"/>
      <c r="H258" s="25"/>
      <c r="I258" s="25"/>
      <c r="J258" s="32"/>
      <c r="K258" s="25"/>
      <c r="L258" s="25"/>
      <c r="M258" s="25"/>
      <c r="N258" s="25"/>
      <c r="O258" s="25"/>
      <c r="P258" s="25"/>
      <c r="Q258" s="25"/>
      <c r="R258" s="25"/>
      <c r="S258" s="25"/>
      <c r="T258" s="25"/>
      <c r="U258" s="25"/>
      <c r="V258" s="25"/>
      <c r="W258" s="25"/>
      <c r="X258" s="25"/>
      <c r="Y258" s="25"/>
      <c r="Z258" s="25"/>
      <c r="AA258" s="25"/>
      <c r="AB258" s="25"/>
    </row>
    <row r="259" spans="2:28">
      <c r="B259" s="22"/>
      <c r="C259" s="22"/>
      <c r="D259" s="23"/>
      <c r="E259" s="23"/>
      <c r="F259" s="31"/>
      <c r="G259" s="25"/>
      <c r="H259" s="25"/>
      <c r="I259" s="25"/>
      <c r="J259" s="32"/>
      <c r="K259" s="25"/>
      <c r="L259" s="25"/>
      <c r="M259" s="25"/>
      <c r="N259" s="25"/>
      <c r="O259" s="25"/>
      <c r="P259" s="25"/>
      <c r="Q259" s="25"/>
      <c r="R259" s="25"/>
      <c r="S259" s="25"/>
      <c r="T259" s="25"/>
      <c r="U259" s="25"/>
      <c r="V259" s="25"/>
      <c r="W259" s="25"/>
      <c r="X259" s="25"/>
      <c r="Y259" s="25"/>
      <c r="Z259" s="25"/>
      <c r="AA259" s="25"/>
      <c r="AB259" s="25"/>
    </row>
    <row r="260" spans="2:28">
      <c r="B260" s="22"/>
      <c r="C260" s="22"/>
      <c r="D260" s="23"/>
      <c r="E260" s="23"/>
      <c r="F260" s="31"/>
      <c r="G260" s="25"/>
      <c r="H260" s="25"/>
      <c r="I260" s="25"/>
      <c r="J260" s="32"/>
      <c r="K260" s="25"/>
      <c r="L260" s="25"/>
      <c r="M260" s="25"/>
      <c r="N260" s="25"/>
      <c r="O260" s="25"/>
      <c r="P260" s="25"/>
      <c r="Q260" s="25"/>
      <c r="R260" s="25"/>
      <c r="S260" s="25"/>
      <c r="T260" s="25"/>
      <c r="U260" s="25"/>
      <c r="V260" s="25"/>
      <c r="W260" s="25"/>
      <c r="X260" s="25"/>
      <c r="Y260" s="25"/>
      <c r="Z260" s="25"/>
      <c r="AA260" s="25"/>
      <c r="AB260" s="25"/>
    </row>
    <row r="261" spans="2:28">
      <c r="B261" s="22"/>
      <c r="C261" s="22"/>
      <c r="D261" s="23"/>
      <c r="E261" s="23"/>
      <c r="F261" s="31"/>
      <c r="G261" s="25"/>
      <c r="H261" s="25"/>
      <c r="I261" s="25"/>
      <c r="J261" s="32"/>
      <c r="K261" s="25"/>
      <c r="L261" s="25"/>
      <c r="M261" s="25"/>
      <c r="N261" s="25"/>
      <c r="O261" s="25"/>
      <c r="P261" s="25"/>
      <c r="Q261" s="25"/>
      <c r="R261" s="25"/>
      <c r="S261" s="25"/>
      <c r="T261" s="25"/>
      <c r="U261" s="25"/>
      <c r="V261" s="25"/>
      <c r="W261" s="25"/>
      <c r="X261" s="25"/>
      <c r="Y261" s="25"/>
      <c r="Z261" s="25"/>
      <c r="AA261" s="25"/>
      <c r="AB261" s="25"/>
    </row>
    <row r="262" spans="2:28">
      <c r="B262" s="22"/>
      <c r="C262" s="22"/>
      <c r="D262" s="23"/>
      <c r="E262" s="23"/>
      <c r="F262" s="31"/>
      <c r="G262" s="25"/>
      <c r="H262" s="25"/>
      <c r="I262" s="25"/>
      <c r="J262" s="32"/>
      <c r="K262" s="25"/>
      <c r="L262" s="25"/>
      <c r="M262" s="25"/>
      <c r="N262" s="25"/>
      <c r="O262" s="25"/>
      <c r="P262" s="25"/>
      <c r="Q262" s="25"/>
      <c r="R262" s="25"/>
      <c r="S262" s="25"/>
      <c r="T262" s="25"/>
      <c r="U262" s="25"/>
      <c r="V262" s="25"/>
      <c r="W262" s="25"/>
      <c r="X262" s="25"/>
      <c r="Y262" s="25"/>
      <c r="Z262" s="25"/>
      <c r="AA262" s="25"/>
      <c r="AB262" s="25"/>
    </row>
    <row r="263" spans="2:28">
      <c r="B263" s="22"/>
      <c r="C263" s="22"/>
      <c r="D263" s="23"/>
      <c r="E263" s="23"/>
      <c r="F263" s="31"/>
      <c r="G263" s="25"/>
      <c r="H263" s="25"/>
      <c r="I263" s="25"/>
      <c r="J263" s="32"/>
      <c r="K263" s="25"/>
      <c r="L263" s="25"/>
      <c r="M263" s="25"/>
      <c r="N263" s="25"/>
      <c r="O263" s="25"/>
      <c r="P263" s="25"/>
      <c r="Q263" s="25"/>
      <c r="R263" s="25"/>
      <c r="S263" s="25"/>
      <c r="T263" s="25"/>
      <c r="U263" s="25"/>
      <c r="V263" s="25"/>
      <c r="W263" s="25"/>
      <c r="X263" s="25"/>
      <c r="Y263" s="25"/>
      <c r="Z263" s="25"/>
      <c r="AA263" s="25"/>
      <c r="AB263" s="25"/>
    </row>
    <row r="264" spans="2:28">
      <c r="B264" s="22"/>
      <c r="C264" s="22"/>
      <c r="D264" s="23"/>
      <c r="E264" s="23"/>
      <c r="F264" s="31"/>
      <c r="G264" s="25"/>
      <c r="H264" s="25"/>
      <c r="I264" s="25"/>
      <c r="J264" s="32"/>
      <c r="K264" s="25"/>
      <c r="L264" s="25"/>
      <c r="M264" s="25"/>
      <c r="N264" s="25"/>
      <c r="O264" s="25"/>
      <c r="P264" s="25"/>
      <c r="Q264" s="25"/>
      <c r="R264" s="25"/>
      <c r="S264" s="25"/>
      <c r="T264" s="25"/>
      <c r="U264" s="25"/>
      <c r="V264" s="25"/>
      <c r="W264" s="25"/>
      <c r="X264" s="25"/>
      <c r="Y264" s="25"/>
      <c r="Z264" s="25"/>
      <c r="AA264" s="25"/>
      <c r="AB264" s="25"/>
    </row>
    <row r="265" spans="2:28">
      <c r="B265" s="22"/>
      <c r="C265" s="22"/>
      <c r="D265" s="23"/>
      <c r="E265" s="23"/>
      <c r="F265" s="31"/>
      <c r="G265" s="25"/>
      <c r="H265" s="25"/>
      <c r="I265" s="25"/>
      <c r="J265" s="32"/>
      <c r="K265" s="25"/>
      <c r="L265" s="25"/>
      <c r="M265" s="25"/>
      <c r="N265" s="25"/>
      <c r="O265" s="25"/>
      <c r="P265" s="25"/>
      <c r="Q265" s="25"/>
      <c r="R265" s="25"/>
      <c r="S265" s="25"/>
      <c r="T265" s="25"/>
      <c r="U265" s="25"/>
      <c r="V265" s="25"/>
      <c r="W265" s="25"/>
      <c r="X265" s="25"/>
      <c r="Y265" s="25"/>
      <c r="Z265" s="25"/>
      <c r="AA265" s="25"/>
      <c r="AB265" s="25"/>
    </row>
    <row r="266" spans="2:28">
      <c r="B266" s="22"/>
      <c r="C266" s="22"/>
      <c r="D266" s="23"/>
      <c r="E266" s="23"/>
      <c r="F266" s="31"/>
      <c r="G266" s="25"/>
      <c r="H266" s="25"/>
      <c r="I266" s="25"/>
      <c r="J266" s="32"/>
      <c r="K266" s="25"/>
      <c r="L266" s="25"/>
      <c r="M266" s="25"/>
      <c r="N266" s="25"/>
      <c r="O266" s="25"/>
      <c r="P266" s="25"/>
      <c r="Q266" s="25"/>
      <c r="R266" s="25"/>
      <c r="S266" s="25"/>
      <c r="T266" s="25"/>
      <c r="U266" s="25"/>
      <c r="V266" s="25"/>
      <c r="W266" s="25"/>
      <c r="X266" s="25"/>
      <c r="Y266" s="25"/>
      <c r="Z266" s="25"/>
      <c r="AA266" s="25"/>
      <c r="AB266" s="25"/>
    </row>
    <row r="267" spans="2:28">
      <c r="B267" s="22"/>
      <c r="C267" s="22"/>
      <c r="D267" s="23"/>
      <c r="E267" s="23"/>
      <c r="F267" s="31"/>
      <c r="G267" s="25"/>
      <c r="H267" s="25"/>
      <c r="I267" s="25"/>
      <c r="J267" s="32"/>
      <c r="K267" s="25"/>
      <c r="L267" s="25"/>
      <c r="M267" s="25"/>
      <c r="N267" s="25"/>
      <c r="O267" s="25"/>
      <c r="P267" s="25"/>
      <c r="Q267" s="25"/>
      <c r="R267" s="25"/>
      <c r="S267" s="25"/>
      <c r="T267" s="25"/>
      <c r="U267" s="25"/>
      <c r="V267" s="25"/>
      <c r="W267" s="25"/>
      <c r="X267" s="25"/>
      <c r="Y267" s="25"/>
      <c r="Z267" s="25"/>
      <c r="AA267" s="25"/>
      <c r="AB267" s="25"/>
    </row>
    <row r="268" spans="2:28">
      <c r="B268" s="22"/>
      <c r="C268" s="22"/>
      <c r="D268" s="23"/>
      <c r="E268" s="23"/>
      <c r="F268" s="31"/>
      <c r="G268" s="25"/>
      <c r="H268" s="25"/>
      <c r="I268" s="25"/>
      <c r="J268" s="32"/>
      <c r="K268" s="25"/>
      <c r="L268" s="25"/>
      <c r="M268" s="25"/>
      <c r="N268" s="25"/>
      <c r="O268" s="25"/>
      <c r="P268" s="25"/>
      <c r="Q268" s="25"/>
      <c r="R268" s="25"/>
      <c r="S268" s="25"/>
      <c r="T268" s="25"/>
      <c r="U268" s="25"/>
      <c r="V268" s="25"/>
      <c r="W268" s="25"/>
      <c r="X268" s="25"/>
      <c r="Y268" s="25"/>
      <c r="Z268" s="25"/>
      <c r="AA268" s="25"/>
      <c r="AB268" s="25"/>
    </row>
    <row r="269" spans="2:28">
      <c r="B269" s="22"/>
      <c r="C269" s="22"/>
      <c r="D269" s="23"/>
      <c r="E269" s="23"/>
      <c r="F269" s="31"/>
      <c r="G269" s="25"/>
      <c r="H269" s="25"/>
      <c r="I269" s="25"/>
      <c r="J269" s="32"/>
      <c r="K269" s="25"/>
      <c r="L269" s="25"/>
      <c r="M269" s="25"/>
      <c r="N269" s="25"/>
      <c r="O269" s="25"/>
      <c r="P269" s="25"/>
      <c r="Q269" s="25"/>
      <c r="R269" s="25"/>
      <c r="S269" s="25"/>
      <c r="T269" s="25"/>
      <c r="U269" s="25"/>
      <c r="V269" s="25"/>
      <c r="W269" s="25"/>
      <c r="X269" s="25"/>
      <c r="Y269" s="25"/>
      <c r="Z269" s="25"/>
      <c r="AA269" s="25"/>
      <c r="AB269" s="25"/>
    </row>
    <row r="270" spans="2:28">
      <c r="B270" s="22"/>
      <c r="C270" s="22"/>
      <c r="D270" s="23"/>
      <c r="E270" s="23"/>
      <c r="F270" s="31"/>
      <c r="G270" s="25"/>
      <c r="H270" s="25"/>
      <c r="I270" s="25"/>
      <c r="J270" s="32"/>
      <c r="K270" s="25"/>
      <c r="L270" s="25"/>
      <c r="M270" s="25"/>
      <c r="N270" s="25"/>
      <c r="O270" s="25"/>
      <c r="P270" s="25"/>
      <c r="Q270" s="25"/>
      <c r="R270" s="25"/>
      <c r="S270" s="25"/>
      <c r="T270" s="25"/>
      <c r="U270" s="25"/>
      <c r="V270" s="25"/>
      <c r="W270" s="25"/>
      <c r="X270" s="25"/>
      <c r="Y270" s="25"/>
      <c r="Z270" s="25"/>
      <c r="AA270" s="25"/>
      <c r="AB270" s="25"/>
    </row>
    <row r="271" spans="2:28">
      <c r="B271" s="22"/>
      <c r="C271" s="22"/>
      <c r="D271" s="23"/>
      <c r="E271" s="23"/>
      <c r="F271" s="31"/>
      <c r="G271" s="25"/>
      <c r="H271" s="25"/>
      <c r="I271" s="25"/>
      <c r="J271" s="32"/>
      <c r="K271" s="25"/>
      <c r="L271" s="25"/>
      <c r="M271" s="25"/>
      <c r="N271" s="25"/>
      <c r="O271" s="25"/>
      <c r="P271" s="25"/>
      <c r="Q271" s="25"/>
      <c r="R271" s="25"/>
      <c r="S271" s="25"/>
      <c r="T271" s="25"/>
      <c r="U271" s="25"/>
      <c r="V271" s="25"/>
      <c r="W271" s="25"/>
      <c r="X271" s="25"/>
      <c r="Y271" s="25"/>
      <c r="Z271" s="25"/>
      <c r="AA271" s="25"/>
      <c r="AB271" s="25"/>
    </row>
    <row r="272" spans="2:28">
      <c r="B272" s="22"/>
      <c r="C272" s="22"/>
      <c r="D272" s="23"/>
      <c r="E272" s="23"/>
      <c r="F272" s="31"/>
      <c r="G272" s="25"/>
      <c r="H272" s="25"/>
      <c r="I272" s="25"/>
      <c r="J272" s="32"/>
      <c r="K272" s="25"/>
      <c r="L272" s="25"/>
      <c r="M272" s="25"/>
      <c r="N272" s="25"/>
      <c r="O272" s="25"/>
      <c r="P272" s="25"/>
      <c r="Q272" s="25"/>
      <c r="R272" s="25"/>
      <c r="S272" s="25"/>
      <c r="T272" s="25"/>
      <c r="U272" s="25"/>
      <c r="V272" s="25"/>
      <c r="W272" s="25"/>
      <c r="X272" s="25"/>
      <c r="Y272" s="25"/>
      <c r="Z272" s="25"/>
      <c r="AA272" s="25"/>
      <c r="AB272" s="25"/>
    </row>
    <row r="273" spans="2:28">
      <c r="B273" s="22"/>
      <c r="C273" s="22"/>
      <c r="D273" s="23"/>
      <c r="E273" s="23"/>
      <c r="F273" s="31"/>
      <c r="G273" s="25"/>
      <c r="H273" s="25"/>
      <c r="I273" s="25"/>
      <c r="J273" s="32"/>
      <c r="K273" s="25"/>
      <c r="L273" s="25"/>
      <c r="M273" s="25"/>
      <c r="N273" s="25"/>
      <c r="O273" s="25"/>
      <c r="P273" s="25"/>
      <c r="Q273" s="25"/>
      <c r="R273" s="25"/>
      <c r="S273" s="25"/>
      <c r="T273" s="25"/>
      <c r="U273" s="25"/>
      <c r="V273" s="25"/>
      <c r="W273" s="25"/>
      <c r="X273" s="25"/>
      <c r="Y273" s="25"/>
      <c r="Z273" s="25"/>
      <c r="AA273" s="25"/>
      <c r="AB273" s="25"/>
    </row>
    <row r="274" spans="2:28">
      <c r="B274" s="22"/>
      <c r="C274" s="22"/>
      <c r="D274" s="23"/>
      <c r="E274" s="23"/>
      <c r="F274" s="31"/>
      <c r="G274" s="25"/>
      <c r="H274" s="25"/>
      <c r="I274" s="25"/>
      <c r="J274" s="32"/>
      <c r="K274" s="25"/>
      <c r="L274" s="25"/>
      <c r="M274" s="25"/>
      <c r="N274" s="25"/>
      <c r="O274" s="25"/>
      <c r="P274" s="25"/>
      <c r="Q274" s="25"/>
      <c r="R274" s="25"/>
      <c r="S274" s="25"/>
      <c r="T274" s="25"/>
      <c r="U274" s="25"/>
      <c r="V274" s="25"/>
      <c r="W274" s="25"/>
      <c r="X274" s="25"/>
      <c r="Y274" s="25"/>
      <c r="Z274" s="25"/>
      <c r="AA274" s="25"/>
      <c r="AB274" s="25"/>
    </row>
    <row r="275" spans="2:28">
      <c r="B275" s="22"/>
      <c r="C275" s="22"/>
      <c r="D275" s="23"/>
      <c r="E275" s="23"/>
      <c r="F275" s="31"/>
      <c r="G275" s="25"/>
      <c r="H275" s="25"/>
      <c r="I275" s="25"/>
      <c r="J275" s="32"/>
      <c r="K275" s="25"/>
      <c r="L275" s="25"/>
      <c r="M275" s="25"/>
      <c r="N275" s="25"/>
      <c r="O275" s="25"/>
      <c r="P275" s="25"/>
      <c r="Q275" s="25"/>
      <c r="R275" s="25"/>
      <c r="S275" s="25"/>
      <c r="T275" s="25"/>
      <c r="U275" s="25"/>
      <c r="V275" s="25"/>
      <c r="W275" s="25"/>
      <c r="X275" s="25"/>
      <c r="Y275" s="25"/>
      <c r="Z275" s="25"/>
      <c r="AA275" s="25"/>
      <c r="AB275" s="25"/>
    </row>
    <row r="276" spans="2:28">
      <c r="B276" s="22"/>
      <c r="C276" s="22"/>
      <c r="D276" s="23"/>
      <c r="E276" s="23"/>
      <c r="F276" s="31"/>
      <c r="G276" s="25"/>
      <c r="H276" s="25"/>
      <c r="I276" s="25"/>
      <c r="J276" s="32"/>
      <c r="K276" s="25"/>
      <c r="L276" s="25"/>
      <c r="M276" s="25"/>
      <c r="N276" s="25"/>
      <c r="O276" s="25"/>
      <c r="P276" s="25"/>
      <c r="Q276" s="25"/>
      <c r="R276" s="25"/>
      <c r="S276" s="25"/>
      <c r="T276" s="25"/>
      <c r="U276" s="25"/>
      <c r="V276" s="25"/>
      <c r="W276" s="25"/>
      <c r="X276" s="25"/>
      <c r="Y276" s="25"/>
      <c r="Z276" s="25"/>
      <c r="AA276" s="25"/>
      <c r="AB276" s="25"/>
    </row>
    <row r="277" spans="2:28">
      <c r="B277" s="22"/>
      <c r="C277" s="22"/>
      <c r="D277" s="23"/>
      <c r="E277" s="23"/>
      <c r="F277" s="31"/>
      <c r="G277" s="25"/>
      <c r="H277" s="25"/>
      <c r="I277" s="25"/>
      <c r="J277" s="32"/>
      <c r="K277" s="25"/>
      <c r="L277" s="25"/>
      <c r="M277" s="25"/>
      <c r="N277" s="25"/>
      <c r="O277" s="25"/>
      <c r="P277" s="25"/>
      <c r="Q277" s="25"/>
      <c r="R277" s="25"/>
      <c r="S277" s="25"/>
      <c r="T277" s="25"/>
      <c r="U277" s="25"/>
      <c r="V277" s="25"/>
      <c r="W277" s="25"/>
      <c r="X277" s="25"/>
      <c r="Y277" s="25"/>
      <c r="Z277" s="25"/>
      <c r="AA277" s="25"/>
      <c r="AB277" s="25"/>
    </row>
    <row r="278" spans="2:28">
      <c r="B278" s="22"/>
      <c r="C278" s="22"/>
      <c r="D278" s="23"/>
      <c r="E278" s="23"/>
      <c r="F278" s="31"/>
      <c r="G278" s="25"/>
      <c r="H278" s="25"/>
      <c r="I278" s="25"/>
      <c r="J278" s="32"/>
      <c r="K278" s="25"/>
      <c r="L278" s="25"/>
      <c r="M278" s="25"/>
      <c r="N278" s="25"/>
      <c r="O278" s="25"/>
      <c r="P278" s="25"/>
      <c r="Q278" s="25"/>
      <c r="R278" s="25"/>
      <c r="S278" s="25"/>
      <c r="T278" s="25"/>
      <c r="U278" s="25"/>
      <c r="V278" s="25"/>
      <c r="W278" s="25"/>
      <c r="X278" s="25"/>
      <c r="Y278" s="25"/>
      <c r="Z278" s="25"/>
      <c r="AA278" s="25"/>
      <c r="AB278" s="25"/>
    </row>
    <row r="279" spans="2:28">
      <c r="B279" s="22"/>
      <c r="C279" s="22"/>
      <c r="D279" s="23"/>
      <c r="E279" s="23"/>
      <c r="F279" s="31"/>
      <c r="G279" s="25"/>
      <c r="H279" s="25"/>
      <c r="I279" s="25"/>
      <c r="J279" s="32"/>
      <c r="K279" s="25"/>
      <c r="L279" s="25"/>
      <c r="M279" s="25"/>
      <c r="N279" s="25"/>
      <c r="O279" s="25"/>
      <c r="P279" s="25"/>
      <c r="Q279" s="25"/>
      <c r="R279" s="25"/>
      <c r="S279" s="25"/>
      <c r="T279" s="25"/>
      <c r="U279" s="25"/>
      <c r="V279" s="25"/>
      <c r="W279" s="25"/>
      <c r="X279" s="25"/>
      <c r="Y279" s="25"/>
      <c r="Z279" s="25"/>
      <c r="AA279" s="25"/>
      <c r="AB279" s="25"/>
    </row>
    <row r="280" spans="2:28">
      <c r="B280" s="22"/>
      <c r="C280" s="22"/>
      <c r="D280" s="23"/>
      <c r="E280" s="23"/>
      <c r="F280" s="31"/>
      <c r="G280" s="25"/>
      <c r="H280" s="25"/>
      <c r="I280" s="25"/>
      <c r="J280" s="32"/>
      <c r="K280" s="25"/>
      <c r="L280" s="25"/>
      <c r="M280" s="25"/>
      <c r="N280" s="25"/>
      <c r="O280" s="25"/>
      <c r="P280" s="25"/>
      <c r="Q280" s="25"/>
      <c r="R280" s="25"/>
      <c r="S280" s="25"/>
      <c r="T280" s="25"/>
      <c r="U280" s="25"/>
      <c r="V280" s="25"/>
      <c r="W280" s="25"/>
      <c r="X280" s="25"/>
      <c r="Y280" s="25"/>
      <c r="Z280" s="25"/>
      <c r="AA280" s="25"/>
      <c r="AB280" s="25"/>
    </row>
    <row r="281" spans="2:28">
      <c r="B281" s="22"/>
      <c r="C281" s="22"/>
      <c r="D281" s="23"/>
      <c r="E281" s="23"/>
      <c r="F281" s="31"/>
      <c r="G281" s="25"/>
      <c r="H281" s="25"/>
      <c r="I281" s="25"/>
      <c r="J281" s="32"/>
      <c r="K281" s="25"/>
      <c r="L281" s="25"/>
      <c r="M281" s="25"/>
      <c r="N281" s="25"/>
      <c r="O281" s="25"/>
      <c r="P281" s="25"/>
      <c r="Q281" s="25"/>
      <c r="R281" s="25"/>
      <c r="S281" s="25"/>
      <c r="T281" s="25"/>
      <c r="U281" s="25"/>
      <c r="V281" s="25"/>
      <c r="W281" s="25"/>
      <c r="X281" s="25"/>
      <c r="Y281" s="25"/>
      <c r="Z281" s="25"/>
      <c r="AA281" s="25"/>
      <c r="AB281" s="25"/>
    </row>
    <row r="282" spans="2:28">
      <c r="B282" s="22"/>
      <c r="C282" s="22"/>
      <c r="D282" s="23"/>
      <c r="E282" s="23"/>
      <c r="F282" s="31"/>
      <c r="G282" s="25"/>
      <c r="H282" s="25"/>
      <c r="I282" s="25"/>
      <c r="J282" s="32"/>
      <c r="K282" s="25"/>
      <c r="L282" s="25"/>
      <c r="M282" s="25"/>
      <c r="N282" s="25"/>
      <c r="O282" s="25"/>
      <c r="P282" s="25"/>
      <c r="Q282" s="25"/>
      <c r="R282" s="25"/>
      <c r="S282" s="25"/>
      <c r="T282" s="25"/>
      <c r="U282" s="25"/>
      <c r="V282" s="25"/>
      <c r="W282" s="25"/>
      <c r="X282" s="25"/>
      <c r="Y282" s="25"/>
      <c r="Z282" s="25"/>
      <c r="AA282" s="25"/>
      <c r="AB282" s="25"/>
    </row>
    <row r="283" spans="2:28">
      <c r="B283" s="22"/>
      <c r="C283" s="22"/>
      <c r="D283" s="23"/>
      <c r="E283" s="23"/>
      <c r="F283" s="31"/>
      <c r="G283" s="25"/>
      <c r="H283" s="25"/>
      <c r="I283" s="25"/>
      <c r="J283" s="32"/>
      <c r="K283" s="25"/>
      <c r="L283" s="25"/>
      <c r="M283" s="25"/>
      <c r="N283" s="25"/>
      <c r="O283" s="25"/>
      <c r="P283" s="25"/>
      <c r="Q283" s="25"/>
      <c r="R283" s="25"/>
      <c r="S283" s="25"/>
      <c r="T283" s="25"/>
      <c r="U283" s="25"/>
      <c r="V283" s="25"/>
      <c r="W283" s="25"/>
      <c r="X283" s="25"/>
      <c r="Y283" s="25"/>
      <c r="Z283" s="25"/>
      <c r="AA283" s="25"/>
      <c r="AB283" s="25"/>
    </row>
    <row r="284" spans="2:28">
      <c r="B284" s="22"/>
      <c r="C284" s="22"/>
      <c r="D284" s="23"/>
      <c r="E284" s="23"/>
      <c r="F284" s="31"/>
      <c r="G284" s="25"/>
      <c r="H284" s="25"/>
      <c r="I284" s="25"/>
      <c r="J284" s="32"/>
      <c r="K284" s="25"/>
      <c r="L284" s="25"/>
      <c r="M284" s="25"/>
      <c r="N284" s="25"/>
      <c r="O284" s="25"/>
      <c r="P284" s="25"/>
      <c r="Q284" s="25"/>
      <c r="R284" s="25"/>
      <c r="S284" s="25"/>
      <c r="T284" s="25"/>
      <c r="U284" s="25"/>
      <c r="V284" s="25"/>
      <c r="W284" s="25"/>
      <c r="X284" s="25"/>
      <c r="Y284" s="25"/>
      <c r="Z284" s="25"/>
      <c r="AA284" s="25"/>
      <c r="AB284" s="25"/>
    </row>
    <row r="285" spans="2:28">
      <c r="B285" s="22"/>
      <c r="C285" s="22"/>
      <c r="D285" s="23"/>
      <c r="E285" s="23"/>
      <c r="F285" s="31"/>
      <c r="G285" s="25"/>
      <c r="H285" s="25"/>
      <c r="I285" s="25"/>
      <c r="J285" s="32"/>
      <c r="K285" s="25"/>
      <c r="L285" s="25"/>
      <c r="M285" s="25"/>
      <c r="N285" s="25"/>
      <c r="O285" s="25"/>
      <c r="P285" s="25"/>
      <c r="Q285" s="25"/>
      <c r="R285" s="25"/>
      <c r="S285" s="25"/>
      <c r="T285" s="25"/>
      <c r="U285" s="25"/>
      <c r="V285" s="25"/>
      <c r="W285" s="25"/>
      <c r="X285" s="25"/>
      <c r="Y285" s="25"/>
      <c r="Z285" s="25"/>
      <c r="AA285" s="25"/>
      <c r="AB285" s="25"/>
    </row>
    <row r="286" spans="2:28">
      <c r="B286" s="22"/>
      <c r="C286" s="22"/>
      <c r="D286" s="23"/>
      <c r="E286" s="23"/>
      <c r="F286" s="31"/>
      <c r="G286" s="25"/>
      <c r="H286" s="25"/>
      <c r="I286" s="25"/>
      <c r="J286" s="32"/>
      <c r="K286" s="25"/>
      <c r="L286" s="25"/>
      <c r="M286" s="25"/>
      <c r="N286" s="25"/>
      <c r="O286" s="25"/>
      <c r="P286" s="25"/>
      <c r="Q286" s="25"/>
      <c r="R286" s="25"/>
      <c r="S286" s="25"/>
      <c r="T286" s="25"/>
      <c r="U286" s="25"/>
      <c r="V286" s="25"/>
      <c r="W286" s="25"/>
      <c r="X286" s="25"/>
      <c r="Y286" s="25"/>
      <c r="Z286" s="25"/>
      <c r="AA286" s="25"/>
      <c r="AB286" s="25"/>
    </row>
    <row r="287" spans="2:28">
      <c r="B287" s="22"/>
      <c r="C287" s="22"/>
      <c r="D287" s="23"/>
      <c r="E287" s="23"/>
      <c r="F287" s="31"/>
      <c r="G287" s="25"/>
      <c r="H287" s="25"/>
      <c r="I287" s="25"/>
      <c r="J287" s="32"/>
      <c r="K287" s="25"/>
      <c r="L287" s="25"/>
      <c r="M287" s="25"/>
      <c r="N287" s="25"/>
      <c r="O287" s="25"/>
      <c r="P287" s="25"/>
      <c r="Q287" s="25"/>
      <c r="R287" s="25"/>
      <c r="S287" s="25"/>
      <c r="T287" s="25"/>
      <c r="U287" s="25"/>
      <c r="V287" s="25"/>
      <c r="W287" s="25"/>
      <c r="X287" s="25"/>
      <c r="Y287" s="25"/>
      <c r="Z287" s="25"/>
      <c r="AA287" s="25"/>
      <c r="AB287" s="25"/>
    </row>
    <row r="288" spans="2:28">
      <c r="B288" s="22"/>
      <c r="C288" s="22"/>
      <c r="D288" s="23"/>
      <c r="E288" s="23"/>
      <c r="F288" s="31"/>
      <c r="G288" s="25"/>
      <c r="H288" s="25"/>
      <c r="I288" s="25"/>
      <c r="J288" s="32"/>
      <c r="K288" s="25"/>
      <c r="L288" s="25"/>
      <c r="M288" s="25"/>
      <c r="N288" s="25"/>
      <c r="O288" s="25"/>
      <c r="P288" s="25"/>
      <c r="Q288" s="25"/>
      <c r="R288" s="25"/>
      <c r="S288" s="25"/>
      <c r="T288" s="25"/>
      <c r="U288" s="25"/>
      <c r="V288" s="25"/>
      <c r="W288" s="25"/>
      <c r="X288" s="25"/>
      <c r="Y288" s="25"/>
      <c r="Z288" s="25"/>
      <c r="AA288" s="25"/>
      <c r="AB288" s="25"/>
    </row>
    <row r="289" spans="2:28">
      <c r="B289" s="22"/>
      <c r="C289" s="22"/>
      <c r="D289" s="23"/>
      <c r="E289" s="23"/>
      <c r="F289" s="31"/>
      <c r="G289" s="25"/>
      <c r="H289" s="25"/>
      <c r="I289" s="25"/>
      <c r="J289" s="32"/>
      <c r="K289" s="25"/>
      <c r="L289" s="25"/>
      <c r="M289" s="25"/>
      <c r="N289" s="25"/>
      <c r="O289" s="25"/>
      <c r="P289" s="25"/>
      <c r="Q289" s="25"/>
      <c r="R289" s="25"/>
      <c r="S289" s="25"/>
      <c r="T289" s="25"/>
      <c r="U289" s="25"/>
      <c r="V289" s="25"/>
      <c r="W289" s="25"/>
      <c r="X289" s="25"/>
      <c r="Y289" s="25"/>
      <c r="Z289" s="25"/>
      <c r="AA289" s="25"/>
      <c r="AB289" s="25"/>
    </row>
    <row r="290" spans="2:28">
      <c r="B290" s="22"/>
      <c r="C290" s="22"/>
      <c r="D290" s="23"/>
      <c r="E290" s="23"/>
      <c r="F290" s="31"/>
      <c r="G290" s="25"/>
      <c r="H290" s="25"/>
      <c r="I290" s="25"/>
      <c r="J290" s="32"/>
      <c r="K290" s="25"/>
      <c r="L290" s="25"/>
      <c r="M290" s="25"/>
      <c r="N290" s="25"/>
      <c r="O290" s="25"/>
      <c r="P290" s="25"/>
      <c r="Q290" s="25"/>
      <c r="R290" s="25"/>
      <c r="S290" s="25"/>
      <c r="T290" s="25"/>
      <c r="U290" s="25"/>
      <c r="V290" s="25"/>
      <c r="W290" s="25"/>
      <c r="X290" s="25"/>
      <c r="Y290" s="25"/>
      <c r="Z290" s="25"/>
      <c r="AA290" s="25"/>
      <c r="AB290" s="25"/>
    </row>
    <row r="291" spans="2:28">
      <c r="B291" s="22"/>
      <c r="C291" s="22"/>
      <c r="D291" s="23"/>
      <c r="E291" s="23"/>
      <c r="F291" s="31"/>
      <c r="G291" s="25"/>
      <c r="H291" s="25"/>
      <c r="I291" s="25"/>
      <c r="J291" s="32"/>
      <c r="K291" s="25"/>
      <c r="L291" s="25"/>
      <c r="M291" s="25"/>
      <c r="N291" s="25"/>
      <c r="O291" s="25"/>
      <c r="P291" s="25"/>
      <c r="Q291" s="25"/>
      <c r="R291" s="25"/>
      <c r="S291" s="25"/>
      <c r="T291" s="25"/>
      <c r="U291" s="25"/>
      <c r="V291" s="25"/>
      <c r="W291" s="25"/>
      <c r="X291" s="25"/>
      <c r="Y291" s="25"/>
      <c r="Z291" s="25"/>
      <c r="AA291" s="25"/>
      <c r="AB291" s="25"/>
    </row>
    <row r="292" spans="2:28">
      <c r="B292" s="22"/>
      <c r="C292" s="22"/>
      <c r="D292" s="23"/>
      <c r="E292" s="23"/>
      <c r="F292" s="31"/>
      <c r="G292" s="25"/>
      <c r="H292" s="25"/>
      <c r="I292" s="25"/>
      <c r="J292" s="32"/>
      <c r="K292" s="25"/>
      <c r="L292" s="25"/>
      <c r="M292" s="25"/>
      <c r="N292" s="25"/>
      <c r="O292" s="25"/>
      <c r="P292" s="25"/>
      <c r="Q292" s="25"/>
      <c r="R292" s="25"/>
      <c r="S292" s="25"/>
      <c r="T292" s="25"/>
      <c r="U292" s="25"/>
      <c r="V292" s="25"/>
      <c r="W292" s="25"/>
      <c r="X292" s="25"/>
      <c r="Y292" s="25"/>
      <c r="Z292" s="25"/>
      <c r="AA292" s="25"/>
      <c r="AB292" s="25"/>
    </row>
    <row r="293" spans="2:28">
      <c r="B293" s="22"/>
      <c r="C293" s="22"/>
      <c r="D293" s="23"/>
      <c r="E293" s="23"/>
      <c r="F293" s="31"/>
      <c r="G293" s="25"/>
      <c r="H293" s="25"/>
      <c r="I293" s="25"/>
      <c r="J293" s="32"/>
      <c r="K293" s="25"/>
      <c r="L293" s="25"/>
      <c r="M293" s="25"/>
      <c r="N293" s="25"/>
      <c r="O293" s="25"/>
      <c r="P293" s="25"/>
      <c r="Q293" s="25"/>
      <c r="R293" s="25"/>
      <c r="S293" s="25"/>
      <c r="T293" s="25"/>
      <c r="U293" s="25"/>
      <c r="V293" s="25"/>
      <c r="W293" s="25"/>
      <c r="X293" s="25"/>
      <c r="Y293" s="25"/>
      <c r="Z293" s="25"/>
      <c r="AA293" s="25"/>
      <c r="AB293" s="25"/>
    </row>
    <row r="294" spans="2:28">
      <c r="B294" s="22"/>
      <c r="C294" s="22"/>
      <c r="D294" s="23"/>
      <c r="E294" s="23"/>
      <c r="F294" s="31"/>
      <c r="G294" s="25"/>
      <c r="H294" s="25"/>
      <c r="I294" s="25"/>
      <c r="J294" s="32"/>
      <c r="K294" s="25"/>
      <c r="L294" s="25"/>
      <c r="M294" s="25"/>
      <c r="N294" s="25"/>
      <c r="O294" s="25"/>
      <c r="P294" s="25"/>
      <c r="Q294" s="25"/>
      <c r="R294" s="25"/>
      <c r="S294" s="25"/>
      <c r="T294" s="25"/>
      <c r="U294" s="25"/>
      <c r="V294" s="25"/>
      <c r="W294" s="25"/>
      <c r="X294" s="25"/>
      <c r="Y294" s="25"/>
      <c r="Z294" s="25"/>
      <c r="AA294" s="25"/>
      <c r="AB294" s="25"/>
    </row>
    <row r="295" spans="2:28">
      <c r="B295" s="22"/>
      <c r="C295" s="22"/>
      <c r="D295" s="23"/>
      <c r="E295" s="23"/>
      <c r="F295" s="31"/>
      <c r="G295" s="25"/>
      <c r="H295" s="25"/>
      <c r="I295" s="25"/>
      <c r="J295" s="32"/>
      <c r="K295" s="25"/>
      <c r="L295" s="25"/>
      <c r="M295" s="25"/>
      <c r="N295" s="25"/>
      <c r="O295" s="25"/>
      <c r="P295" s="25"/>
      <c r="Q295" s="25"/>
      <c r="R295" s="25"/>
      <c r="S295" s="25"/>
      <c r="T295" s="25"/>
      <c r="U295" s="25"/>
      <c r="V295" s="25"/>
      <c r="W295" s="25"/>
      <c r="X295" s="25"/>
      <c r="Y295" s="25"/>
      <c r="Z295" s="25"/>
      <c r="AA295" s="25"/>
      <c r="AB295" s="25"/>
    </row>
    <row r="296" spans="2:28">
      <c r="B296" s="22"/>
      <c r="C296" s="22"/>
      <c r="D296" s="23"/>
      <c r="E296" s="23"/>
      <c r="F296" s="31"/>
      <c r="G296" s="25"/>
      <c r="H296" s="25"/>
      <c r="I296" s="25"/>
      <c r="J296" s="32"/>
      <c r="K296" s="25"/>
      <c r="L296" s="25"/>
      <c r="M296" s="25"/>
      <c r="N296" s="25"/>
      <c r="O296" s="25"/>
      <c r="P296" s="25"/>
      <c r="Q296" s="25"/>
      <c r="R296" s="25"/>
      <c r="S296" s="25"/>
      <c r="T296" s="25"/>
      <c r="U296" s="25"/>
      <c r="V296" s="25"/>
      <c r="W296" s="25"/>
      <c r="X296" s="25"/>
      <c r="Y296" s="25"/>
      <c r="Z296" s="25"/>
      <c r="AA296" s="25"/>
      <c r="AB296" s="25"/>
    </row>
    <row r="297" spans="2:28">
      <c r="B297" s="22"/>
      <c r="C297" s="22"/>
      <c r="D297" s="23"/>
      <c r="E297" s="23"/>
      <c r="F297" s="31"/>
      <c r="G297" s="25"/>
      <c r="H297" s="25"/>
      <c r="I297" s="25"/>
      <c r="J297" s="32"/>
      <c r="K297" s="25"/>
      <c r="L297" s="25"/>
      <c r="M297" s="25"/>
      <c r="N297" s="25"/>
      <c r="O297" s="25"/>
      <c r="P297" s="25"/>
      <c r="Q297" s="25"/>
      <c r="R297" s="25"/>
      <c r="S297" s="25"/>
      <c r="T297" s="25"/>
      <c r="U297" s="25"/>
      <c r="V297" s="25"/>
      <c r="W297" s="25"/>
      <c r="X297" s="25"/>
      <c r="Y297" s="25"/>
      <c r="Z297" s="25"/>
      <c r="AA297" s="25"/>
      <c r="AB297" s="25"/>
    </row>
    <row r="298" spans="2:28">
      <c r="B298" s="22"/>
      <c r="C298" s="22"/>
      <c r="D298" s="23"/>
      <c r="E298" s="23"/>
      <c r="F298" s="31"/>
      <c r="G298" s="25"/>
      <c r="H298" s="25"/>
      <c r="I298" s="25"/>
      <c r="J298" s="32"/>
      <c r="K298" s="25"/>
      <c r="L298" s="25"/>
      <c r="M298" s="25"/>
      <c r="N298" s="25"/>
      <c r="O298" s="25"/>
      <c r="P298" s="25"/>
      <c r="Q298" s="25"/>
      <c r="R298" s="25"/>
      <c r="S298" s="25"/>
      <c r="T298" s="25"/>
      <c r="U298" s="25"/>
      <c r="V298" s="25"/>
      <c r="W298" s="25"/>
      <c r="X298" s="25"/>
      <c r="Y298" s="25"/>
      <c r="Z298" s="25"/>
      <c r="AA298" s="25"/>
      <c r="AB298" s="25"/>
    </row>
    <row r="299" spans="2:28">
      <c r="B299" s="22"/>
      <c r="C299" s="22"/>
      <c r="D299" s="23"/>
      <c r="E299" s="23"/>
      <c r="F299" s="31"/>
      <c r="G299" s="25"/>
      <c r="H299" s="25"/>
      <c r="I299" s="25"/>
      <c r="J299" s="32"/>
      <c r="K299" s="25"/>
      <c r="L299" s="25"/>
      <c r="M299" s="25"/>
      <c r="N299" s="25"/>
      <c r="O299" s="25"/>
      <c r="P299" s="25"/>
      <c r="Q299" s="25"/>
      <c r="R299" s="25"/>
      <c r="S299" s="25"/>
      <c r="T299" s="25"/>
      <c r="U299" s="25"/>
      <c r="V299" s="25"/>
      <c r="W299" s="25"/>
      <c r="X299" s="25"/>
      <c r="Y299" s="25"/>
      <c r="Z299" s="25"/>
      <c r="AA299" s="25"/>
      <c r="AB299" s="25"/>
    </row>
    <row r="300" spans="2:28">
      <c r="B300" s="22"/>
      <c r="C300" s="22"/>
      <c r="D300" s="23"/>
      <c r="E300" s="23"/>
      <c r="F300" s="31"/>
      <c r="G300" s="25"/>
      <c r="H300" s="25"/>
      <c r="I300" s="25"/>
      <c r="J300" s="32"/>
      <c r="K300" s="25"/>
      <c r="L300" s="25"/>
      <c r="M300" s="25"/>
      <c r="N300" s="25"/>
      <c r="O300" s="25"/>
      <c r="P300" s="25"/>
      <c r="Q300" s="25"/>
      <c r="R300" s="25"/>
      <c r="S300" s="25"/>
      <c r="T300" s="25"/>
      <c r="U300" s="25"/>
      <c r="V300" s="25"/>
      <c r="W300" s="25"/>
      <c r="X300" s="25"/>
      <c r="Y300" s="25"/>
      <c r="Z300" s="25"/>
      <c r="AA300" s="25"/>
      <c r="AB300" s="25"/>
    </row>
    <row r="301" spans="2:28">
      <c r="B301" s="22"/>
      <c r="C301" s="22"/>
      <c r="D301" s="23"/>
      <c r="E301" s="23"/>
      <c r="F301" s="31"/>
      <c r="G301" s="25"/>
      <c r="H301" s="25"/>
      <c r="I301" s="25"/>
      <c r="J301" s="32"/>
      <c r="K301" s="25"/>
      <c r="L301" s="25"/>
      <c r="M301" s="25"/>
      <c r="N301" s="25"/>
      <c r="O301" s="25"/>
      <c r="P301" s="25"/>
      <c r="Q301" s="25"/>
      <c r="R301" s="25"/>
      <c r="S301" s="25"/>
      <c r="T301" s="25"/>
      <c r="U301" s="25"/>
      <c r="V301" s="25"/>
      <c r="W301" s="25"/>
      <c r="X301" s="25"/>
      <c r="Y301" s="25"/>
      <c r="Z301" s="25"/>
      <c r="AA301" s="25"/>
      <c r="AB301" s="25"/>
    </row>
    <row r="302" spans="2:28">
      <c r="B302" s="22"/>
      <c r="C302" s="22"/>
      <c r="D302" s="23"/>
      <c r="E302" s="23"/>
      <c r="F302" s="31"/>
      <c r="G302" s="25"/>
      <c r="H302" s="25"/>
      <c r="I302" s="25"/>
      <c r="J302" s="32"/>
      <c r="K302" s="25"/>
      <c r="L302" s="25"/>
      <c r="M302" s="25"/>
      <c r="N302" s="25"/>
      <c r="O302" s="25"/>
      <c r="P302" s="25"/>
      <c r="Q302" s="25"/>
      <c r="R302" s="25"/>
      <c r="S302" s="25"/>
      <c r="T302" s="25"/>
      <c r="U302" s="25"/>
      <c r="V302" s="25"/>
      <c r="W302" s="25"/>
      <c r="X302" s="25"/>
      <c r="Y302" s="25"/>
      <c r="Z302" s="25"/>
      <c r="AA302" s="25"/>
      <c r="AB302" s="25"/>
    </row>
    <row r="303" spans="2:28">
      <c r="B303" s="22"/>
      <c r="C303" s="22"/>
      <c r="D303" s="23"/>
      <c r="E303" s="23"/>
      <c r="F303" s="31"/>
      <c r="G303" s="25"/>
      <c r="H303" s="25"/>
      <c r="I303" s="25"/>
      <c r="J303" s="32"/>
      <c r="K303" s="25"/>
      <c r="L303" s="25"/>
      <c r="M303" s="25"/>
      <c r="N303" s="25"/>
      <c r="O303" s="25"/>
      <c r="P303" s="25"/>
      <c r="Q303" s="25"/>
      <c r="R303" s="25"/>
      <c r="S303" s="25"/>
      <c r="T303" s="25"/>
      <c r="U303" s="25"/>
      <c r="V303" s="25"/>
      <c r="W303" s="25"/>
      <c r="X303" s="25"/>
      <c r="Y303" s="25"/>
      <c r="Z303" s="25"/>
      <c r="AA303" s="25"/>
      <c r="AB303" s="25"/>
    </row>
    <row r="304" spans="2:28">
      <c r="B304" s="22"/>
      <c r="C304" s="22"/>
      <c r="D304" s="23"/>
      <c r="E304" s="23"/>
      <c r="F304" s="31"/>
      <c r="G304" s="25"/>
      <c r="H304" s="25"/>
      <c r="I304" s="25"/>
      <c r="J304" s="32"/>
      <c r="K304" s="25"/>
      <c r="L304" s="25"/>
      <c r="M304" s="25"/>
      <c r="N304" s="25"/>
      <c r="O304" s="25"/>
      <c r="P304" s="25"/>
      <c r="Q304" s="25"/>
      <c r="R304" s="25"/>
      <c r="S304" s="25"/>
      <c r="T304" s="25"/>
      <c r="U304" s="25"/>
      <c r="V304" s="25"/>
      <c r="W304" s="25"/>
      <c r="X304" s="25"/>
      <c r="Y304" s="25"/>
      <c r="Z304" s="25"/>
      <c r="AA304" s="25"/>
      <c r="AB304" s="25"/>
    </row>
    <row r="305" spans="2:28">
      <c r="B305" s="22"/>
      <c r="C305" s="22"/>
      <c r="D305" s="23"/>
      <c r="E305" s="23"/>
      <c r="F305" s="31"/>
      <c r="G305" s="25"/>
      <c r="H305" s="25"/>
      <c r="I305" s="25"/>
      <c r="J305" s="32"/>
      <c r="K305" s="25"/>
      <c r="L305" s="25"/>
      <c r="M305" s="25"/>
      <c r="N305" s="25"/>
      <c r="O305" s="25"/>
      <c r="P305" s="25"/>
      <c r="Q305" s="25"/>
      <c r="R305" s="25"/>
      <c r="S305" s="25"/>
      <c r="T305" s="25"/>
      <c r="U305" s="25"/>
      <c r="V305" s="25"/>
      <c r="W305" s="25"/>
      <c r="X305" s="25"/>
      <c r="Y305" s="25"/>
      <c r="Z305" s="25"/>
      <c r="AA305" s="25"/>
      <c r="AB305" s="25"/>
    </row>
    <row r="306" spans="2:28">
      <c r="B306" s="22"/>
      <c r="C306" s="22"/>
      <c r="D306" s="23"/>
      <c r="E306" s="23"/>
      <c r="F306" s="31"/>
      <c r="G306" s="25"/>
      <c r="H306" s="25"/>
      <c r="I306" s="25"/>
      <c r="J306" s="32"/>
      <c r="K306" s="25"/>
      <c r="L306" s="25"/>
      <c r="M306" s="25"/>
      <c r="N306" s="25"/>
      <c r="O306" s="25"/>
      <c r="P306" s="25"/>
      <c r="Q306" s="25"/>
      <c r="R306" s="25"/>
      <c r="S306" s="25"/>
      <c r="T306" s="25"/>
      <c r="U306" s="25"/>
      <c r="V306" s="25"/>
      <c r="W306" s="25"/>
      <c r="X306" s="25"/>
      <c r="Y306" s="25"/>
      <c r="Z306" s="25"/>
      <c r="AA306" s="25"/>
      <c r="AB306" s="25"/>
    </row>
    <row r="307" spans="2:28">
      <c r="B307" s="22"/>
      <c r="C307" s="22"/>
      <c r="D307" s="23"/>
      <c r="E307" s="23"/>
      <c r="F307" s="31"/>
      <c r="G307" s="25"/>
      <c r="H307" s="25"/>
      <c r="I307" s="25"/>
      <c r="J307" s="32"/>
      <c r="K307" s="25"/>
      <c r="L307" s="25"/>
      <c r="M307" s="25"/>
      <c r="N307" s="25"/>
      <c r="O307" s="25"/>
      <c r="P307" s="25"/>
      <c r="Q307" s="25"/>
      <c r="R307" s="25"/>
      <c r="S307" s="25"/>
      <c r="T307" s="25"/>
      <c r="U307" s="25"/>
      <c r="V307" s="25"/>
      <c r="W307" s="25"/>
      <c r="X307" s="25"/>
      <c r="Y307" s="25"/>
      <c r="Z307" s="25"/>
      <c r="AA307" s="25"/>
      <c r="AB307" s="25"/>
    </row>
    <row r="308" spans="2:28">
      <c r="B308" s="22"/>
      <c r="C308" s="22"/>
      <c r="D308" s="23"/>
      <c r="E308" s="23"/>
      <c r="F308" s="31"/>
      <c r="G308" s="25"/>
      <c r="H308" s="25"/>
      <c r="I308" s="25"/>
      <c r="J308" s="32"/>
      <c r="K308" s="25"/>
      <c r="L308" s="25"/>
      <c r="M308" s="25"/>
      <c r="N308" s="25"/>
      <c r="O308" s="25"/>
      <c r="P308" s="25"/>
      <c r="Q308" s="25"/>
      <c r="R308" s="25"/>
      <c r="S308" s="25"/>
      <c r="T308" s="25"/>
      <c r="U308" s="25"/>
      <c r="V308" s="25"/>
      <c r="W308" s="25"/>
      <c r="X308" s="25"/>
      <c r="Y308" s="25"/>
      <c r="Z308" s="25"/>
      <c r="AA308" s="25"/>
      <c r="AB308" s="25"/>
    </row>
    <row r="309" spans="2:28">
      <c r="B309" s="22"/>
      <c r="C309" s="22"/>
      <c r="D309" s="23"/>
      <c r="E309" s="23"/>
      <c r="F309" s="31"/>
      <c r="G309" s="25"/>
      <c r="H309" s="25"/>
      <c r="I309" s="25"/>
      <c r="J309" s="32"/>
      <c r="K309" s="25"/>
      <c r="L309" s="25"/>
      <c r="M309" s="25"/>
      <c r="N309" s="25"/>
      <c r="O309" s="25"/>
      <c r="P309" s="25"/>
      <c r="Q309" s="25"/>
      <c r="R309" s="25"/>
      <c r="S309" s="25"/>
      <c r="T309" s="25"/>
      <c r="U309" s="25"/>
      <c r="V309" s="25"/>
      <c r="W309" s="25"/>
      <c r="X309" s="25"/>
      <c r="Y309" s="25"/>
      <c r="Z309" s="25"/>
      <c r="AA309" s="25"/>
      <c r="AB309" s="25"/>
    </row>
    <row r="310" spans="2:28">
      <c r="B310" s="22"/>
      <c r="C310" s="22"/>
      <c r="D310" s="23"/>
      <c r="E310" s="23"/>
      <c r="F310" s="31"/>
      <c r="G310" s="25"/>
      <c r="H310" s="25"/>
      <c r="I310" s="25"/>
      <c r="J310" s="32"/>
      <c r="K310" s="25"/>
      <c r="L310" s="25"/>
      <c r="M310" s="25"/>
      <c r="N310" s="25"/>
      <c r="O310" s="25"/>
      <c r="P310" s="25"/>
      <c r="Q310" s="25"/>
      <c r="R310" s="25"/>
      <c r="S310" s="25"/>
      <c r="T310" s="25"/>
      <c r="U310" s="25"/>
      <c r="V310" s="25"/>
      <c r="W310" s="25"/>
      <c r="X310" s="25"/>
      <c r="Y310" s="25"/>
      <c r="Z310" s="25"/>
      <c r="AA310" s="25"/>
      <c r="AB310" s="25"/>
    </row>
    <row r="311" spans="2:28">
      <c r="B311" s="22"/>
      <c r="C311" s="22"/>
      <c r="D311" s="23"/>
      <c r="E311" s="23"/>
      <c r="F311" s="31"/>
      <c r="G311" s="25"/>
      <c r="H311" s="25"/>
      <c r="I311" s="25"/>
      <c r="J311" s="32"/>
      <c r="K311" s="25"/>
      <c r="L311" s="25"/>
      <c r="M311" s="25"/>
      <c r="N311" s="25"/>
      <c r="O311" s="25"/>
      <c r="P311" s="25"/>
      <c r="Q311" s="25"/>
      <c r="R311" s="25"/>
      <c r="S311" s="25"/>
      <c r="T311" s="25"/>
      <c r="U311" s="25"/>
      <c r="V311" s="25"/>
      <c r="W311" s="25"/>
      <c r="X311" s="25"/>
      <c r="Y311" s="25"/>
      <c r="Z311" s="25"/>
      <c r="AA311" s="25"/>
      <c r="AB311" s="25"/>
    </row>
    <row r="312" spans="2:28">
      <c r="B312" s="22"/>
      <c r="C312" s="22"/>
      <c r="D312" s="23"/>
      <c r="E312" s="23"/>
      <c r="F312" s="31"/>
      <c r="G312" s="25"/>
      <c r="H312" s="25"/>
      <c r="I312" s="25"/>
      <c r="J312" s="32"/>
      <c r="K312" s="25"/>
      <c r="L312" s="25"/>
      <c r="M312" s="25"/>
      <c r="N312" s="25"/>
      <c r="O312" s="25"/>
      <c r="P312" s="25"/>
      <c r="Q312" s="25"/>
      <c r="R312" s="25"/>
      <c r="S312" s="25"/>
      <c r="T312" s="25"/>
      <c r="U312" s="25"/>
      <c r="V312" s="25"/>
      <c r="W312" s="25"/>
      <c r="X312" s="25"/>
      <c r="Y312" s="25"/>
      <c r="Z312" s="25"/>
      <c r="AA312" s="25"/>
      <c r="AB312" s="25"/>
    </row>
    <row r="313" spans="2:28">
      <c r="B313" s="22"/>
      <c r="C313" s="22"/>
      <c r="D313" s="23"/>
      <c r="E313" s="23"/>
      <c r="F313" s="31"/>
      <c r="G313" s="25"/>
      <c r="H313" s="25"/>
      <c r="I313" s="25"/>
      <c r="J313" s="32"/>
      <c r="K313" s="25"/>
      <c r="L313" s="25"/>
      <c r="M313" s="25"/>
      <c r="N313" s="25"/>
      <c r="O313" s="25"/>
      <c r="P313" s="25"/>
      <c r="Q313" s="25"/>
      <c r="R313" s="25"/>
      <c r="S313" s="25"/>
      <c r="T313" s="25"/>
      <c r="U313" s="25"/>
      <c r="V313" s="25"/>
      <c r="W313" s="25"/>
      <c r="X313" s="25"/>
      <c r="Y313" s="25"/>
      <c r="Z313" s="25"/>
      <c r="AA313" s="25"/>
      <c r="AB313" s="25"/>
    </row>
    <row r="314" spans="2:28">
      <c r="B314" s="22"/>
      <c r="C314" s="22"/>
      <c r="D314" s="23"/>
      <c r="E314" s="23"/>
      <c r="F314" s="31"/>
      <c r="G314" s="25"/>
      <c r="H314" s="25"/>
      <c r="I314" s="25"/>
      <c r="J314" s="32"/>
      <c r="K314" s="25"/>
      <c r="L314" s="25"/>
      <c r="M314" s="25"/>
      <c r="N314" s="25"/>
      <c r="O314" s="25"/>
      <c r="P314" s="25"/>
      <c r="Q314" s="25"/>
      <c r="R314" s="25"/>
      <c r="S314" s="25"/>
      <c r="T314" s="25"/>
      <c r="U314" s="25"/>
      <c r="V314" s="25"/>
      <c r="W314" s="25"/>
      <c r="X314" s="25"/>
      <c r="Y314" s="25"/>
      <c r="Z314" s="25"/>
      <c r="AA314" s="25"/>
      <c r="AB314" s="25"/>
    </row>
    <row r="315" spans="2:28">
      <c r="B315" s="22"/>
      <c r="C315" s="22"/>
      <c r="D315" s="23"/>
      <c r="E315" s="23"/>
      <c r="F315" s="31"/>
      <c r="G315" s="25"/>
      <c r="H315" s="25"/>
      <c r="I315" s="25"/>
      <c r="J315" s="32"/>
      <c r="K315" s="25"/>
      <c r="L315" s="25"/>
      <c r="M315" s="25"/>
      <c r="N315" s="25"/>
      <c r="O315" s="25"/>
      <c r="P315" s="25"/>
      <c r="Q315" s="25"/>
      <c r="R315" s="25"/>
      <c r="S315" s="25"/>
      <c r="T315" s="25"/>
      <c r="U315" s="25"/>
      <c r="V315" s="25"/>
      <c r="W315" s="25"/>
      <c r="X315" s="25"/>
      <c r="Y315" s="25"/>
      <c r="Z315" s="25"/>
      <c r="AA315" s="25"/>
      <c r="AB315" s="25"/>
    </row>
    <row r="316" spans="2:28">
      <c r="B316" s="22"/>
      <c r="C316" s="22"/>
      <c r="D316" s="23"/>
      <c r="E316" s="23"/>
      <c r="F316" s="31"/>
      <c r="G316" s="25"/>
      <c r="H316" s="25"/>
      <c r="I316" s="25"/>
      <c r="J316" s="32"/>
      <c r="K316" s="25"/>
      <c r="L316" s="25"/>
      <c r="M316" s="25"/>
      <c r="N316" s="25"/>
      <c r="O316" s="25"/>
      <c r="P316" s="25"/>
      <c r="Q316" s="25"/>
      <c r="R316" s="25"/>
      <c r="S316" s="25"/>
      <c r="T316" s="25"/>
      <c r="U316" s="25"/>
      <c r="V316" s="25"/>
      <c r="W316" s="25"/>
      <c r="X316" s="25"/>
      <c r="Y316" s="25"/>
      <c r="Z316" s="25"/>
      <c r="AA316" s="25"/>
      <c r="AB316" s="25"/>
    </row>
    <row r="317" spans="2:28">
      <c r="B317" s="22"/>
      <c r="C317" s="22"/>
      <c r="D317" s="23"/>
      <c r="E317" s="23"/>
      <c r="F317" s="31"/>
      <c r="G317" s="25"/>
      <c r="H317" s="25"/>
      <c r="I317" s="25"/>
      <c r="J317" s="32"/>
      <c r="K317" s="25"/>
      <c r="L317" s="25"/>
      <c r="M317" s="25"/>
      <c r="N317" s="25"/>
      <c r="O317" s="25"/>
      <c r="P317" s="25"/>
      <c r="Q317" s="25"/>
      <c r="R317" s="25"/>
      <c r="S317" s="25"/>
      <c r="T317" s="25"/>
      <c r="U317" s="25"/>
      <c r="V317" s="25"/>
      <c r="W317" s="25"/>
      <c r="X317" s="25"/>
      <c r="Y317" s="25"/>
      <c r="Z317" s="25"/>
      <c r="AA317" s="25"/>
      <c r="AB317" s="25"/>
    </row>
    <row r="318" spans="2:28">
      <c r="B318" s="22"/>
      <c r="C318" s="22"/>
      <c r="D318" s="23"/>
      <c r="E318" s="23"/>
      <c r="F318" s="31"/>
      <c r="G318" s="25"/>
      <c r="H318" s="25"/>
      <c r="I318" s="25"/>
      <c r="J318" s="32"/>
      <c r="K318" s="25"/>
      <c r="L318" s="25"/>
      <c r="M318" s="25"/>
      <c r="N318" s="25"/>
      <c r="O318" s="25"/>
      <c r="P318" s="25"/>
      <c r="Q318" s="25"/>
      <c r="R318" s="25"/>
      <c r="S318" s="25"/>
      <c r="T318" s="25"/>
      <c r="U318" s="25"/>
      <c r="V318" s="25"/>
      <c r="W318" s="25"/>
      <c r="X318" s="25"/>
      <c r="Y318" s="25"/>
      <c r="Z318" s="25"/>
      <c r="AA318" s="25"/>
      <c r="AB318" s="25"/>
    </row>
    <row r="319" spans="2:28">
      <c r="B319" s="22"/>
      <c r="C319" s="22"/>
      <c r="D319" s="23"/>
      <c r="E319" s="23"/>
      <c r="F319" s="31"/>
      <c r="G319" s="25"/>
      <c r="H319" s="25"/>
      <c r="I319" s="25"/>
      <c r="J319" s="32"/>
      <c r="K319" s="25"/>
      <c r="L319" s="25"/>
      <c r="M319" s="25"/>
      <c r="N319" s="25"/>
      <c r="O319" s="25"/>
      <c r="P319" s="25"/>
      <c r="Q319" s="25"/>
      <c r="R319" s="25"/>
      <c r="S319" s="25"/>
      <c r="T319" s="25"/>
      <c r="U319" s="25"/>
      <c r="V319" s="25"/>
      <c r="W319" s="25"/>
      <c r="X319" s="25"/>
      <c r="Y319" s="25"/>
      <c r="Z319" s="25"/>
      <c r="AA319" s="25"/>
      <c r="AB319" s="25"/>
    </row>
    <row r="320" spans="2:28">
      <c r="B320" s="22"/>
      <c r="C320" s="22"/>
      <c r="D320" s="23"/>
      <c r="E320" s="23"/>
      <c r="F320" s="31"/>
      <c r="G320" s="25"/>
      <c r="H320" s="25"/>
      <c r="I320" s="25"/>
      <c r="J320" s="32"/>
      <c r="K320" s="25"/>
      <c r="L320" s="25"/>
      <c r="M320" s="25"/>
      <c r="N320" s="25"/>
      <c r="O320" s="25"/>
      <c r="P320" s="25"/>
      <c r="Q320" s="25"/>
      <c r="R320" s="25"/>
      <c r="S320" s="25"/>
      <c r="T320" s="25"/>
      <c r="U320" s="25"/>
      <c r="V320" s="25"/>
      <c r="W320" s="25"/>
      <c r="X320" s="25"/>
      <c r="Y320" s="25"/>
      <c r="Z320" s="25"/>
      <c r="AA320" s="25"/>
      <c r="AB320" s="25"/>
    </row>
    <row r="321" spans="2:28">
      <c r="B321" s="22"/>
      <c r="C321" s="22"/>
      <c r="D321" s="23"/>
      <c r="E321" s="23"/>
      <c r="F321" s="31"/>
      <c r="G321" s="25"/>
      <c r="H321" s="25"/>
      <c r="I321" s="25"/>
      <c r="J321" s="32"/>
      <c r="K321" s="25"/>
      <c r="L321" s="25"/>
      <c r="M321" s="25"/>
      <c r="N321" s="25"/>
      <c r="O321" s="25"/>
      <c r="P321" s="25"/>
      <c r="Q321" s="25"/>
      <c r="R321" s="25"/>
      <c r="S321" s="25"/>
      <c r="T321" s="25"/>
      <c r="U321" s="25"/>
      <c r="V321" s="25"/>
      <c r="W321" s="25"/>
      <c r="X321" s="25"/>
      <c r="Y321" s="25"/>
      <c r="Z321" s="25"/>
      <c r="AA321" s="25"/>
      <c r="AB321" s="25"/>
    </row>
    <row r="322" spans="2:28">
      <c r="B322" s="22"/>
      <c r="C322" s="22"/>
      <c r="D322" s="23"/>
      <c r="E322" s="23"/>
      <c r="F322" s="31"/>
      <c r="G322" s="25"/>
      <c r="H322" s="25"/>
      <c r="I322" s="25"/>
      <c r="J322" s="32"/>
      <c r="K322" s="25"/>
      <c r="L322" s="25"/>
      <c r="M322" s="25"/>
      <c r="N322" s="25"/>
      <c r="O322" s="25"/>
      <c r="P322" s="25"/>
      <c r="Q322" s="25"/>
      <c r="R322" s="25"/>
      <c r="S322" s="25"/>
      <c r="T322" s="25"/>
      <c r="U322" s="25"/>
      <c r="V322" s="25"/>
      <c r="W322" s="25"/>
      <c r="X322" s="25"/>
      <c r="Y322" s="25"/>
      <c r="Z322" s="25"/>
      <c r="AA322" s="25"/>
      <c r="AB322" s="25"/>
    </row>
    <row r="323" spans="2:28">
      <c r="B323" s="22"/>
      <c r="C323" s="22"/>
      <c r="D323" s="23"/>
      <c r="E323" s="23"/>
      <c r="F323" s="31"/>
      <c r="G323" s="25"/>
      <c r="H323" s="25"/>
      <c r="I323" s="25"/>
      <c r="J323" s="32"/>
      <c r="K323" s="25"/>
      <c r="L323" s="25"/>
      <c r="M323" s="25"/>
      <c r="N323" s="25"/>
      <c r="O323" s="25"/>
      <c r="P323" s="25"/>
      <c r="Q323" s="25"/>
      <c r="R323" s="25"/>
      <c r="S323" s="25"/>
      <c r="T323" s="25"/>
      <c r="U323" s="25"/>
      <c r="V323" s="25"/>
      <c r="W323" s="25"/>
      <c r="X323" s="25"/>
      <c r="Y323" s="25"/>
      <c r="Z323" s="25"/>
      <c r="AA323" s="25"/>
      <c r="AB323" s="25"/>
    </row>
    <row r="324" spans="2:28">
      <c r="B324" s="22"/>
      <c r="C324" s="22"/>
      <c r="D324" s="23"/>
      <c r="E324" s="23"/>
      <c r="F324" s="31"/>
      <c r="G324" s="25"/>
      <c r="H324" s="25"/>
      <c r="I324" s="25"/>
      <c r="J324" s="32"/>
      <c r="K324" s="25"/>
      <c r="L324" s="25"/>
      <c r="M324" s="25"/>
      <c r="N324" s="25"/>
      <c r="O324" s="25"/>
      <c r="P324" s="25"/>
      <c r="Q324" s="25"/>
      <c r="R324" s="25"/>
      <c r="S324" s="25"/>
      <c r="T324" s="25"/>
      <c r="U324" s="25"/>
      <c r="V324" s="25"/>
      <c r="W324" s="25"/>
      <c r="X324" s="25"/>
      <c r="Y324" s="25"/>
      <c r="Z324" s="25"/>
      <c r="AA324" s="25"/>
      <c r="AB324" s="25"/>
    </row>
    <row r="325" spans="2:28">
      <c r="B325" s="22"/>
      <c r="C325" s="22"/>
      <c r="D325" s="23"/>
      <c r="E325" s="23"/>
      <c r="F325" s="31"/>
      <c r="G325" s="25"/>
      <c r="H325" s="25"/>
      <c r="I325" s="25"/>
      <c r="J325" s="32"/>
      <c r="K325" s="25"/>
      <c r="L325" s="25"/>
      <c r="M325" s="25"/>
      <c r="N325" s="25"/>
      <c r="O325" s="25"/>
      <c r="P325" s="25"/>
      <c r="Q325" s="25"/>
      <c r="R325" s="25"/>
      <c r="S325" s="25"/>
      <c r="T325" s="25"/>
      <c r="U325" s="25"/>
      <c r="V325" s="25"/>
      <c r="W325" s="25"/>
      <c r="X325" s="25"/>
      <c r="Y325" s="25"/>
      <c r="Z325" s="25"/>
      <c r="AA325" s="25"/>
      <c r="AB325" s="25"/>
    </row>
    <row r="326" spans="2:28">
      <c r="B326" s="22"/>
      <c r="C326" s="22"/>
      <c r="D326" s="23"/>
      <c r="E326" s="23"/>
      <c r="F326" s="31"/>
      <c r="G326" s="25"/>
      <c r="H326" s="25"/>
      <c r="I326" s="25"/>
      <c r="J326" s="32"/>
      <c r="K326" s="25"/>
      <c r="L326" s="25"/>
      <c r="M326" s="25"/>
      <c r="N326" s="25"/>
      <c r="O326" s="25"/>
      <c r="P326" s="25"/>
      <c r="Q326" s="25"/>
      <c r="R326" s="25"/>
      <c r="S326" s="25"/>
      <c r="T326" s="25"/>
      <c r="U326" s="25"/>
      <c r="V326" s="25"/>
      <c r="W326" s="25"/>
      <c r="X326" s="25"/>
      <c r="Y326" s="25"/>
      <c r="Z326" s="25"/>
      <c r="AA326" s="25"/>
      <c r="AB326" s="25"/>
    </row>
    <row r="327" spans="2:28">
      <c r="B327" s="22"/>
      <c r="C327" s="22"/>
      <c r="D327" s="23"/>
      <c r="E327" s="23"/>
      <c r="F327" s="31"/>
      <c r="G327" s="25"/>
      <c r="H327" s="25"/>
      <c r="I327" s="25"/>
      <c r="J327" s="32"/>
      <c r="K327" s="25"/>
      <c r="L327" s="25"/>
      <c r="M327" s="25"/>
      <c r="N327" s="25"/>
      <c r="O327" s="25"/>
      <c r="P327" s="25"/>
      <c r="Q327" s="25"/>
      <c r="R327" s="25"/>
      <c r="S327" s="25"/>
      <c r="T327" s="25"/>
      <c r="U327" s="25"/>
      <c r="V327" s="25"/>
      <c r="W327" s="25"/>
      <c r="X327" s="25"/>
      <c r="Y327" s="25"/>
      <c r="Z327" s="25"/>
      <c r="AA327" s="25"/>
      <c r="AB327" s="25"/>
    </row>
    <row r="328" spans="2:28">
      <c r="B328" s="22"/>
      <c r="C328" s="22"/>
      <c r="D328" s="23"/>
      <c r="E328" s="23"/>
      <c r="F328" s="31"/>
      <c r="G328" s="25"/>
      <c r="H328" s="25"/>
      <c r="I328" s="25"/>
      <c r="J328" s="32"/>
      <c r="K328" s="25"/>
      <c r="L328" s="25"/>
      <c r="M328" s="25"/>
      <c r="N328" s="25"/>
      <c r="O328" s="25"/>
      <c r="P328" s="25"/>
      <c r="Q328" s="25"/>
      <c r="R328" s="25"/>
      <c r="S328" s="25"/>
      <c r="T328" s="25"/>
      <c r="U328" s="25"/>
      <c r="V328" s="25"/>
      <c r="W328" s="25"/>
      <c r="X328" s="25"/>
      <c r="Y328" s="25"/>
      <c r="Z328" s="25"/>
      <c r="AA328" s="25"/>
      <c r="AB328" s="25"/>
    </row>
    <row r="329" spans="2:28">
      <c r="B329" s="22"/>
      <c r="C329" s="22"/>
      <c r="D329" s="23"/>
      <c r="E329" s="23"/>
      <c r="F329" s="31"/>
      <c r="G329" s="25"/>
      <c r="H329" s="25"/>
      <c r="I329" s="25"/>
      <c r="J329" s="32"/>
      <c r="K329" s="25"/>
      <c r="L329" s="25"/>
      <c r="M329" s="25"/>
      <c r="N329" s="25"/>
      <c r="O329" s="25"/>
      <c r="P329" s="25"/>
      <c r="Q329" s="25"/>
      <c r="R329" s="25"/>
      <c r="S329" s="25"/>
      <c r="T329" s="25"/>
      <c r="U329" s="25"/>
      <c r="V329" s="25"/>
      <c r="W329" s="25"/>
      <c r="X329" s="25"/>
      <c r="Y329" s="25"/>
      <c r="Z329" s="25"/>
      <c r="AA329" s="25"/>
      <c r="AB329" s="25"/>
    </row>
    <row r="330" spans="2:28">
      <c r="B330" s="22"/>
      <c r="C330" s="22"/>
      <c r="D330" s="23"/>
      <c r="E330" s="23"/>
      <c r="F330" s="31"/>
      <c r="G330" s="25"/>
      <c r="H330" s="25"/>
      <c r="I330" s="25"/>
      <c r="J330" s="32"/>
      <c r="K330" s="25"/>
      <c r="L330" s="25"/>
      <c r="M330" s="25"/>
      <c r="N330" s="25"/>
      <c r="O330" s="25"/>
      <c r="P330" s="25"/>
      <c r="Q330" s="25"/>
      <c r="R330" s="25"/>
      <c r="S330" s="25"/>
      <c r="T330" s="25"/>
      <c r="U330" s="25"/>
      <c r="V330" s="25"/>
      <c r="W330" s="25"/>
      <c r="X330" s="25"/>
      <c r="Y330" s="25"/>
      <c r="Z330" s="25"/>
      <c r="AA330" s="25"/>
      <c r="AB330" s="25"/>
    </row>
    <row r="331" spans="2:28">
      <c r="B331" s="22"/>
      <c r="C331" s="22"/>
      <c r="D331" s="23"/>
      <c r="E331" s="23"/>
      <c r="F331" s="31"/>
      <c r="G331" s="25"/>
      <c r="H331" s="25"/>
      <c r="I331" s="25"/>
      <c r="J331" s="32"/>
      <c r="K331" s="25"/>
      <c r="L331" s="25"/>
      <c r="M331" s="25"/>
      <c r="N331" s="25"/>
      <c r="O331" s="25"/>
      <c r="P331" s="25"/>
      <c r="Q331" s="25"/>
      <c r="R331" s="25"/>
      <c r="S331" s="25"/>
      <c r="T331" s="25"/>
      <c r="U331" s="25"/>
      <c r="V331" s="25"/>
      <c r="W331" s="25"/>
      <c r="X331" s="25"/>
      <c r="Y331" s="25"/>
      <c r="Z331" s="25"/>
      <c r="AA331" s="25"/>
      <c r="AB331" s="25"/>
    </row>
    <row r="332" spans="2:28">
      <c r="B332" s="22"/>
      <c r="C332" s="22"/>
      <c r="D332" s="23"/>
      <c r="E332" s="23"/>
      <c r="F332" s="31"/>
      <c r="G332" s="25"/>
      <c r="H332" s="25"/>
      <c r="I332" s="25"/>
      <c r="J332" s="32"/>
      <c r="K332" s="25"/>
      <c r="L332" s="25"/>
      <c r="M332" s="25"/>
      <c r="N332" s="25"/>
      <c r="O332" s="25"/>
      <c r="P332" s="25"/>
      <c r="Q332" s="25"/>
      <c r="R332" s="25"/>
      <c r="S332" s="25"/>
      <c r="T332" s="25"/>
      <c r="U332" s="25"/>
      <c r="V332" s="25"/>
      <c r="W332" s="25"/>
      <c r="X332" s="25"/>
      <c r="Y332" s="25"/>
      <c r="Z332" s="25"/>
      <c r="AA332" s="25"/>
      <c r="AB332" s="25"/>
    </row>
    <row r="333" spans="2:28">
      <c r="B333" s="22"/>
      <c r="C333" s="22"/>
      <c r="D333" s="23"/>
      <c r="E333" s="23"/>
      <c r="F333" s="31"/>
      <c r="G333" s="25"/>
      <c r="H333" s="25"/>
      <c r="I333" s="25"/>
      <c r="J333" s="32"/>
      <c r="K333" s="25"/>
      <c r="L333" s="25"/>
      <c r="M333" s="25"/>
      <c r="N333" s="25"/>
      <c r="O333" s="25"/>
      <c r="P333" s="25"/>
      <c r="Q333" s="25"/>
      <c r="R333" s="25"/>
      <c r="S333" s="25"/>
      <c r="T333" s="25"/>
      <c r="U333" s="25"/>
      <c r="V333" s="25"/>
      <c r="W333" s="25"/>
      <c r="X333" s="25"/>
      <c r="Y333" s="25"/>
      <c r="Z333" s="25"/>
      <c r="AA333" s="25"/>
      <c r="AB333" s="25"/>
    </row>
    <row r="334" spans="2:28">
      <c r="B334" s="22"/>
      <c r="C334" s="22"/>
      <c r="D334" s="23"/>
      <c r="E334" s="23"/>
      <c r="F334" s="31"/>
      <c r="G334" s="25"/>
      <c r="H334" s="25"/>
      <c r="I334" s="25"/>
      <c r="J334" s="32"/>
      <c r="K334" s="25"/>
      <c r="L334" s="25"/>
      <c r="M334" s="25"/>
      <c r="N334" s="25"/>
      <c r="O334" s="25"/>
      <c r="P334" s="25"/>
      <c r="Q334" s="25"/>
      <c r="R334" s="25"/>
      <c r="S334" s="25"/>
      <c r="T334" s="25"/>
      <c r="U334" s="25"/>
      <c r="V334" s="25"/>
      <c r="W334" s="25"/>
      <c r="X334" s="25"/>
      <c r="Y334" s="25"/>
      <c r="Z334" s="25"/>
      <c r="AA334" s="25"/>
      <c r="AB334" s="25"/>
    </row>
    <row r="335" spans="2:28">
      <c r="B335" s="22"/>
      <c r="C335" s="22"/>
      <c r="D335" s="23"/>
      <c r="E335" s="23"/>
      <c r="F335" s="31"/>
      <c r="G335" s="25"/>
      <c r="H335" s="25"/>
      <c r="I335" s="25"/>
      <c r="J335" s="32"/>
      <c r="K335" s="25"/>
      <c r="L335" s="25"/>
      <c r="M335" s="25"/>
      <c r="N335" s="25"/>
      <c r="O335" s="25"/>
      <c r="P335" s="25"/>
      <c r="Q335" s="25"/>
      <c r="R335" s="25"/>
      <c r="S335" s="25"/>
      <c r="T335" s="25"/>
      <c r="U335" s="25"/>
      <c r="V335" s="25"/>
      <c r="W335" s="25"/>
      <c r="X335" s="25"/>
      <c r="Y335" s="25"/>
      <c r="Z335" s="25"/>
      <c r="AA335" s="25"/>
      <c r="AB335" s="25"/>
    </row>
    <row r="336" spans="2:28">
      <c r="B336" s="22"/>
      <c r="C336" s="22"/>
      <c r="D336" s="23"/>
      <c r="E336" s="23"/>
      <c r="F336" s="31"/>
      <c r="G336" s="25"/>
      <c r="H336" s="25"/>
      <c r="I336" s="25"/>
      <c r="J336" s="32"/>
      <c r="K336" s="25"/>
      <c r="L336" s="25"/>
      <c r="M336" s="25"/>
      <c r="N336" s="25"/>
      <c r="O336" s="25"/>
      <c r="P336" s="25"/>
      <c r="Q336" s="25"/>
      <c r="R336" s="25"/>
      <c r="S336" s="25"/>
      <c r="T336" s="25"/>
      <c r="U336" s="25"/>
      <c r="V336" s="25"/>
      <c r="W336" s="25"/>
      <c r="X336" s="25"/>
      <c r="Y336" s="25"/>
      <c r="Z336" s="25"/>
      <c r="AA336" s="25"/>
      <c r="AB336" s="25"/>
    </row>
    <row r="337" spans="2:28">
      <c r="B337" s="22"/>
      <c r="C337" s="22"/>
      <c r="D337" s="23"/>
      <c r="E337" s="23"/>
      <c r="F337" s="31"/>
      <c r="G337" s="25"/>
      <c r="H337" s="25"/>
      <c r="I337" s="25"/>
      <c r="J337" s="32"/>
      <c r="K337" s="25"/>
      <c r="L337" s="25"/>
      <c r="M337" s="25"/>
      <c r="N337" s="25"/>
      <c r="O337" s="25"/>
      <c r="P337" s="25"/>
      <c r="Q337" s="25"/>
      <c r="R337" s="25"/>
      <c r="S337" s="25"/>
      <c r="T337" s="25"/>
      <c r="U337" s="25"/>
      <c r="V337" s="25"/>
      <c r="W337" s="25"/>
      <c r="X337" s="25"/>
      <c r="Y337" s="25"/>
      <c r="Z337" s="25"/>
      <c r="AA337" s="25"/>
      <c r="AB337" s="25"/>
    </row>
    <row r="338" spans="2:28">
      <c r="B338" s="22"/>
      <c r="C338" s="22"/>
      <c r="D338" s="23"/>
      <c r="E338" s="23"/>
      <c r="F338" s="31"/>
      <c r="G338" s="25"/>
      <c r="H338" s="25"/>
      <c r="I338" s="25"/>
      <c r="J338" s="32"/>
      <c r="K338" s="25"/>
      <c r="L338" s="25"/>
      <c r="M338" s="25"/>
      <c r="N338" s="25"/>
      <c r="O338" s="25"/>
      <c r="P338" s="25"/>
      <c r="Q338" s="25"/>
      <c r="R338" s="25"/>
      <c r="S338" s="25"/>
      <c r="T338" s="25"/>
      <c r="U338" s="25"/>
      <c r="V338" s="25"/>
      <c r="W338" s="25"/>
      <c r="X338" s="25"/>
      <c r="Y338" s="25"/>
      <c r="Z338" s="25"/>
      <c r="AA338" s="25"/>
      <c r="AB338" s="25"/>
    </row>
    <row r="339" spans="2:28">
      <c r="B339" s="22"/>
      <c r="C339" s="22"/>
      <c r="D339" s="23"/>
      <c r="E339" s="23"/>
      <c r="F339" s="31"/>
      <c r="G339" s="25"/>
      <c r="H339" s="25"/>
      <c r="I339" s="25"/>
      <c r="J339" s="32"/>
      <c r="K339" s="25"/>
      <c r="L339" s="25"/>
      <c r="M339" s="25"/>
      <c r="N339" s="25"/>
      <c r="O339" s="25"/>
      <c r="P339" s="25"/>
      <c r="Q339" s="25"/>
      <c r="R339" s="25"/>
      <c r="S339" s="25"/>
      <c r="T339" s="25"/>
      <c r="U339" s="25"/>
      <c r="V339" s="25"/>
      <c r="W339" s="25"/>
      <c r="X339" s="25"/>
      <c r="Y339" s="25"/>
      <c r="Z339" s="25"/>
      <c r="AA339" s="25"/>
      <c r="AB339" s="25"/>
    </row>
    <row r="340" spans="2:28">
      <c r="B340" s="22"/>
      <c r="C340" s="22"/>
      <c r="D340" s="23"/>
      <c r="E340" s="23"/>
      <c r="F340" s="31"/>
      <c r="G340" s="25"/>
      <c r="H340" s="25"/>
      <c r="I340" s="25"/>
      <c r="J340" s="32"/>
      <c r="K340" s="25"/>
      <c r="L340" s="25"/>
      <c r="M340" s="25"/>
      <c r="N340" s="25"/>
      <c r="O340" s="25"/>
      <c r="P340" s="25"/>
      <c r="Q340" s="25"/>
      <c r="R340" s="25"/>
      <c r="S340" s="25"/>
      <c r="T340" s="25"/>
      <c r="U340" s="25"/>
      <c r="V340" s="25"/>
      <c r="W340" s="25"/>
      <c r="X340" s="25"/>
      <c r="Y340" s="25"/>
      <c r="Z340" s="25"/>
      <c r="AA340" s="25"/>
      <c r="AB340" s="25"/>
    </row>
    <row r="341" spans="2:28">
      <c r="B341" s="22"/>
      <c r="C341" s="22"/>
      <c r="D341" s="23"/>
      <c r="E341" s="23"/>
      <c r="F341" s="31"/>
      <c r="G341" s="25"/>
      <c r="H341" s="25"/>
      <c r="I341" s="25"/>
      <c r="J341" s="32"/>
      <c r="K341" s="25"/>
      <c r="L341" s="25"/>
      <c r="M341" s="25"/>
      <c r="N341" s="25"/>
      <c r="O341" s="25"/>
      <c r="P341" s="25"/>
      <c r="Q341" s="25"/>
      <c r="R341" s="25"/>
      <c r="S341" s="25"/>
      <c r="T341" s="25"/>
      <c r="U341" s="25"/>
      <c r="V341" s="25"/>
      <c r="W341" s="25"/>
      <c r="X341" s="25"/>
      <c r="Y341" s="25"/>
      <c r="Z341" s="25"/>
      <c r="AA341" s="25"/>
      <c r="AB341" s="25"/>
    </row>
    <row r="342" spans="2:28">
      <c r="B342" s="22"/>
      <c r="C342" s="22"/>
      <c r="D342" s="23"/>
      <c r="E342" s="23"/>
      <c r="F342" s="31"/>
      <c r="G342" s="25"/>
      <c r="H342" s="25"/>
      <c r="I342" s="25"/>
      <c r="J342" s="32"/>
      <c r="K342" s="25"/>
      <c r="L342" s="25"/>
      <c r="M342" s="25"/>
      <c r="N342" s="25"/>
      <c r="O342" s="25"/>
      <c r="P342" s="25"/>
      <c r="Q342" s="25"/>
      <c r="R342" s="25"/>
      <c r="S342" s="25"/>
      <c r="T342" s="25"/>
      <c r="U342" s="25"/>
      <c r="V342" s="25"/>
      <c r="W342" s="25"/>
      <c r="X342" s="25"/>
      <c r="Y342" s="25"/>
      <c r="Z342" s="25"/>
      <c r="AA342" s="25"/>
      <c r="AB342" s="25"/>
    </row>
    <row r="343" spans="2:28">
      <c r="B343" s="22"/>
      <c r="C343" s="22"/>
      <c r="D343" s="23"/>
      <c r="E343" s="23"/>
      <c r="F343" s="31"/>
      <c r="G343" s="25"/>
      <c r="H343" s="25"/>
      <c r="I343" s="25"/>
      <c r="J343" s="32"/>
      <c r="K343" s="25"/>
      <c r="L343" s="25"/>
      <c r="M343" s="25"/>
      <c r="N343" s="25"/>
      <c r="O343" s="25"/>
      <c r="P343" s="25"/>
      <c r="Q343" s="25"/>
      <c r="R343" s="25"/>
      <c r="S343" s="25"/>
      <c r="T343" s="25"/>
      <c r="U343" s="25"/>
      <c r="V343" s="25"/>
      <c r="W343" s="25"/>
      <c r="X343" s="25"/>
      <c r="Y343" s="25"/>
      <c r="Z343" s="25"/>
      <c r="AA343" s="25"/>
      <c r="AB343" s="25"/>
    </row>
    <row r="344" spans="2:28">
      <c r="B344" s="22"/>
      <c r="C344" s="22"/>
      <c r="D344" s="23"/>
      <c r="E344" s="23"/>
      <c r="F344" s="31"/>
      <c r="G344" s="25"/>
      <c r="H344" s="25"/>
      <c r="I344" s="25"/>
      <c r="J344" s="32"/>
      <c r="K344" s="25"/>
      <c r="L344" s="25"/>
      <c r="M344" s="25"/>
      <c r="N344" s="25"/>
      <c r="O344" s="25"/>
      <c r="P344" s="25"/>
      <c r="Q344" s="25"/>
      <c r="R344" s="25"/>
      <c r="S344" s="25"/>
      <c r="T344" s="25"/>
      <c r="U344" s="25"/>
      <c r="V344" s="25"/>
      <c r="W344" s="25"/>
      <c r="X344" s="25"/>
      <c r="Y344" s="25"/>
      <c r="Z344" s="25"/>
      <c r="AA344" s="25"/>
      <c r="AB344" s="25"/>
    </row>
    <row r="345" spans="2:28">
      <c r="B345" s="22"/>
      <c r="C345" s="22"/>
      <c r="D345" s="23"/>
      <c r="E345" s="23"/>
      <c r="F345" s="31"/>
      <c r="G345" s="25"/>
      <c r="H345" s="25"/>
      <c r="I345" s="25"/>
      <c r="J345" s="32"/>
      <c r="K345" s="25"/>
      <c r="L345" s="25"/>
      <c r="M345" s="25"/>
      <c r="N345" s="25"/>
      <c r="O345" s="25"/>
      <c r="P345" s="25"/>
      <c r="Q345" s="25"/>
      <c r="R345" s="25"/>
      <c r="S345" s="25"/>
      <c r="T345" s="25"/>
      <c r="U345" s="25"/>
      <c r="V345" s="25"/>
      <c r="W345" s="25"/>
      <c r="X345" s="25"/>
      <c r="Y345" s="25"/>
      <c r="Z345" s="25"/>
      <c r="AA345" s="25"/>
      <c r="AB345" s="25"/>
    </row>
    <row r="346" spans="2:28">
      <c r="B346" s="22"/>
      <c r="C346" s="22"/>
      <c r="D346" s="23"/>
      <c r="E346" s="23"/>
      <c r="F346" s="31"/>
      <c r="G346" s="25"/>
      <c r="H346" s="25"/>
      <c r="I346" s="25"/>
      <c r="J346" s="32"/>
      <c r="K346" s="25"/>
      <c r="L346" s="25"/>
      <c r="M346" s="25"/>
      <c r="N346" s="25"/>
      <c r="O346" s="25"/>
      <c r="P346" s="25"/>
      <c r="Q346" s="25"/>
      <c r="R346" s="25"/>
      <c r="S346" s="25"/>
      <c r="T346" s="25"/>
      <c r="U346" s="25"/>
      <c r="V346" s="25"/>
      <c r="W346" s="25"/>
      <c r="X346" s="25"/>
      <c r="Y346" s="25"/>
      <c r="Z346" s="25"/>
      <c r="AA346" s="25"/>
      <c r="AB346" s="25"/>
    </row>
    <row r="347" spans="2:28">
      <c r="B347" s="22"/>
      <c r="C347" s="22"/>
      <c r="D347" s="23"/>
      <c r="E347" s="23"/>
      <c r="F347" s="31"/>
      <c r="G347" s="25"/>
      <c r="H347" s="25"/>
      <c r="I347" s="25"/>
      <c r="J347" s="32"/>
      <c r="K347" s="25"/>
      <c r="L347" s="25"/>
      <c r="M347" s="25"/>
      <c r="N347" s="25"/>
      <c r="O347" s="25"/>
      <c r="P347" s="25"/>
      <c r="Q347" s="25"/>
      <c r="R347" s="25"/>
      <c r="S347" s="25"/>
      <c r="T347" s="25"/>
      <c r="U347" s="25"/>
      <c r="V347" s="25"/>
      <c r="W347" s="25"/>
      <c r="X347" s="25"/>
      <c r="Y347" s="25"/>
      <c r="Z347" s="25"/>
      <c r="AA347" s="25"/>
      <c r="AB347" s="25"/>
    </row>
    <row r="348" spans="2:28">
      <c r="B348" s="22"/>
      <c r="C348" s="22"/>
      <c r="D348" s="23"/>
      <c r="E348" s="23"/>
      <c r="F348" s="31"/>
      <c r="G348" s="25"/>
      <c r="H348" s="25"/>
      <c r="I348" s="25"/>
      <c r="J348" s="32"/>
      <c r="K348" s="25"/>
      <c r="L348" s="25"/>
      <c r="M348" s="25"/>
      <c r="N348" s="25"/>
      <c r="O348" s="25"/>
      <c r="P348" s="25"/>
      <c r="Q348" s="25"/>
      <c r="R348" s="25"/>
      <c r="S348" s="25"/>
      <c r="T348" s="25"/>
      <c r="U348" s="25"/>
      <c r="V348" s="25"/>
      <c r="W348" s="25"/>
      <c r="X348" s="25"/>
      <c r="Y348" s="25"/>
      <c r="Z348" s="25"/>
      <c r="AA348" s="25"/>
      <c r="AB348" s="25"/>
    </row>
    <row r="349" spans="2:28">
      <c r="B349" s="22"/>
      <c r="C349" s="22"/>
      <c r="D349" s="23"/>
      <c r="E349" s="23"/>
      <c r="F349" s="31"/>
      <c r="G349" s="25"/>
      <c r="H349" s="25"/>
      <c r="I349" s="25"/>
      <c r="J349" s="32"/>
      <c r="K349" s="25"/>
      <c r="L349" s="25"/>
      <c r="M349" s="25"/>
      <c r="N349" s="25"/>
      <c r="O349" s="25"/>
      <c r="P349" s="25"/>
      <c r="Q349" s="25"/>
      <c r="R349" s="25"/>
      <c r="S349" s="25"/>
      <c r="T349" s="25"/>
      <c r="U349" s="25"/>
      <c r="V349" s="25"/>
      <c r="W349" s="25"/>
      <c r="X349" s="25"/>
      <c r="Y349" s="25"/>
      <c r="Z349" s="25"/>
      <c r="AA349" s="25"/>
      <c r="AB349" s="25"/>
    </row>
    <row r="350" spans="2:28">
      <c r="B350" s="22"/>
      <c r="C350" s="22"/>
      <c r="D350" s="23"/>
      <c r="E350" s="23"/>
      <c r="F350" s="31"/>
      <c r="G350" s="25"/>
      <c r="H350" s="25"/>
      <c r="I350" s="25"/>
      <c r="J350" s="32"/>
      <c r="K350" s="25"/>
      <c r="L350" s="25"/>
      <c r="M350" s="25"/>
      <c r="N350" s="25"/>
      <c r="O350" s="25"/>
      <c r="P350" s="25"/>
      <c r="Q350" s="25"/>
      <c r="R350" s="25"/>
      <c r="S350" s="25"/>
      <c r="T350" s="25"/>
      <c r="U350" s="25"/>
      <c r="V350" s="25"/>
      <c r="W350" s="25"/>
      <c r="X350" s="25"/>
      <c r="Y350" s="25"/>
      <c r="Z350" s="25"/>
      <c r="AA350" s="25"/>
      <c r="AB350" s="25"/>
    </row>
    <row r="351" spans="2:28">
      <c r="B351" s="22"/>
      <c r="C351" s="22"/>
      <c r="D351" s="23"/>
      <c r="E351" s="23"/>
      <c r="F351" s="31"/>
      <c r="G351" s="25"/>
      <c r="H351" s="25"/>
      <c r="I351" s="25"/>
      <c r="J351" s="32"/>
      <c r="K351" s="25"/>
      <c r="L351" s="25"/>
      <c r="M351" s="25"/>
      <c r="N351" s="25"/>
      <c r="O351" s="25"/>
      <c r="P351" s="25"/>
      <c r="Q351" s="25"/>
      <c r="R351" s="25"/>
      <c r="S351" s="25"/>
      <c r="T351" s="25"/>
      <c r="U351" s="25"/>
      <c r="V351" s="25"/>
      <c r="W351" s="25"/>
      <c r="X351" s="25"/>
      <c r="Y351" s="25"/>
      <c r="Z351" s="25"/>
      <c r="AA351" s="25"/>
      <c r="AB351" s="25"/>
    </row>
    <row r="352" spans="2:28">
      <c r="B352" s="22"/>
      <c r="C352" s="22"/>
      <c r="D352" s="23"/>
      <c r="E352" s="23"/>
      <c r="F352" s="31"/>
      <c r="G352" s="25"/>
      <c r="H352" s="25"/>
      <c r="I352" s="25"/>
      <c r="J352" s="32"/>
      <c r="K352" s="25"/>
      <c r="L352" s="25"/>
      <c r="M352" s="25"/>
      <c r="N352" s="25"/>
      <c r="O352" s="25"/>
      <c r="P352" s="25"/>
      <c r="Q352" s="25"/>
      <c r="R352" s="25"/>
      <c r="S352" s="25"/>
      <c r="T352" s="25"/>
      <c r="U352" s="25"/>
      <c r="V352" s="25"/>
      <c r="W352" s="25"/>
      <c r="X352" s="25"/>
      <c r="Y352" s="25"/>
      <c r="Z352" s="25"/>
      <c r="AA352" s="25"/>
      <c r="AB352" s="25"/>
    </row>
    <row r="353" spans="2:28">
      <c r="B353" s="22"/>
      <c r="C353" s="22"/>
      <c r="D353" s="23"/>
      <c r="E353" s="23"/>
      <c r="F353" s="31"/>
      <c r="G353" s="25"/>
      <c r="H353" s="25"/>
      <c r="I353" s="25"/>
      <c r="J353" s="32"/>
      <c r="K353" s="25"/>
      <c r="L353" s="25"/>
      <c r="M353" s="25"/>
      <c r="N353" s="25"/>
      <c r="O353" s="25"/>
      <c r="P353" s="25"/>
      <c r="Q353" s="25"/>
      <c r="R353" s="25"/>
      <c r="S353" s="25"/>
      <c r="T353" s="25"/>
      <c r="U353" s="25"/>
      <c r="V353" s="25"/>
      <c r="W353" s="25"/>
      <c r="X353" s="25"/>
      <c r="Y353" s="25"/>
      <c r="Z353" s="25"/>
      <c r="AA353" s="25"/>
      <c r="AB353" s="25"/>
    </row>
    <row r="354" spans="2:28">
      <c r="B354" s="22"/>
      <c r="C354" s="22"/>
      <c r="D354" s="23"/>
      <c r="E354" s="23"/>
      <c r="F354" s="31"/>
      <c r="G354" s="25"/>
      <c r="H354" s="25"/>
      <c r="I354" s="25"/>
      <c r="J354" s="32"/>
      <c r="K354" s="25"/>
      <c r="L354" s="25"/>
      <c r="M354" s="25"/>
      <c r="N354" s="25"/>
      <c r="O354" s="25"/>
      <c r="P354" s="25"/>
      <c r="Q354" s="25"/>
      <c r="R354" s="25"/>
      <c r="S354" s="25"/>
      <c r="T354" s="25"/>
      <c r="U354" s="25"/>
      <c r="V354" s="25"/>
      <c r="W354" s="25"/>
      <c r="X354" s="25"/>
      <c r="Y354" s="25"/>
      <c r="Z354" s="25"/>
      <c r="AA354" s="25"/>
      <c r="AB354" s="25"/>
    </row>
    <row r="355" spans="2:28">
      <c r="B355" s="22"/>
      <c r="C355" s="22"/>
      <c r="D355" s="23"/>
      <c r="E355" s="23"/>
      <c r="F355" s="31"/>
      <c r="G355" s="25"/>
      <c r="H355" s="25"/>
      <c r="I355" s="25"/>
      <c r="J355" s="32"/>
      <c r="K355" s="25"/>
      <c r="L355" s="25"/>
      <c r="M355" s="25"/>
      <c r="N355" s="25"/>
      <c r="O355" s="25"/>
      <c r="P355" s="25"/>
      <c r="Q355" s="25"/>
      <c r="R355" s="25"/>
      <c r="S355" s="25"/>
      <c r="T355" s="25"/>
      <c r="U355" s="25"/>
      <c r="V355" s="25"/>
      <c r="W355" s="25"/>
      <c r="X355" s="25"/>
      <c r="Y355" s="25"/>
      <c r="Z355" s="25"/>
      <c r="AA355" s="25"/>
      <c r="AB355" s="25"/>
    </row>
    <row r="356" spans="2:28">
      <c r="B356" s="22"/>
      <c r="C356" s="22"/>
      <c r="D356" s="23"/>
      <c r="E356" s="23"/>
      <c r="F356" s="31"/>
      <c r="G356" s="25"/>
      <c r="H356" s="25"/>
      <c r="I356" s="25"/>
      <c r="J356" s="32"/>
      <c r="K356" s="25"/>
      <c r="L356" s="25"/>
      <c r="M356" s="25"/>
      <c r="N356" s="25"/>
      <c r="O356" s="25"/>
      <c r="P356" s="25"/>
      <c r="Q356" s="25"/>
      <c r="R356" s="25"/>
      <c r="S356" s="25"/>
      <c r="T356" s="25"/>
      <c r="U356" s="25"/>
      <c r="V356" s="25"/>
      <c r="W356" s="25"/>
      <c r="X356" s="25"/>
      <c r="Y356" s="25"/>
      <c r="Z356" s="25"/>
      <c r="AA356" s="25"/>
      <c r="AB356" s="25"/>
    </row>
    <row r="357" spans="2:28">
      <c r="B357" s="22"/>
      <c r="C357" s="22"/>
      <c r="D357" s="23"/>
      <c r="E357" s="23"/>
      <c r="F357" s="31"/>
      <c r="G357" s="25"/>
      <c r="H357" s="25"/>
      <c r="I357" s="25"/>
      <c r="J357" s="32"/>
      <c r="K357" s="25"/>
      <c r="L357" s="25"/>
      <c r="M357" s="25"/>
      <c r="N357" s="25"/>
      <c r="O357" s="25"/>
      <c r="P357" s="25"/>
      <c r="Q357" s="25"/>
      <c r="R357" s="25"/>
      <c r="S357" s="25"/>
      <c r="T357" s="25"/>
      <c r="U357" s="25"/>
      <c r="V357" s="25"/>
      <c r="W357" s="25"/>
      <c r="X357" s="25"/>
      <c r="Y357" s="25"/>
      <c r="Z357" s="25"/>
      <c r="AA357" s="25"/>
      <c r="AB357" s="25"/>
    </row>
    <row r="358" spans="2:28">
      <c r="B358" s="22"/>
      <c r="C358" s="22"/>
      <c r="D358" s="23"/>
      <c r="E358" s="23"/>
      <c r="F358" s="31"/>
      <c r="G358" s="25"/>
      <c r="H358" s="25"/>
      <c r="I358" s="25"/>
      <c r="J358" s="32"/>
      <c r="K358" s="25"/>
      <c r="L358" s="25"/>
      <c r="M358" s="25"/>
      <c r="N358" s="25"/>
      <c r="O358" s="25"/>
      <c r="P358" s="25"/>
      <c r="Q358" s="25"/>
      <c r="R358" s="25"/>
      <c r="S358" s="25"/>
      <c r="T358" s="25"/>
      <c r="U358" s="25"/>
      <c r="V358" s="25"/>
      <c r="W358" s="25"/>
      <c r="X358" s="25"/>
      <c r="Y358" s="25"/>
      <c r="Z358" s="25"/>
      <c r="AA358" s="25"/>
      <c r="AB358" s="25"/>
    </row>
    <row r="359" spans="2:28">
      <c r="B359" s="22"/>
      <c r="C359" s="22"/>
      <c r="D359" s="23"/>
      <c r="E359" s="23"/>
      <c r="F359" s="31"/>
      <c r="G359" s="25"/>
      <c r="H359" s="25"/>
      <c r="I359" s="25"/>
      <c r="J359" s="32"/>
      <c r="K359" s="25"/>
      <c r="L359" s="25"/>
      <c r="M359" s="25"/>
      <c r="N359" s="25"/>
      <c r="O359" s="25"/>
      <c r="P359" s="25"/>
      <c r="Q359" s="25"/>
      <c r="R359" s="25"/>
      <c r="S359" s="25"/>
      <c r="T359" s="25"/>
      <c r="U359" s="25"/>
      <c r="V359" s="25"/>
      <c r="W359" s="25"/>
      <c r="X359" s="25"/>
      <c r="Y359" s="25"/>
      <c r="Z359" s="25"/>
      <c r="AA359" s="25"/>
      <c r="AB359" s="25"/>
    </row>
    <row r="360" spans="2:28">
      <c r="B360" s="22"/>
      <c r="C360" s="22"/>
      <c r="D360" s="23"/>
      <c r="E360" s="23"/>
      <c r="F360" s="31"/>
      <c r="G360" s="25"/>
      <c r="H360" s="25"/>
      <c r="I360" s="25"/>
      <c r="J360" s="32"/>
      <c r="K360" s="25"/>
      <c r="L360" s="25"/>
      <c r="M360" s="25"/>
      <c r="N360" s="25"/>
      <c r="O360" s="25"/>
      <c r="P360" s="25"/>
      <c r="Q360" s="25"/>
      <c r="R360" s="25"/>
      <c r="S360" s="25"/>
      <c r="T360" s="25"/>
      <c r="U360" s="25"/>
      <c r="V360" s="25"/>
      <c r="W360" s="25"/>
      <c r="X360" s="25"/>
      <c r="Y360" s="25"/>
      <c r="Z360" s="25"/>
      <c r="AA360" s="25"/>
      <c r="AB360" s="25"/>
    </row>
    <row r="361" spans="2:28">
      <c r="B361" s="22"/>
      <c r="C361" s="22"/>
      <c r="D361" s="23"/>
      <c r="E361" s="23"/>
      <c r="F361" s="31"/>
      <c r="G361" s="25"/>
      <c r="H361" s="25"/>
      <c r="I361" s="25"/>
      <c r="J361" s="32"/>
      <c r="K361" s="25"/>
      <c r="L361" s="25"/>
      <c r="M361" s="25"/>
      <c r="N361" s="25"/>
      <c r="O361" s="25"/>
      <c r="P361" s="25"/>
      <c r="Q361" s="25"/>
      <c r="R361" s="25"/>
      <c r="S361" s="25"/>
      <c r="T361" s="25"/>
      <c r="U361" s="25"/>
      <c r="V361" s="25"/>
      <c r="W361" s="25"/>
      <c r="X361" s="25"/>
      <c r="Y361" s="25"/>
      <c r="Z361" s="25"/>
      <c r="AA361" s="25"/>
      <c r="AB361" s="25"/>
    </row>
    <row r="362" spans="2:28">
      <c r="B362" s="22"/>
      <c r="C362" s="22"/>
      <c r="D362" s="23"/>
      <c r="E362" s="23"/>
      <c r="F362" s="31"/>
      <c r="G362" s="25"/>
      <c r="H362" s="25"/>
      <c r="I362" s="25"/>
      <c r="J362" s="32"/>
      <c r="K362" s="25"/>
      <c r="L362" s="25"/>
      <c r="M362" s="25"/>
      <c r="N362" s="25"/>
      <c r="O362" s="25"/>
      <c r="P362" s="25"/>
      <c r="Q362" s="25"/>
      <c r="R362" s="25"/>
      <c r="S362" s="25"/>
      <c r="T362" s="25"/>
      <c r="U362" s="25"/>
      <c r="V362" s="25"/>
      <c r="W362" s="25"/>
      <c r="X362" s="25"/>
      <c r="Y362" s="25"/>
      <c r="Z362" s="25"/>
      <c r="AA362" s="25"/>
      <c r="AB362" s="25"/>
    </row>
    <row r="363" spans="2:28">
      <c r="B363" s="22"/>
      <c r="C363" s="22"/>
      <c r="D363" s="23"/>
      <c r="E363" s="23"/>
      <c r="F363" s="31"/>
      <c r="G363" s="25"/>
      <c r="H363" s="25"/>
      <c r="I363" s="25"/>
      <c r="J363" s="32"/>
      <c r="K363" s="25"/>
      <c r="L363" s="25"/>
      <c r="M363" s="25"/>
      <c r="N363" s="25"/>
      <c r="O363" s="25"/>
      <c r="P363" s="25"/>
      <c r="Q363" s="25"/>
      <c r="R363" s="25"/>
      <c r="S363" s="25"/>
      <c r="T363" s="25"/>
      <c r="U363" s="25"/>
      <c r="V363" s="25"/>
      <c r="W363" s="25"/>
      <c r="X363" s="25"/>
      <c r="Y363" s="25"/>
      <c r="Z363" s="25"/>
      <c r="AA363" s="25"/>
      <c r="AB363" s="25"/>
    </row>
    <row r="364" spans="2:28">
      <c r="B364" s="22"/>
      <c r="C364" s="22"/>
      <c r="D364" s="23"/>
      <c r="E364" s="23"/>
      <c r="F364" s="31"/>
      <c r="G364" s="25"/>
      <c r="H364" s="25"/>
      <c r="I364" s="25"/>
      <c r="J364" s="32"/>
      <c r="K364" s="25"/>
      <c r="L364" s="25"/>
      <c r="M364" s="25"/>
      <c r="N364" s="25"/>
      <c r="O364" s="25"/>
      <c r="P364" s="25"/>
      <c r="Q364" s="25"/>
      <c r="R364" s="25"/>
      <c r="S364" s="25"/>
      <c r="T364" s="25"/>
      <c r="U364" s="25"/>
      <c r="V364" s="25"/>
      <c r="W364" s="25"/>
      <c r="X364" s="25"/>
      <c r="Y364" s="25"/>
      <c r="Z364" s="25"/>
      <c r="AA364" s="25"/>
      <c r="AB364" s="25"/>
    </row>
    <row r="365" spans="2:28">
      <c r="B365" s="22"/>
      <c r="C365" s="22"/>
      <c r="D365" s="23"/>
      <c r="E365" s="23"/>
      <c r="F365" s="31"/>
      <c r="G365" s="25"/>
      <c r="H365" s="25"/>
      <c r="I365" s="25"/>
      <c r="J365" s="32"/>
      <c r="K365" s="25"/>
      <c r="L365" s="25"/>
      <c r="M365" s="25"/>
      <c r="N365" s="25"/>
      <c r="O365" s="25"/>
      <c r="P365" s="25"/>
      <c r="Q365" s="25"/>
      <c r="R365" s="25"/>
      <c r="S365" s="25"/>
      <c r="T365" s="25"/>
      <c r="U365" s="25"/>
      <c r="V365" s="25"/>
      <c r="W365" s="25"/>
      <c r="X365" s="25"/>
      <c r="Y365" s="25"/>
      <c r="Z365" s="25"/>
      <c r="AA365" s="25"/>
      <c r="AB365" s="25"/>
    </row>
    <row r="366" spans="2:28">
      <c r="B366" s="22"/>
      <c r="C366" s="22"/>
      <c r="D366" s="23"/>
      <c r="E366" s="23"/>
      <c r="F366" s="31"/>
      <c r="G366" s="25"/>
      <c r="H366" s="25"/>
      <c r="I366" s="25"/>
      <c r="J366" s="32"/>
      <c r="K366" s="25"/>
      <c r="L366" s="25"/>
      <c r="M366" s="25"/>
      <c r="N366" s="25"/>
      <c r="O366" s="25"/>
      <c r="P366" s="25"/>
      <c r="Q366" s="25"/>
      <c r="R366" s="25"/>
      <c r="S366" s="25"/>
      <c r="T366" s="25"/>
      <c r="U366" s="25"/>
      <c r="V366" s="25"/>
      <c r="W366" s="25"/>
      <c r="X366" s="25"/>
      <c r="Y366" s="25"/>
      <c r="Z366" s="25"/>
      <c r="AA366" s="25"/>
      <c r="AB366" s="25"/>
    </row>
    <row r="367" spans="2:28">
      <c r="B367" s="22"/>
      <c r="C367" s="22"/>
      <c r="D367" s="23"/>
      <c r="E367" s="23"/>
      <c r="F367" s="31"/>
      <c r="G367" s="25"/>
      <c r="H367" s="25"/>
      <c r="I367" s="25"/>
      <c r="J367" s="32"/>
      <c r="K367" s="25"/>
      <c r="L367" s="25"/>
      <c r="M367" s="25"/>
      <c r="N367" s="25"/>
      <c r="O367" s="25"/>
      <c r="P367" s="25"/>
      <c r="Q367" s="25"/>
      <c r="R367" s="25"/>
      <c r="S367" s="25"/>
      <c r="T367" s="25"/>
      <c r="U367" s="25"/>
      <c r="V367" s="25"/>
      <c r="W367" s="25"/>
      <c r="X367" s="25"/>
      <c r="Y367" s="25"/>
      <c r="Z367" s="25"/>
      <c r="AA367" s="25"/>
      <c r="AB367" s="25"/>
    </row>
    <row r="368" spans="2:28">
      <c r="B368" s="22"/>
      <c r="C368" s="22"/>
      <c r="D368" s="23"/>
      <c r="E368" s="23"/>
      <c r="F368" s="31"/>
      <c r="G368" s="25"/>
      <c r="H368" s="25"/>
      <c r="I368" s="25"/>
      <c r="J368" s="32"/>
      <c r="K368" s="25"/>
      <c r="L368" s="25"/>
      <c r="M368" s="25"/>
      <c r="N368" s="25"/>
      <c r="O368" s="25"/>
      <c r="P368" s="25"/>
      <c r="Q368" s="25"/>
      <c r="R368" s="25"/>
      <c r="S368" s="25"/>
      <c r="T368" s="25"/>
      <c r="U368" s="25"/>
      <c r="V368" s="25"/>
      <c r="W368" s="25"/>
      <c r="X368" s="25"/>
      <c r="Y368" s="25"/>
      <c r="Z368" s="25"/>
      <c r="AA368" s="25"/>
      <c r="AB368" s="25"/>
    </row>
    <row r="369" spans="2:28">
      <c r="B369" s="22"/>
      <c r="C369" s="22"/>
      <c r="D369" s="23"/>
      <c r="E369" s="23"/>
      <c r="F369" s="31"/>
      <c r="G369" s="25"/>
      <c r="H369" s="25"/>
      <c r="I369" s="25"/>
      <c r="J369" s="32"/>
      <c r="K369" s="25"/>
      <c r="L369" s="25"/>
      <c r="M369" s="25"/>
      <c r="N369" s="25"/>
      <c r="O369" s="25"/>
      <c r="P369" s="25"/>
      <c r="Q369" s="25"/>
      <c r="R369" s="25"/>
      <c r="S369" s="25"/>
      <c r="T369" s="25"/>
      <c r="U369" s="25"/>
      <c r="V369" s="25"/>
      <c r="W369" s="25"/>
      <c r="X369" s="25"/>
      <c r="Y369" s="25"/>
      <c r="Z369" s="25"/>
      <c r="AA369" s="25"/>
      <c r="AB369" s="25"/>
    </row>
    <row r="370" spans="2:28">
      <c r="B370" s="22"/>
      <c r="C370" s="22"/>
      <c r="D370" s="23"/>
      <c r="E370" s="23"/>
      <c r="F370" s="31"/>
      <c r="G370" s="25"/>
      <c r="H370" s="25"/>
      <c r="I370" s="25"/>
      <c r="J370" s="32"/>
      <c r="K370" s="25"/>
      <c r="L370" s="25"/>
      <c r="M370" s="25"/>
      <c r="N370" s="25"/>
      <c r="O370" s="25"/>
      <c r="P370" s="25"/>
      <c r="Q370" s="25"/>
      <c r="R370" s="25"/>
      <c r="S370" s="25"/>
      <c r="T370" s="25"/>
      <c r="U370" s="25"/>
      <c r="V370" s="25"/>
      <c r="W370" s="25"/>
      <c r="X370" s="25"/>
      <c r="Y370" s="25"/>
      <c r="Z370" s="25"/>
      <c r="AA370" s="25"/>
      <c r="AB370" s="25"/>
    </row>
    <row r="371" spans="2:28">
      <c r="B371" s="22"/>
      <c r="C371" s="22"/>
      <c r="D371" s="23"/>
      <c r="E371" s="23"/>
      <c r="F371" s="31"/>
      <c r="G371" s="25"/>
      <c r="H371" s="25"/>
      <c r="I371" s="25"/>
      <c r="J371" s="32"/>
      <c r="K371" s="25"/>
      <c r="L371" s="25"/>
      <c r="M371" s="25"/>
      <c r="N371" s="25"/>
      <c r="O371" s="25"/>
      <c r="P371" s="25"/>
      <c r="Q371" s="25"/>
      <c r="R371" s="25"/>
      <c r="S371" s="25"/>
      <c r="T371" s="25"/>
      <c r="U371" s="25"/>
      <c r="V371" s="25"/>
      <c r="W371" s="25"/>
      <c r="X371" s="25"/>
      <c r="Y371" s="25"/>
      <c r="Z371" s="25"/>
      <c r="AA371" s="25"/>
      <c r="AB371" s="25"/>
    </row>
    <row r="372" spans="2:28">
      <c r="B372" s="22"/>
      <c r="C372" s="22"/>
      <c r="D372" s="23"/>
      <c r="E372" s="23"/>
      <c r="F372" s="31"/>
      <c r="G372" s="25"/>
      <c r="H372" s="25"/>
      <c r="I372" s="25"/>
      <c r="J372" s="32"/>
      <c r="K372" s="25"/>
      <c r="L372" s="25"/>
      <c r="M372" s="25"/>
      <c r="N372" s="25"/>
      <c r="O372" s="25"/>
      <c r="P372" s="25"/>
      <c r="Q372" s="25"/>
      <c r="R372" s="25"/>
      <c r="S372" s="25"/>
      <c r="T372" s="25"/>
      <c r="U372" s="25"/>
      <c r="V372" s="25"/>
      <c r="W372" s="25"/>
      <c r="X372" s="25"/>
      <c r="Y372" s="25"/>
      <c r="Z372" s="25"/>
      <c r="AA372" s="25"/>
      <c r="AB372" s="25"/>
    </row>
    <row r="373" spans="2:28">
      <c r="B373" s="22"/>
      <c r="C373" s="22"/>
      <c r="D373" s="23"/>
      <c r="E373" s="23"/>
      <c r="F373" s="31"/>
      <c r="G373" s="25"/>
      <c r="H373" s="25"/>
      <c r="I373" s="25"/>
      <c r="J373" s="32"/>
      <c r="K373" s="25"/>
      <c r="L373" s="25"/>
      <c r="M373" s="25"/>
      <c r="N373" s="25"/>
      <c r="O373" s="25"/>
      <c r="P373" s="25"/>
      <c r="Q373" s="25"/>
      <c r="R373" s="25"/>
      <c r="S373" s="25"/>
      <c r="T373" s="25"/>
      <c r="U373" s="25"/>
      <c r="V373" s="25"/>
      <c r="W373" s="25"/>
      <c r="X373" s="25"/>
      <c r="Y373" s="25"/>
      <c r="Z373" s="25"/>
      <c r="AA373" s="25"/>
      <c r="AB373" s="25"/>
    </row>
    <row r="374" spans="2:28">
      <c r="B374" s="22"/>
      <c r="C374" s="22"/>
      <c r="D374" s="23"/>
      <c r="E374" s="23"/>
      <c r="F374" s="31"/>
      <c r="G374" s="25"/>
      <c r="H374" s="25"/>
      <c r="I374" s="25"/>
      <c r="J374" s="32"/>
      <c r="K374" s="25"/>
      <c r="L374" s="25"/>
      <c r="M374" s="25"/>
      <c r="N374" s="25"/>
      <c r="O374" s="25"/>
      <c r="P374" s="25"/>
      <c r="Q374" s="25"/>
      <c r="R374" s="25"/>
      <c r="S374" s="25"/>
      <c r="T374" s="25"/>
      <c r="U374" s="25"/>
      <c r="V374" s="25"/>
      <c r="W374" s="25"/>
      <c r="X374" s="25"/>
      <c r="Y374" s="25"/>
      <c r="Z374" s="25"/>
      <c r="AA374" s="25"/>
      <c r="AB374" s="25"/>
    </row>
    <row r="375" spans="2:28">
      <c r="B375" s="22"/>
      <c r="C375" s="22"/>
      <c r="D375" s="23"/>
      <c r="E375" s="23"/>
      <c r="F375" s="31"/>
      <c r="G375" s="25"/>
      <c r="H375" s="25"/>
      <c r="I375" s="25"/>
      <c r="J375" s="32"/>
      <c r="K375" s="25"/>
      <c r="L375" s="25"/>
      <c r="M375" s="25"/>
      <c r="N375" s="25"/>
      <c r="O375" s="25"/>
      <c r="P375" s="25"/>
      <c r="Q375" s="25"/>
      <c r="R375" s="25"/>
      <c r="S375" s="25"/>
      <c r="T375" s="25"/>
      <c r="U375" s="25"/>
      <c r="V375" s="25"/>
      <c r="W375" s="25"/>
      <c r="X375" s="25"/>
      <c r="Y375" s="25"/>
      <c r="Z375" s="25"/>
      <c r="AA375" s="25"/>
      <c r="AB375" s="25"/>
    </row>
    <row r="376" spans="2:28">
      <c r="B376" s="22"/>
      <c r="C376" s="22"/>
      <c r="D376" s="23"/>
      <c r="E376" s="23"/>
      <c r="F376" s="31"/>
      <c r="G376" s="25"/>
      <c r="H376" s="25"/>
      <c r="I376" s="25"/>
      <c r="J376" s="32"/>
      <c r="K376" s="25"/>
      <c r="L376" s="25"/>
      <c r="M376" s="25"/>
      <c r="N376" s="25"/>
      <c r="O376" s="25"/>
      <c r="P376" s="25"/>
      <c r="Q376" s="25"/>
      <c r="R376" s="25"/>
      <c r="S376" s="25"/>
      <c r="T376" s="25"/>
      <c r="U376" s="25"/>
      <c r="V376" s="25"/>
      <c r="W376" s="25"/>
      <c r="X376" s="25"/>
      <c r="Y376" s="25"/>
      <c r="Z376" s="25"/>
      <c r="AA376" s="25"/>
      <c r="AB376" s="25"/>
    </row>
    <row r="377" spans="2:28">
      <c r="B377" s="22"/>
      <c r="C377" s="22"/>
      <c r="D377" s="23"/>
      <c r="E377" s="23"/>
      <c r="F377" s="31"/>
      <c r="G377" s="25"/>
      <c r="H377" s="25"/>
      <c r="I377" s="25"/>
      <c r="J377" s="32"/>
      <c r="K377" s="25"/>
      <c r="L377" s="25"/>
      <c r="M377" s="25"/>
      <c r="N377" s="25"/>
      <c r="O377" s="25"/>
      <c r="P377" s="25"/>
      <c r="Q377" s="25"/>
      <c r="R377" s="25"/>
      <c r="S377" s="25"/>
      <c r="T377" s="25"/>
      <c r="U377" s="25"/>
      <c r="V377" s="25"/>
      <c r="W377" s="25"/>
      <c r="X377" s="25"/>
      <c r="Y377" s="25"/>
      <c r="Z377" s="25"/>
      <c r="AA377" s="25"/>
      <c r="AB377" s="25"/>
    </row>
    <row r="378" spans="2:28">
      <c r="B378" s="22"/>
      <c r="C378" s="22"/>
      <c r="D378" s="23"/>
      <c r="E378" s="23"/>
      <c r="F378" s="31"/>
      <c r="G378" s="25"/>
      <c r="H378" s="25"/>
      <c r="I378" s="25"/>
      <c r="J378" s="32"/>
      <c r="K378" s="25"/>
      <c r="L378" s="25"/>
      <c r="M378" s="25"/>
      <c r="N378" s="25"/>
      <c r="O378" s="25"/>
      <c r="P378" s="25"/>
      <c r="Q378" s="25"/>
      <c r="R378" s="25"/>
      <c r="S378" s="25"/>
      <c r="T378" s="25"/>
      <c r="U378" s="25"/>
      <c r="V378" s="25"/>
      <c r="W378" s="25"/>
      <c r="X378" s="25"/>
      <c r="Y378" s="25"/>
      <c r="Z378" s="25"/>
      <c r="AA378" s="25"/>
      <c r="AB378" s="25"/>
    </row>
    <row r="379" spans="2:28">
      <c r="B379" s="22"/>
      <c r="C379" s="22"/>
      <c r="D379" s="23"/>
      <c r="E379" s="23"/>
      <c r="F379" s="31"/>
      <c r="G379" s="25"/>
      <c r="H379" s="25"/>
      <c r="I379" s="25"/>
      <c r="J379" s="32"/>
      <c r="K379" s="25"/>
      <c r="L379" s="25"/>
      <c r="M379" s="25"/>
      <c r="N379" s="25"/>
      <c r="O379" s="25"/>
      <c r="P379" s="25"/>
      <c r="Q379" s="25"/>
      <c r="R379" s="25"/>
      <c r="S379" s="25"/>
      <c r="T379" s="25"/>
      <c r="U379" s="25"/>
      <c r="V379" s="25"/>
      <c r="W379" s="25"/>
      <c r="X379" s="25"/>
      <c r="Y379" s="25"/>
      <c r="Z379" s="25"/>
      <c r="AA379" s="25"/>
      <c r="AB379" s="25"/>
    </row>
    <row r="380" spans="2:28">
      <c r="B380" s="22"/>
      <c r="C380" s="22"/>
      <c r="D380" s="23"/>
      <c r="E380" s="23"/>
      <c r="F380" s="31"/>
      <c r="G380" s="25"/>
      <c r="H380" s="25"/>
      <c r="I380" s="25"/>
      <c r="J380" s="32"/>
      <c r="K380" s="25"/>
      <c r="L380" s="25"/>
      <c r="M380" s="25"/>
      <c r="N380" s="25"/>
      <c r="O380" s="25"/>
      <c r="P380" s="25"/>
      <c r="Q380" s="25"/>
      <c r="R380" s="25"/>
      <c r="S380" s="25"/>
      <c r="T380" s="25"/>
      <c r="U380" s="25"/>
      <c r="V380" s="25"/>
      <c r="W380" s="25"/>
      <c r="X380" s="25"/>
      <c r="Y380" s="25"/>
      <c r="Z380" s="25"/>
      <c r="AA380" s="25"/>
      <c r="AB380" s="25"/>
    </row>
    <row r="381" spans="2:28">
      <c r="B381" s="22"/>
      <c r="C381" s="22"/>
      <c r="D381" s="23"/>
      <c r="E381" s="23"/>
      <c r="F381" s="31"/>
      <c r="G381" s="25"/>
      <c r="H381" s="25"/>
      <c r="I381" s="25"/>
      <c r="J381" s="32"/>
      <c r="K381" s="25"/>
      <c r="L381" s="25"/>
      <c r="M381" s="25"/>
      <c r="N381" s="25"/>
      <c r="O381" s="25"/>
      <c r="P381" s="25"/>
      <c r="Q381" s="25"/>
      <c r="R381" s="25"/>
      <c r="S381" s="25"/>
      <c r="T381" s="25"/>
      <c r="U381" s="25"/>
      <c r="V381" s="25"/>
      <c r="W381" s="25"/>
      <c r="X381" s="25"/>
      <c r="Y381" s="25"/>
      <c r="Z381" s="25"/>
      <c r="AA381" s="25"/>
      <c r="AB381" s="25"/>
    </row>
    <row r="382" spans="2:28">
      <c r="B382" s="22"/>
      <c r="C382" s="22"/>
      <c r="D382" s="23"/>
      <c r="E382" s="23"/>
      <c r="F382" s="31"/>
      <c r="G382" s="25"/>
      <c r="H382" s="25"/>
      <c r="I382" s="25"/>
      <c r="J382" s="32"/>
      <c r="K382" s="25"/>
      <c r="L382" s="25"/>
      <c r="M382" s="25"/>
      <c r="N382" s="25"/>
      <c r="O382" s="25"/>
      <c r="P382" s="25"/>
      <c r="Q382" s="25"/>
      <c r="R382" s="25"/>
      <c r="S382" s="25"/>
      <c r="T382" s="25"/>
      <c r="U382" s="25"/>
      <c r="V382" s="25"/>
      <c r="W382" s="25"/>
      <c r="X382" s="25"/>
      <c r="Y382" s="25"/>
      <c r="Z382" s="25"/>
      <c r="AA382" s="25"/>
      <c r="AB382" s="25"/>
    </row>
    <row r="383" spans="2:28">
      <c r="B383" s="22"/>
      <c r="C383" s="22"/>
      <c r="D383" s="23"/>
      <c r="E383" s="23"/>
      <c r="F383" s="31"/>
      <c r="G383" s="25"/>
      <c r="H383" s="25"/>
      <c r="I383" s="25"/>
      <c r="J383" s="32"/>
      <c r="K383" s="25"/>
      <c r="L383" s="25"/>
      <c r="M383" s="25"/>
      <c r="N383" s="25"/>
      <c r="O383" s="25"/>
      <c r="P383" s="25"/>
      <c r="Q383" s="25"/>
      <c r="R383" s="25"/>
      <c r="S383" s="25"/>
      <c r="T383" s="25"/>
      <c r="U383" s="25"/>
      <c r="V383" s="25"/>
      <c r="W383" s="25"/>
      <c r="X383" s="25"/>
      <c r="Y383" s="25"/>
      <c r="Z383" s="25"/>
      <c r="AA383" s="25"/>
      <c r="AB383" s="25"/>
    </row>
    <row r="384" spans="2:28">
      <c r="B384" s="22"/>
      <c r="C384" s="22"/>
      <c r="D384" s="23"/>
      <c r="E384" s="23"/>
      <c r="F384" s="31"/>
      <c r="G384" s="25"/>
      <c r="H384" s="25"/>
      <c r="I384" s="25"/>
      <c r="J384" s="32"/>
      <c r="K384" s="25"/>
      <c r="L384" s="25"/>
      <c r="M384" s="25"/>
      <c r="N384" s="25"/>
      <c r="O384" s="25"/>
      <c r="P384" s="25"/>
      <c r="Q384" s="25"/>
      <c r="R384" s="25"/>
      <c r="S384" s="25"/>
      <c r="T384" s="25"/>
      <c r="U384" s="25"/>
      <c r="V384" s="25"/>
      <c r="W384" s="25"/>
      <c r="X384" s="25"/>
      <c r="Y384" s="25"/>
      <c r="Z384" s="25"/>
      <c r="AA384" s="25"/>
      <c r="AB384" s="25"/>
    </row>
    <row r="385" spans="2:28">
      <c r="B385" s="22"/>
      <c r="C385" s="22"/>
      <c r="D385" s="23"/>
      <c r="E385" s="23"/>
      <c r="F385" s="31"/>
      <c r="G385" s="25"/>
      <c r="H385" s="25"/>
      <c r="I385" s="25"/>
      <c r="J385" s="32"/>
      <c r="K385" s="25"/>
      <c r="L385" s="25"/>
      <c r="M385" s="25"/>
      <c r="N385" s="25"/>
      <c r="O385" s="25"/>
      <c r="P385" s="25"/>
      <c r="Q385" s="25"/>
      <c r="R385" s="25"/>
      <c r="S385" s="25"/>
      <c r="T385" s="25"/>
      <c r="U385" s="25"/>
      <c r="V385" s="25"/>
      <c r="W385" s="25"/>
      <c r="X385" s="25"/>
      <c r="Y385" s="25"/>
      <c r="Z385" s="25"/>
      <c r="AA385" s="25"/>
      <c r="AB385" s="25"/>
    </row>
    <row r="386" spans="2:28">
      <c r="B386" s="22"/>
      <c r="C386" s="22"/>
      <c r="D386" s="23"/>
      <c r="E386" s="23"/>
      <c r="F386" s="31"/>
      <c r="G386" s="25"/>
      <c r="H386" s="25"/>
      <c r="I386" s="25"/>
      <c r="J386" s="32"/>
      <c r="K386" s="25"/>
      <c r="L386" s="25"/>
      <c r="M386" s="25"/>
      <c r="N386" s="25"/>
      <c r="O386" s="25"/>
      <c r="P386" s="25"/>
      <c r="Q386" s="25"/>
      <c r="R386" s="25"/>
      <c r="S386" s="25"/>
      <c r="T386" s="25"/>
      <c r="U386" s="25"/>
      <c r="V386" s="25"/>
      <c r="W386" s="25"/>
      <c r="X386" s="25"/>
      <c r="Y386" s="25"/>
      <c r="Z386" s="25"/>
      <c r="AA386" s="25"/>
      <c r="AB386" s="25"/>
    </row>
    <row r="387" spans="2:28">
      <c r="B387" s="22"/>
      <c r="C387" s="22"/>
      <c r="D387" s="23"/>
      <c r="E387" s="23"/>
      <c r="F387" s="31"/>
      <c r="G387" s="25"/>
      <c r="H387" s="25"/>
      <c r="I387" s="25"/>
      <c r="J387" s="32"/>
      <c r="K387" s="25"/>
      <c r="L387" s="25"/>
      <c r="M387" s="25"/>
      <c r="N387" s="25"/>
      <c r="O387" s="25"/>
      <c r="P387" s="25"/>
      <c r="Q387" s="25"/>
      <c r="R387" s="25"/>
      <c r="S387" s="25"/>
      <c r="T387" s="25"/>
      <c r="U387" s="25"/>
      <c r="V387" s="25"/>
      <c r="W387" s="25"/>
      <c r="X387" s="25"/>
      <c r="Y387" s="25"/>
      <c r="Z387" s="25"/>
      <c r="AA387" s="25"/>
      <c r="AB387" s="25"/>
    </row>
    <row r="388" spans="2:28">
      <c r="B388" s="22"/>
      <c r="C388" s="22"/>
      <c r="D388" s="23"/>
      <c r="E388" s="23"/>
      <c r="F388" s="31"/>
      <c r="G388" s="25"/>
      <c r="H388" s="25"/>
      <c r="I388" s="25"/>
      <c r="J388" s="32"/>
      <c r="K388" s="25"/>
      <c r="L388" s="25"/>
      <c r="M388" s="25"/>
      <c r="N388" s="25"/>
      <c r="O388" s="25"/>
      <c r="P388" s="25"/>
      <c r="Q388" s="25"/>
      <c r="R388" s="25"/>
      <c r="S388" s="25"/>
      <c r="T388" s="25"/>
      <c r="U388" s="25"/>
      <c r="V388" s="25"/>
      <c r="W388" s="25"/>
      <c r="X388" s="25"/>
      <c r="Y388" s="25"/>
      <c r="Z388" s="25"/>
      <c r="AA388" s="25"/>
      <c r="AB388" s="25"/>
    </row>
    <row r="389" spans="2:28">
      <c r="B389" s="22"/>
      <c r="C389" s="22"/>
      <c r="D389" s="23"/>
      <c r="E389" s="23"/>
      <c r="F389" s="31"/>
      <c r="G389" s="25"/>
      <c r="H389" s="25"/>
      <c r="I389" s="25"/>
      <c r="J389" s="32"/>
      <c r="K389" s="25"/>
      <c r="L389" s="25"/>
      <c r="M389" s="25"/>
      <c r="N389" s="25"/>
      <c r="O389" s="25"/>
      <c r="P389" s="25"/>
      <c r="Q389" s="25"/>
      <c r="R389" s="25"/>
      <c r="S389" s="25"/>
      <c r="T389" s="25"/>
      <c r="U389" s="25"/>
      <c r="V389" s="25"/>
      <c r="W389" s="25"/>
      <c r="X389" s="25"/>
      <c r="Y389" s="25"/>
      <c r="Z389" s="25"/>
      <c r="AA389" s="25"/>
      <c r="AB389" s="25"/>
    </row>
    <row r="390" spans="2:28">
      <c r="B390" s="22"/>
      <c r="C390" s="22"/>
      <c r="D390" s="23"/>
      <c r="E390" s="23"/>
      <c r="F390" s="31"/>
      <c r="G390" s="25"/>
      <c r="H390" s="25"/>
      <c r="I390" s="25"/>
      <c r="J390" s="32"/>
      <c r="K390" s="25"/>
      <c r="L390" s="25"/>
      <c r="M390" s="25"/>
      <c r="N390" s="25"/>
      <c r="O390" s="25"/>
      <c r="P390" s="25"/>
      <c r="Q390" s="25"/>
      <c r="R390" s="25"/>
      <c r="S390" s="25"/>
      <c r="T390" s="25"/>
      <c r="U390" s="25"/>
      <c r="V390" s="25"/>
      <c r="W390" s="25"/>
      <c r="X390" s="25"/>
      <c r="Y390" s="25"/>
      <c r="Z390" s="25"/>
      <c r="AA390" s="25"/>
      <c r="AB390" s="25"/>
    </row>
    <row r="391" spans="2:28">
      <c r="B391" s="22"/>
      <c r="C391" s="22"/>
      <c r="D391" s="23"/>
      <c r="E391" s="23"/>
      <c r="F391" s="31"/>
      <c r="G391" s="25"/>
      <c r="H391" s="25"/>
      <c r="I391" s="25"/>
      <c r="J391" s="32"/>
      <c r="K391" s="25"/>
      <c r="L391" s="25"/>
      <c r="M391" s="25"/>
      <c r="N391" s="25"/>
      <c r="O391" s="25"/>
      <c r="P391" s="25"/>
      <c r="Q391" s="25"/>
      <c r="R391" s="25"/>
      <c r="S391" s="25"/>
      <c r="T391" s="25"/>
      <c r="U391" s="25"/>
      <c r="V391" s="25"/>
      <c r="W391" s="25"/>
      <c r="X391" s="25"/>
      <c r="Y391" s="25"/>
      <c r="Z391" s="25"/>
      <c r="AA391" s="25"/>
      <c r="AB391" s="25"/>
    </row>
    <row r="392" spans="2:28">
      <c r="B392" s="22"/>
      <c r="C392" s="22"/>
      <c r="D392" s="23"/>
      <c r="E392" s="23"/>
      <c r="F392" s="31"/>
      <c r="G392" s="25"/>
      <c r="H392" s="25"/>
      <c r="I392" s="25"/>
      <c r="J392" s="32"/>
      <c r="K392" s="25"/>
      <c r="L392" s="25"/>
      <c r="M392" s="25"/>
      <c r="N392" s="25"/>
      <c r="O392" s="25"/>
      <c r="P392" s="25"/>
      <c r="Q392" s="25"/>
      <c r="R392" s="25"/>
      <c r="S392" s="25"/>
      <c r="T392" s="25"/>
      <c r="U392" s="25"/>
      <c r="V392" s="25"/>
      <c r="W392" s="25"/>
      <c r="X392" s="25"/>
      <c r="Y392" s="25"/>
      <c r="Z392" s="25"/>
      <c r="AA392" s="25"/>
      <c r="AB392" s="25"/>
    </row>
    <row r="393" spans="2:28">
      <c r="B393" s="22"/>
      <c r="C393" s="22"/>
      <c r="D393" s="23"/>
      <c r="E393" s="23"/>
      <c r="F393" s="31"/>
      <c r="G393" s="25"/>
      <c r="H393" s="25"/>
      <c r="I393" s="25"/>
      <c r="J393" s="32"/>
      <c r="K393" s="25"/>
      <c r="L393" s="25"/>
      <c r="M393" s="25"/>
      <c r="N393" s="25"/>
      <c r="O393" s="25"/>
      <c r="P393" s="25"/>
      <c r="Q393" s="25"/>
      <c r="R393" s="25"/>
      <c r="S393" s="25"/>
      <c r="T393" s="25"/>
      <c r="U393" s="25"/>
      <c r="V393" s="25"/>
      <c r="W393" s="25"/>
      <c r="X393" s="25"/>
      <c r="Y393" s="25"/>
      <c r="Z393" s="25"/>
      <c r="AA393" s="25"/>
      <c r="AB393" s="25"/>
    </row>
    <row r="394" spans="2:28">
      <c r="B394" s="22"/>
      <c r="C394" s="22"/>
      <c r="D394" s="23"/>
      <c r="E394" s="23"/>
      <c r="F394" s="31"/>
      <c r="G394" s="25"/>
      <c r="H394" s="25"/>
      <c r="I394" s="25"/>
      <c r="J394" s="32"/>
      <c r="K394" s="25"/>
      <c r="L394" s="25"/>
      <c r="M394" s="25"/>
      <c r="N394" s="25"/>
      <c r="O394" s="25"/>
      <c r="P394" s="25"/>
      <c r="Q394" s="25"/>
      <c r="R394" s="25"/>
      <c r="S394" s="25"/>
      <c r="T394" s="25"/>
      <c r="U394" s="25"/>
      <c r="V394" s="25"/>
      <c r="W394" s="25"/>
      <c r="X394" s="25"/>
      <c r="Y394" s="25"/>
      <c r="Z394" s="25"/>
      <c r="AA394" s="25"/>
      <c r="AB394" s="25"/>
    </row>
    <row r="395" spans="2:28">
      <c r="B395" s="22"/>
      <c r="C395" s="22"/>
      <c r="D395" s="23"/>
      <c r="E395" s="23"/>
      <c r="F395" s="31"/>
      <c r="G395" s="25"/>
      <c r="H395" s="25"/>
      <c r="I395" s="25"/>
      <c r="J395" s="32"/>
      <c r="K395" s="25"/>
      <c r="L395" s="25"/>
      <c r="M395" s="25"/>
      <c r="N395" s="25"/>
      <c r="O395" s="25"/>
      <c r="P395" s="25"/>
      <c r="Q395" s="25"/>
      <c r="R395" s="25"/>
      <c r="S395" s="25"/>
      <c r="T395" s="25"/>
      <c r="U395" s="25"/>
      <c r="V395" s="25"/>
      <c r="W395" s="25"/>
      <c r="X395" s="25"/>
      <c r="Y395" s="25"/>
      <c r="Z395" s="25"/>
      <c r="AA395" s="25"/>
      <c r="AB395" s="25"/>
    </row>
    <row r="396" spans="2:28">
      <c r="B396" s="22"/>
      <c r="C396" s="22"/>
      <c r="D396" s="23"/>
      <c r="E396" s="23"/>
      <c r="F396" s="31"/>
      <c r="G396" s="25"/>
      <c r="H396" s="25"/>
      <c r="I396" s="25"/>
      <c r="J396" s="32"/>
      <c r="K396" s="25"/>
      <c r="L396" s="25"/>
      <c r="M396" s="25"/>
      <c r="N396" s="25"/>
      <c r="O396" s="25"/>
      <c r="P396" s="25"/>
      <c r="Q396" s="25"/>
      <c r="R396" s="25"/>
      <c r="S396" s="25"/>
      <c r="T396" s="25"/>
      <c r="U396" s="25"/>
      <c r="V396" s="25"/>
      <c r="W396" s="25"/>
      <c r="X396" s="25"/>
      <c r="Y396" s="25"/>
      <c r="Z396" s="25"/>
      <c r="AA396" s="25"/>
      <c r="AB396" s="25"/>
    </row>
    <row r="397" spans="2:28">
      <c r="B397" s="22"/>
      <c r="C397" s="22"/>
      <c r="D397" s="23"/>
      <c r="E397" s="23"/>
      <c r="F397" s="31"/>
      <c r="G397" s="25"/>
      <c r="H397" s="25"/>
      <c r="I397" s="25"/>
      <c r="J397" s="32"/>
      <c r="K397" s="25"/>
      <c r="L397" s="25"/>
      <c r="M397" s="25"/>
      <c r="N397" s="25"/>
      <c r="O397" s="25"/>
      <c r="P397" s="25"/>
      <c r="Q397" s="25"/>
      <c r="R397" s="25"/>
      <c r="S397" s="25"/>
      <c r="T397" s="25"/>
      <c r="U397" s="25"/>
      <c r="V397" s="25"/>
      <c r="W397" s="25"/>
      <c r="X397" s="25"/>
      <c r="Y397" s="25"/>
      <c r="Z397" s="25"/>
      <c r="AA397" s="25"/>
      <c r="AB397" s="25"/>
    </row>
    <row r="398" spans="2:28">
      <c r="B398" s="22"/>
      <c r="C398" s="22"/>
      <c r="D398" s="23"/>
      <c r="E398" s="23"/>
      <c r="F398" s="31"/>
      <c r="G398" s="25"/>
      <c r="H398" s="25"/>
      <c r="I398" s="25"/>
      <c r="J398" s="32"/>
      <c r="K398" s="25"/>
      <c r="L398" s="25"/>
      <c r="M398" s="25"/>
      <c r="N398" s="25"/>
      <c r="O398" s="25"/>
      <c r="P398" s="25"/>
      <c r="Q398" s="25"/>
      <c r="R398" s="25"/>
      <c r="S398" s="25"/>
      <c r="T398" s="25"/>
      <c r="U398" s="25"/>
      <c r="V398" s="25"/>
      <c r="W398" s="25"/>
      <c r="X398" s="25"/>
      <c r="Y398" s="25"/>
      <c r="Z398" s="25"/>
      <c r="AA398" s="25"/>
      <c r="AB398" s="25"/>
    </row>
    <row r="399" spans="2:28">
      <c r="B399" s="22"/>
      <c r="C399" s="22"/>
      <c r="D399" s="23"/>
      <c r="E399" s="23"/>
      <c r="F399" s="31"/>
      <c r="G399" s="25"/>
      <c r="H399" s="25"/>
      <c r="I399" s="25"/>
      <c r="J399" s="32"/>
      <c r="K399" s="25"/>
      <c r="L399" s="25"/>
      <c r="M399" s="25"/>
      <c r="N399" s="25"/>
      <c r="O399" s="25"/>
      <c r="P399" s="25"/>
      <c r="Q399" s="25"/>
      <c r="R399" s="25"/>
      <c r="S399" s="25"/>
      <c r="T399" s="25"/>
      <c r="U399" s="25"/>
      <c r="V399" s="25"/>
      <c r="W399" s="25"/>
      <c r="X399" s="25"/>
      <c r="Y399" s="25"/>
      <c r="Z399" s="25"/>
      <c r="AA399" s="25"/>
      <c r="AB399" s="25"/>
    </row>
    <row r="400" spans="2:28">
      <c r="B400" s="22"/>
      <c r="C400" s="22"/>
      <c r="D400" s="23"/>
      <c r="E400" s="23"/>
      <c r="F400" s="31"/>
      <c r="G400" s="25"/>
      <c r="H400" s="25"/>
      <c r="I400" s="25"/>
      <c r="J400" s="32"/>
      <c r="K400" s="25"/>
      <c r="L400" s="25"/>
      <c r="M400" s="25"/>
      <c r="N400" s="25"/>
      <c r="O400" s="25"/>
      <c r="P400" s="25"/>
      <c r="Q400" s="25"/>
      <c r="R400" s="25"/>
      <c r="S400" s="25"/>
      <c r="T400" s="25"/>
      <c r="U400" s="25"/>
      <c r="V400" s="25"/>
      <c r="W400" s="25"/>
      <c r="X400" s="25"/>
      <c r="Y400" s="25"/>
      <c r="Z400" s="25"/>
      <c r="AA400" s="25"/>
      <c r="AB400" s="25"/>
    </row>
    <row r="401" spans="2:28">
      <c r="B401" s="22"/>
      <c r="C401" s="22"/>
      <c r="D401" s="23"/>
      <c r="E401" s="23"/>
      <c r="F401" s="31"/>
      <c r="G401" s="25"/>
      <c r="H401" s="25"/>
      <c r="I401" s="25"/>
      <c r="J401" s="32"/>
      <c r="K401" s="25"/>
      <c r="L401" s="25"/>
      <c r="M401" s="25"/>
      <c r="N401" s="25"/>
      <c r="O401" s="25"/>
      <c r="P401" s="25"/>
      <c r="Q401" s="25"/>
      <c r="R401" s="25"/>
      <c r="S401" s="25"/>
      <c r="T401" s="25"/>
      <c r="U401" s="25"/>
      <c r="V401" s="25"/>
      <c r="W401" s="25"/>
      <c r="X401" s="25"/>
      <c r="Y401" s="25"/>
      <c r="Z401" s="25"/>
      <c r="AA401" s="25"/>
      <c r="AB401" s="25"/>
    </row>
    <row r="402" spans="2:28">
      <c r="B402" s="22"/>
      <c r="C402" s="22"/>
      <c r="D402" s="23"/>
      <c r="E402" s="23"/>
      <c r="F402" s="31"/>
      <c r="G402" s="25"/>
      <c r="H402" s="25"/>
      <c r="I402" s="25"/>
      <c r="J402" s="32"/>
      <c r="K402" s="25"/>
      <c r="L402" s="25"/>
      <c r="M402" s="25"/>
      <c r="N402" s="25"/>
      <c r="O402" s="25"/>
      <c r="P402" s="25"/>
      <c r="Q402" s="25"/>
      <c r="R402" s="25"/>
      <c r="S402" s="25"/>
      <c r="T402" s="25"/>
      <c r="U402" s="25"/>
      <c r="V402" s="25"/>
      <c r="W402" s="25"/>
      <c r="X402" s="25"/>
      <c r="Y402" s="25"/>
      <c r="Z402" s="25"/>
      <c r="AA402" s="25"/>
      <c r="AB402" s="25"/>
    </row>
    <row r="403" spans="2:28">
      <c r="B403" s="22"/>
      <c r="C403" s="22"/>
      <c r="D403" s="23"/>
      <c r="E403" s="23"/>
      <c r="F403" s="31"/>
      <c r="G403" s="25"/>
      <c r="H403" s="25"/>
      <c r="I403" s="25"/>
      <c r="J403" s="32"/>
      <c r="K403" s="25"/>
      <c r="L403" s="25"/>
      <c r="M403" s="25"/>
      <c r="N403" s="25"/>
      <c r="O403" s="25"/>
      <c r="P403" s="25"/>
      <c r="Q403" s="25"/>
      <c r="R403" s="25"/>
      <c r="S403" s="25"/>
      <c r="T403" s="25"/>
      <c r="U403" s="25"/>
      <c r="V403" s="25"/>
      <c r="W403" s="25"/>
      <c r="X403" s="25"/>
      <c r="Y403" s="25"/>
      <c r="Z403" s="25"/>
      <c r="AA403" s="25"/>
      <c r="AB403" s="25"/>
    </row>
    <row r="404" spans="2:28">
      <c r="B404" s="22"/>
      <c r="C404" s="22"/>
      <c r="D404" s="23"/>
      <c r="E404" s="23"/>
      <c r="F404" s="31"/>
      <c r="G404" s="25"/>
      <c r="H404" s="25"/>
      <c r="I404" s="25"/>
      <c r="J404" s="32"/>
      <c r="K404" s="25"/>
      <c r="L404" s="25"/>
      <c r="M404" s="25"/>
      <c r="N404" s="25"/>
      <c r="O404" s="25"/>
      <c r="P404" s="25"/>
      <c r="Q404" s="25"/>
      <c r="R404" s="25"/>
      <c r="S404" s="25"/>
      <c r="T404" s="25"/>
      <c r="U404" s="25"/>
      <c r="V404" s="25"/>
      <c r="W404" s="25"/>
      <c r="X404" s="25"/>
      <c r="Y404" s="25"/>
      <c r="Z404" s="25"/>
      <c r="AA404" s="25"/>
      <c r="AB404" s="25"/>
    </row>
    <row r="405" spans="2:28">
      <c r="B405" s="22"/>
      <c r="C405" s="22"/>
      <c r="D405" s="23"/>
      <c r="E405" s="23"/>
      <c r="F405" s="31"/>
      <c r="G405" s="25"/>
      <c r="H405" s="25"/>
      <c r="I405" s="25"/>
      <c r="J405" s="32"/>
      <c r="K405" s="25"/>
      <c r="L405" s="25"/>
      <c r="M405" s="25"/>
      <c r="N405" s="25"/>
      <c r="O405" s="25"/>
      <c r="P405" s="25"/>
      <c r="Q405" s="25"/>
      <c r="R405" s="25"/>
      <c r="S405" s="25"/>
      <c r="T405" s="25"/>
      <c r="U405" s="25"/>
      <c r="V405" s="25"/>
      <c r="W405" s="25"/>
      <c r="X405" s="25"/>
      <c r="Y405" s="25"/>
      <c r="Z405" s="25"/>
      <c r="AA405" s="25"/>
      <c r="AB405" s="25"/>
    </row>
    <row r="406" spans="2:28">
      <c r="B406" s="22"/>
      <c r="C406" s="22"/>
      <c r="D406" s="23"/>
      <c r="E406" s="23"/>
      <c r="F406" s="31"/>
      <c r="G406" s="25"/>
      <c r="H406" s="25"/>
      <c r="I406" s="25"/>
      <c r="J406" s="32"/>
      <c r="K406" s="25"/>
      <c r="L406" s="25"/>
      <c r="M406" s="25"/>
      <c r="N406" s="25"/>
      <c r="O406" s="25"/>
      <c r="P406" s="25"/>
      <c r="Q406" s="25"/>
      <c r="R406" s="25"/>
      <c r="S406" s="25"/>
      <c r="T406" s="25"/>
      <c r="U406" s="25"/>
      <c r="V406" s="25"/>
      <c r="W406" s="25"/>
      <c r="X406" s="25"/>
      <c r="Y406" s="25"/>
      <c r="Z406" s="25"/>
      <c r="AA406" s="25"/>
      <c r="AB406" s="25"/>
    </row>
    <row r="407" spans="2:28">
      <c r="B407" s="22"/>
      <c r="C407" s="22"/>
      <c r="D407" s="23"/>
      <c r="E407" s="23"/>
      <c r="F407" s="31"/>
      <c r="G407" s="25"/>
      <c r="H407" s="25"/>
      <c r="I407" s="25"/>
      <c r="J407" s="32"/>
      <c r="K407" s="25"/>
      <c r="L407" s="25"/>
      <c r="M407" s="25"/>
      <c r="N407" s="25"/>
      <c r="O407" s="25"/>
      <c r="P407" s="25"/>
      <c r="Q407" s="25"/>
      <c r="R407" s="25"/>
      <c r="S407" s="25"/>
      <c r="T407" s="25"/>
      <c r="U407" s="25"/>
      <c r="V407" s="25"/>
      <c r="W407" s="25"/>
      <c r="X407" s="25"/>
      <c r="Y407" s="25"/>
      <c r="Z407" s="25"/>
      <c r="AA407" s="25"/>
      <c r="AB407" s="25"/>
    </row>
    <row r="408" spans="2:28">
      <c r="B408" s="22"/>
      <c r="C408" s="22"/>
      <c r="D408" s="23"/>
      <c r="E408" s="23"/>
      <c r="F408" s="31"/>
      <c r="G408" s="25"/>
      <c r="H408" s="25"/>
      <c r="I408" s="25"/>
      <c r="J408" s="32"/>
      <c r="K408" s="25"/>
      <c r="L408" s="25"/>
      <c r="M408" s="25"/>
      <c r="N408" s="25"/>
      <c r="O408" s="25"/>
      <c r="P408" s="25"/>
      <c r="Q408" s="25"/>
      <c r="R408" s="25"/>
      <c r="S408" s="25"/>
      <c r="T408" s="25"/>
      <c r="U408" s="25"/>
      <c r="V408" s="25"/>
      <c r="W408" s="25"/>
      <c r="X408" s="25"/>
      <c r="Y408" s="25"/>
      <c r="Z408" s="25"/>
      <c r="AA408" s="25"/>
      <c r="AB408" s="25"/>
    </row>
    <row r="409" spans="2:28">
      <c r="B409" s="22"/>
      <c r="C409" s="22"/>
      <c r="D409" s="23"/>
      <c r="E409" s="23"/>
      <c r="F409" s="31"/>
      <c r="G409" s="25"/>
      <c r="H409" s="25"/>
      <c r="I409" s="25"/>
      <c r="J409" s="32"/>
      <c r="K409" s="25"/>
      <c r="L409" s="25"/>
      <c r="M409" s="25"/>
      <c r="N409" s="25"/>
      <c r="O409" s="25"/>
      <c r="P409" s="25"/>
      <c r="Q409" s="25"/>
      <c r="R409" s="25"/>
      <c r="S409" s="25"/>
      <c r="T409" s="25"/>
      <c r="U409" s="25"/>
      <c r="V409" s="25"/>
      <c r="W409" s="25"/>
      <c r="X409" s="25"/>
      <c r="Y409" s="25"/>
      <c r="Z409" s="25"/>
      <c r="AA409" s="25"/>
      <c r="AB409" s="25"/>
    </row>
    <row r="410" spans="2:28">
      <c r="B410" s="22"/>
      <c r="C410" s="22"/>
      <c r="D410" s="23"/>
      <c r="E410" s="23"/>
      <c r="F410" s="31"/>
      <c r="G410" s="25"/>
      <c r="H410" s="25"/>
      <c r="I410" s="25"/>
      <c r="J410" s="32"/>
      <c r="K410" s="25"/>
      <c r="L410" s="25"/>
      <c r="M410" s="25"/>
      <c r="N410" s="25"/>
      <c r="O410" s="25"/>
      <c r="P410" s="25"/>
      <c r="Q410" s="25"/>
      <c r="R410" s="25"/>
      <c r="S410" s="25"/>
      <c r="T410" s="25"/>
      <c r="U410" s="25"/>
      <c r="V410" s="25"/>
      <c r="W410" s="25"/>
      <c r="X410" s="25"/>
      <c r="Y410" s="25"/>
      <c r="Z410" s="25"/>
      <c r="AA410" s="25"/>
      <c r="AB410" s="25"/>
    </row>
    <row r="411" spans="2:28">
      <c r="B411" s="22"/>
      <c r="C411" s="22"/>
      <c r="D411" s="23"/>
      <c r="E411" s="23"/>
      <c r="F411" s="31"/>
      <c r="G411" s="25"/>
      <c r="H411" s="25"/>
      <c r="I411" s="25"/>
      <c r="J411" s="32"/>
      <c r="K411" s="25"/>
      <c r="L411" s="25"/>
      <c r="M411" s="25"/>
      <c r="N411" s="25"/>
      <c r="O411" s="25"/>
      <c r="P411" s="25"/>
      <c r="Q411" s="25"/>
      <c r="R411" s="25"/>
      <c r="S411" s="25"/>
      <c r="T411" s="25"/>
      <c r="U411" s="25"/>
      <c r="V411" s="25"/>
      <c r="W411" s="25"/>
      <c r="X411" s="25"/>
      <c r="Y411" s="25"/>
      <c r="Z411" s="25"/>
      <c r="AA411" s="25"/>
      <c r="AB411" s="25"/>
    </row>
    <row r="412" spans="2:28">
      <c r="B412" s="22"/>
      <c r="C412" s="22"/>
      <c r="D412" s="23"/>
      <c r="E412" s="23"/>
      <c r="F412" s="31"/>
      <c r="G412" s="25"/>
      <c r="H412" s="25"/>
      <c r="I412" s="25"/>
      <c r="J412" s="32"/>
      <c r="K412" s="25"/>
      <c r="L412" s="25"/>
      <c r="M412" s="25"/>
      <c r="N412" s="25"/>
      <c r="O412" s="25"/>
      <c r="P412" s="25"/>
      <c r="Q412" s="25"/>
      <c r="R412" s="25"/>
      <c r="S412" s="25"/>
      <c r="T412" s="25"/>
      <c r="U412" s="25"/>
      <c r="V412" s="25"/>
      <c r="W412" s="25"/>
      <c r="X412" s="25"/>
      <c r="Y412" s="25"/>
      <c r="Z412" s="25"/>
      <c r="AA412" s="25"/>
      <c r="AB412" s="25"/>
    </row>
    <row r="413" spans="2:28">
      <c r="B413" s="22"/>
      <c r="C413" s="22"/>
      <c r="D413" s="23"/>
      <c r="E413" s="23"/>
      <c r="F413" s="31"/>
      <c r="G413" s="25"/>
      <c r="H413" s="25"/>
      <c r="I413" s="25"/>
      <c r="J413" s="32"/>
      <c r="K413" s="25"/>
      <c r="L413" s="25"/>
      <c r="M413" s="25"/>
      <c r="N413" s="25"/>
      <c r="O413" s="25"/>
      <c r="P413" s="25"/>
      <c r="Q413" s="25"/>
      <c r="R413" s="25"/>
      <c r="S413" s="25"/>
      <c r="T413" s="25"/>
      <c r="U413" s="25"/>
      <c r="V413" s="25"/>
      <c r="W413" s="25"/>
      <c r="X413" s="25"/>
      <c r="Y413" s="25"/>
      <c r="Z413" s="25"/>
      <c r="AA413" s="25"/>
      <c r="AB413" s="25"/>
    </row>
    <row r="414" spans="2:28">
      <c r="B414" s="22"/>
      <c r="C414" s="22"/>
      <c r="D414" s="23"/>
      <c r="E414" s="23"/>
      <c r="F414" s="31"/>
      <c r="G414" s="25"/>
      <c r="H414" s="25"/>
      <c r="I414" s="25"/>
      <c r="J414" s="32"/>
      <c r="K414" s="25"/>
      <c r="L414" s="25"/>
      <c r="M414" s="25"/>
      <c r="N414" s="25"/>
      <c r="O414" s="25"/>
      <c r="P414" s="25"/>
      <c r="Q414" s="25"/>
      <c r="R414" s="25"/>
      <c r="S414" s="25"/>
      <c r="T414" s="25"/>
      <c r="U414" s="25"/>
      <c r="V414" s="25"/>
      <c r="W414" s="25"/>
      <c r="X414" s="25"/>
      <c r="Y414" s="25"/>
      <c r="Z414" s="25"/>
      <c r="AA414" s="25"/>
      <c r="AB414" s="25"/>
    </row>
    <row r="415" spans="2:28">
      <c r="B415" s="22"/>
      <c r="C415" s="22"/>
      <c r="D415" s="23"/>
      <c r="E415" s="23"/>
      <c r="F415" s="31"/>
      <c r="G415" s="25"/>
      <c r="H415" s="25"/>
      <c r="I415" s="25"/>
      <c r="J415" s="32"/>
      <c r="K415" s="25"/>
      <c r="L415" s="25"/>
      <c r="M415" s="25"/>
      <c r="N415" s="25"/>
      <c r="O415" s="25"/>
      <c r="P415" s="25"/>
      <c r="Q415" s="25"/>
      <c r="R415" s="25"/>
      <c r="S415" s="25"/>
      <c r="T415" s="25"/>
      <c r="U415" s="25"/>
      <c r="V415" s="25"/>
      <c r="W415" s="25"/>
      <c r="X415" s="25"/>
      <c r="Y415" s="25"/>
      <c r="Z415" s="25"/>
      <c r="AA415" s="25"/>
      <c r="AB415" s="25"/>
    </row>
    <row r="416" spans="2:28">
      <c r="B416" s="22"/>
      <c r="C416" s="22"/>
      <c r="D416" s="23"/>
      <c r="E416" s="23"/>
      <c r="F416" s="31"/>
      <c r="G416" s="25"/>
      <c r="H416" s="25"/>
      <c r="I416" s="25"/>
      <c r="J416" s="32"/>
      <c r="K416" s="25"/>
      <c r="L416" s="25"/>
      <c r="M416" s="25"/>
      <c r="N416" s="25"/>
      <c r="O416" s="25"/>
      <c r="P416" s="25"/>
      <c r="Q416" s="25"/>
      <c r="R416" s="25"/>
      <c r="S416" s="25"/>
      <c r="T416" s="25"/>
      <c r="U416" s="25"/>
      <c r="V416" s="25"/>
      <c r="W416" s="25"/>
      <c r="X416" s="25"/>
      <c r="Y416" s="25"/>
      <c r="Z416" s="25"/>
      <c r="AA416" s="25"/>
      <c r="AB416" s="25"/>
    </row>
    <row r="417" spans="2:28">
      <c r="B417" s="22"/>
      <c r="C417" s="22"/>
      <c r="D417" s="23"/>
      <c r="E417" s="23"/>
      <c r="F417" s="31"/>
      <c r="G417" s="25"/>
      <c r="H417" s="25"/>
      <c r="I417" s="25"/>
      <c r="J417" s="32"/>
      <c r="K417" s="25"/>
      <c r="L417" s="25"/>
      <c r="M417" s="25"/>
      <c r="N417" s="25"/>
      <c r="O417" s="25"/>
      <c r="P417" s="25"/>
      <c r="Q417" s="25"/>
      <c r="R417" s="25"/>
      <c r="S417" s="25"/>
      <c r="T417" s="25"/>
      <c r="U417" s="25"/>
      <c r="V417" s="25"/>
      <c r="W417" s="25"/>
      <c r="X417" s="25"/>
      <c r="Y417" s="25"/>
      <c r="Z417" s="25"/>
      <c r="AA417" s="25"/>
      <c r="AB417" s="25"/>
    </row>
    <row r="418" spans="2:28">
      <c r="B418" s="22"/>
      <c r="C418" s="22"/>
      <c r="D418" s="23"/>
      <c r="E418" s="23"/>
      <c r="F418" s="31"/>
      <c r="G418" s="25"/>
      <c r="H418" s="25"/>
      <c r="I418" s="25"/>
      <c r="J418" s="32"/>
      <c r="K418" s="25"/>
      <c r="L418" s="25"/>
      <c r="M418" s="25"/>
      <c r="N418" s="25"/>
      <c r="O418" s="25"/>
      <c r="P418" s="25"/>
      <c r="Q418" s="25"/>
      <c r="R418" s="25"/>
      <c r="S418" s="25"/>
      <c r="T418" s="25"/>
      <c r="U418" s="25"/>
      <c r="V418" s="25"/>
      <c r="W418" s="25"/>
      <c r="X418" s="25"/>
      <c r="Y418" s="25"/>
      <c r="Z418" s="25"/>
      <c r="AA418" s="25"/>
      <c r="AB418" s="25"/>
    </row>
    <row r="419" spans="2:28">
      <c r="B419" s="22"/>
      <c r="C419" s="22"/>
      <c r="D419" s="23"/>
      <c r="E419" s="23"/>
      <c r="F419" s="31"/>
      <c r="G419" s="25"/>
      <c r="H419" s="25"/>
      <c r="I419" s="25"/>
      <c r="J419" s="32"/>
      <c r="K419" s="25"/>
      <c r="L419" s="25"/>
      <c r="M419" s="25"/>
      <c r="N419" s="25"/>
      <c r="O419" s="25"/>
      <c r="P419" s="25"/>
      <c r="Q419" s="25"/>
      <c r="R419" s="25"/>
      <c r="S419" s="25"/>
      <c r="T419" s="25"/>
      <c r="U419" s="25"/>
      <c r="V419" s="25"/>
      <c r="W419" s="25"/>
      <c r="X419" s="25"/>
      <c r="Y419" s="25"/>
      <c r="Z419" s="25"/>
      <c r="AA419" s="25"/>
      <c r="AB419" s="25"/>
    </row>
    <row r="420" spans="2:28">
      <c r="B420" s="22"/>
      <c r="C420" s="22"/>
      <c r="D420" s="23"/>
      <c r="E420" s="23"/>
      <c r="F420" s="31"/>
      <c r="G420" s="25"/>
      <c r="H420" s="25"/>
      <c r="I420" s="25"/>
      <c r="J420" s="32"/>
      <c r="K420" s="25"/>
      <c r="L420" s="25"/>
      <c r="M420" s="25"/>
      <c r="N420" s="25"/>
      <c r="O420" s="25"/>
      <c r="P420" s="25"/>
      <c r="Q420" s="25"/>
      <c r="R420" s="25"/>
      <c r="S420" s="25"/>
      <c r="T420" s="25"/>
      <c r="U420" s="25"/>
      <c r="V420" s="25"/>
      <c r="W420" s="25"/>
      <c r="X420" s="25"/>
      <c r="Y420" s="25"/>
      <c r="Z420" s="25"/>
      <c r="AA420" s="25"/>
      <c r="AB420" s="25"/>
    </row>
    <row r="421" spans="2:28">
      <c r="B421" s="22"/>
      <c r="C421" s="22"/>
      <c r="D421" s="23"/>
      <c r="E421" s="23"/>
      <c r="F421" s="31"/>
      <c r="G421" s="25"/>
      <c r="H421" s="25"/>
      <c r="I421" s="25"/>
      <c r="J421" s="32"/>
      <c r="K421" s="25"/>
      <c r="L421" s="25"/>
      <c r="M421" s="25"/>
      <c r="N421" s="25"/>
      <c r="O421" s="25"/>
      <c r="P421" s="25"/>
      <c r="Q421" s="25"/>
      <c r="R421" s="25"/>
      <c r="S421" s="25"/>
      <c r="T421" s="25"/>
      <c r="U421" s="25"/>
      <c r="V421" s="25"/>
      <c r="W421" s="25"/>
      <c r="X421" s="25"/>
      <c r="Y421" s="25"/>
      <c r="Z421" s="25"/>
      <c r="AA421" s="25"/>
      <c r="AB421" s="25"/>
    </row>
    <row r="422" spans="2:28">
      <c r="B422" s="22"/>
      <c r="C422" s="22"/>
      <c r="D422" s="23"/>
      <c r="E422" s="23"/>
      <c r="F422" s="31"/>
      <c r="G422" s="25"/>
      <c r="H422" s="25"/>
      <c r="I422" s="25"/>
      <c r="J422" s="32"/>
      <c r="K422" s="25"/>
      <c r="L422" s="25"/>
      <c r="M422" s="25"/>
      <c r="N422" s="25"/>
      <c r="O422" s="25"/>
      <c r="P422" s="25"/>
      <c r="Q422" s="25"/>
      <c r="R422" s="25"/>
      <c r="S422" s="25"/>
      <c r="T422" s="25"/>
      <c r="U422" s="25"/>
      <c r="V422" s="25"/>
      <c r="W422" s="25"/>
      <c r="X422" s="25"/>
      <c r="Y422" s="25"/>
      <c r="Z422" s="25"/>
      <c r="AA422" s="25"/>
      <c r="AB422" s="25"/>
    </row>
    <row r="423" spans="2:28">
      <c r="B423" s="22"/>
      <c r="C423" s="22"/>
      <c r="D423" s="23"/>
      <c r="E423" s="23"/>
      <c r="F423" s="31"/>
      <c r="G423" s="25"/>
      <c r="H423" s="25"/>
      <c r="I423" s="25"/>
      <c r="J423" s="32"/>
      <c r="K423" s="25"/>
      <c r="L423" s="25"/>
      <c r="M423" s="25"/>
      <c r="N423" s="25"/>
      <c r="O423" s="25"/>
      <c r="P423" s="25"/>
      <c r="Q423" s="25"/>
      <c r="R423" s="25"/>
      <c r="S423" s="25"/>
      <c r="T423" s="25"/>
      <c r="U423" s="25"/>
      <c r="V423" s="25"/>
      <c r="W423" s="25"/>
      <c r="X423" s="25"/>
      <c r="Y423" s="25"/>
      <c r="Z423" s="25"/>
      <c r="AA423" s="25"/>
      <c r="AB423" s="25"/>
    </row>
    <row r="424" spans="2:28">
      <c r="B424" s="22"/>
      <c r="C424" s="22"/>
      <c r="D424" s="23"/>
      <c r="E424" s="23"/>
      <c r="F424" s="31"/>
      <c r="G424" s="25"/>
      <c r="H424" s="25"/>
      <c r="I424" s="25"/>
      <c r="J424" s="32"/>
      <c r="K424" s="25"/>
      <c r="L424" s="25"/>
      <c r="M424" s="25"/>
      <c r="N424" s="25"/>
      <c r="O424" s="25"/>
      <c r="P424" s="25"/>
      <c r="Q424" s="25"/>
      <c r="R424" s="25"/>
      <c r="S424" s="25"/>
      <c r="T424" s="25"/>
      <c r="U424" s="25"/>
      <c r="V424" s="25"/>
      <c r="W424" s="25"/>
      <c r="X424" s="25"/>
      <c r="Y424" s="25"/>
      <c r="Z424" s="25"/>
      <c r="AA424" s="25"/>
      <c r="AB424" s="25"/>
    </row>
    <row r="425" spans="2:28">
      <c r="B425" s="22"/>
      <c r="C425" s="22"/>
      <c r="D425" s="23"/>
      <c r="E425" s="23"/>
      <c r="F425" s="31"/>
      <c r="G425" s="25"/>
      <c r="H425" s="25"/>
      <c r="I425" s="25"/>
      <c r="J425" s="32"/>
      <c r="K425" s="25"/>
      <c r="L425" s="25"/>
      <c r="M425" s="25"/>
      <c r="N425" s="25"/>
      <c r="O425" s="25"/>
      <c r="P425" s="25"/>
      <c r="Q425" s="25"/>
      <c r="R425" s="25"/>
      <c r="S425" s="25"/>
      <c r="T425" s="25"/>
      <c r="U425" s="25"/>
      <c r="V425" s="25"/>
      <c r="W425" s="25"/>
      <c r="X425" s="25"/>
      <c r="Y425" s="25"/>
      <c r="Z425" s="25"/>
      <c r="AA425" s="25"/>
      <c r="AB425" s="25"/>
    </row>
    <row r="426" spans="2:28">
      <c r="B426" s="22"/>
      <c r="C426" s="22"/>
      <c r="D426" s="23"/>
      <c r="E426" s="23"/>
      <c r="F426" s="31"/>
      <c r="G426" s="25"/>
      <c r="H426" s="25"/>
      <c r="I426" s="25"/>
      <c r="J426" s="32"/>
      <c r="K426" s="25"/>
      <c r="L426" s="25"/>
      <c r="M426" s="25"/>
      <c r="N426" s="25"/>
      <c r="O426" s="25"/>
      <c r="P426" s="25"/>
      <c r="Q426" s="25"/>
      <c r="R426" s="25"/>
      <c r="S426" s="25"/>
      <c r="T426" s="25"/>
      <c r="U426" s="25"/>
      <c r="V426" s="25"/>
      <c r="W426" s="25"/>
      <c r="X426" s="25"/>
      <c r="Y426" s="25"/>
      <c r="Z426" s="25"/>
      <c r="AA426" s="25"/>
      <c r="AB426" s="25"/>
    </row>
    <row r="427" spans="2:28">
      <c r="B427" s="22"/>
      <c r="C427" s="22"/>
      <c r="D427" s="23"/>
      <c r="E427" s="23"/>
      <c r="F427" s="31"/>
      <c r="G427" s="25"/>
      <c r="H427" s="25"/>
      <c r="I427" s="25"/>
      <c r="J427" s="32"/>
      <c r="K427" s="25"/>
      <c r="L427" s="25"/>
      <c r="M427" s="25"/>
      <c r="N427" s="25"/>
      <c r="O427" s="25"/>
      <c r="P427" s="25"/>
      <c r="Q427" s="25"/>
      <c r="R427" s="25"/>
      <c r="S427" s="25"/>
      <c r="T427" s="25"/>
      <c r="U427" s="25"/>
      <c r="V427" s="25"/>
      <c r="W427" s="25"/>
      <c r="X427" s="25"/>
      <c r="Y427" s="25"/>
      <c r="Z427" s="25"/>
      <c r="AA427" s="25"/>
      <c r="AB427" s="25"/>
    </row>
    <row r="428" spans="2:28">
      <c r="B428" s="22"/>
      <c r="C428" s="22"/>
      <c r="D428" s="23"/>
      <c r="E428" s="23"/>
      <c r="F428" s="31"/>
      <c r="G428" s="25"/>
      <c r="H428" s="25"/>
      <c r="I428" s="25"/>
      <c r="J428" s="32"/>
      <c r="K428" s="25"/>
      <c r="L428" s="25"/>
      <c r="M428" s="25"/>
      <c r="N428" s="25"/>
      <c r="O428" s="25"/>
      <c r="P428" s="25"/>
      <c r="Q428" s="25"/>
      <c r="R428" s="25"/>
      <c r="S428" s="25"/>
      <c r="T428" s="25"/>
      <c r="U428" s="25"/>
      <c r="V428" s="25"/>
      <c r="W428" s="25"/>
      <c r="X428" s="25"/>
      <c r="Y428" s="25"/>
      <c r="Z428" s="25"/>
      <c r="AA428" s="25"/>
      <c r="AB428" s="25"/>
    </row>
    <row r="429" spans="2:28">
      <c r="B429" s="22"/>
      <c r="C429" s="22"/>
      <c r="D429" s="23"/>
      <c r="E429" s="23"/>
      <c r="F429" s="31"/>
      <c r="G429" s="25"/>
      <c r="H429" s="25"/>
      <c r="I429" s="25"/>
      <c r="J429" s="32"/>
      <c r="K429" s="25"/>
      <c r="L429" s="25"/>
      <c r="M429" s="25"/>
      <c r="N429" s="25"/>
      <c r="O429" s="25"/>
      <c r="P429" s="25"/>
      <c r="Q429" s="25"/>
      <c r="R429" s="25"/>
      <c r="S429" s="25"/>
      <c r="T429" s="25"/>
      <c r="U429" s="25"/>
      <c r="V429" s="25"/>
      <c r="W429" s="25"/>
      <c r="X429" s="25"/>
      <c r="Y429" s="25"/>
      <c r="Z429" s="25"/>
      <c r="AA429" s="25"/>
      <c r="AB429" s="25"/>
    </row>
    <row r="430" spans="2:28">
      <c r="B430" s="22"/>
      <c r="C430" s="22"/>
      <c r="D430" s="23"/>
      <c r="E430" s="23"/>
      <c r="F430" s="31"/>
      <c r="G430" s="25"/>
      <c r="H430" s="25"/>
      <c r="I430" s="25"/>
      <c r="J430" s="32"/>
      <c r="K430" s="25"/>
      <c r="L430" s="25"/>
      <c r="M430" s="25"/>
      <c r="N430" s="25"/>
      <c r="O430" s="25"/>
      <c r="P430" s="25"/>
      <c r="Q430" s="25"/>
      <c r="R430" s="25"/>
      <c r="S430" s="25"/>
      <c r="T430" s="25"/>
      <c r="U430" s="25"/>
      <c r="V430" s="25"/>
      <c r="W430" s="25"/>
      <c r="X430" s="25"/>
      <c r="Y430" s="25"/>
      <c r="Z430" s="25"/>
      <c r="AA430" s="25"/>
      <c r="AB430" s="25"/>
    </row>
    <row r="431" spans="2:28">
      <c r="B431" s="22"/>
      <c r="C431" s="22"/>
      <c r="D431" s="23"/>
      <c r="E431" s="23"/>
      <c r="F431" s="31"/>
      <c r="G431" s="25"/>
      <c r="H431" s="25"/>
      <c r="I431" s="25"/>
      <c r="J431" s="32"/>
      <c r="K431" s="25"/>
      <c r="L431" s="25"/>
      <c r="M431" s="25"/>
      <c r="N431" s="25"/>
      <c r="O431" s="25"/>
      <c r="P431" s="25"/>
      <c r="Q431" s="25"/>
      <c r="R431" s="25"/>
      <c r="S431" s="25"/>
      <c r="T431" s="25"/>
      <c r="U431" s="25"/>
      <c r="V431" s="25"/>
      <c r="W431" s="25"/>
      <c r="X431" s="25"/>
      <c r="Y431" s="25"/>
      <c r="Z431" s="25"/>
      <c r="AA431" s="25"/>
      <c r="AB431" s="25"/>
    </row>
    <row r="432" spans="2:28">
      <c r="B432" s="22"/>
      <c r="C432" s="22"/>
      <c r="D432" s="23"/>
      <c r="E432" s="23"/>
      <c r="F432" s="31"/>
      <c r="G432" s="25"/>
      <c r="H432" s="25"/>
      <c r="I432" s="25"/>
      <c r="J432" s="32"/>
      <c r="K432" s="25"/>
      <c r="L432" s="25"/>
      <c r="M432" s="25"/>
      <c r="N432" s="25"/>
      <c r="O432" s="25"/>
      <c r="P432" s="25"/>
      <c r="Q432" s="25"/>
      <c r="R432" s="25"/>
      <c r="S432" s="25"/>
      <c r="T432" s="25"/>
      <c r="U432" s="25"/>
      <c r="V432" s="25"/>
      <c r="W432" s="25"/>
      <c r="X432" s="25"/>
      <c r="Y432" s="25"/>
      <c r="Z432" s="25"/>
      <c r="AA432" s="25"/>
      <c r="AB432" s="25"/>
    </row>
    <row r="433" spans="2:28">
      <c r="B433" s="22"/>
      <c r="C433" s="22"/>
      <c r="D433" s="23"/>
      <c r="E433" s="23"/>
      <c r="F433" s="31"/>
      <c r="G433" s="25"/>
      <c r="H433" s="25"/>
      <c r="I433" s="25"/>
      <c r="J433" s="32"/>
      <c r="K433" s="25"/>
      <c r="L433" s="25"/>
      <c r="M433" s="25"/>
      <c r="N433" s="25"/>
      <c r="O433" s="25"/>
      <c r="P433" s="25"/>
      <c r="Q433" s="25"/>
      <c r="R433" s="25"/>
      <c r="S433" s="25"/>
      <c r="T433" s="25"/>
      <c r="U433" s="25"/>
      <c r="V433" s="25"/>
      <c r="W433" s="25"/>
      <c r="X433" s="25"/>
      <c r="Y433" s="25"/>
      <c r="Z433" s="25"/>
      <c r="AA433" s="25"/>
      <c r="AB433" s="25"/>
    </row>
    <row r="434" spans="2:28">
      <c r="B434" s="22"/>
      <c r="C434" s="22"/>
      <c r="D434" s="23"/>
      <c r="E434" s="23"/>
      <c r="F434" s="31"/>
      <c r="G434" s="25"/>
      <c r="H434" s="25"/>
      <c r="I434" s="25"/>
      <c r="J434" s="32"/>
      <c r="K434" s="25"/>
      <c r="L434" s="25"/>
      <c r="M434" s="25"/>
      <c r="N434" s="25"/>
      <c r="O434" s="25"/>
      <c r="P434" s="25"/>
      <c r="Q434" s="25"/>
      <c r="R434" s="25"/>
      <c r="S434" s="25"/>
      <c r="T434" s="25"/>
      <c r="U434" s="25"/>
      <c r="V434" s="25"/>
      <c r="W434" s="25"/>
      <c r="X434" s="25"/>
      <c r="Y434" s="25"/>
      <c r="Z434" s="25"/>
      <c r="AA434" s="25"/>
      <c r="AB434" s="25"/>
    </row>
    <row r="435" spans="2:28">
      <c r="B435" s="22"/>
      <c r="C435" s="22"/>
      <c r="D435" s="23"/>
      <c r="E435" s="23"/>
      <c r="F435" s="31"/>
      <c r="G435" s="25"/>
      <c r="H435" s="25"/>
      <c r="I435" s="25"/>
      <c r="J435" s="32"/>
      <c r="K435" s="25"/>
      <c r="L435" s="25"/>
      <c r="M435" s="25"/>
      <c r="N435" s="25"/>
      <c r="O435" s="25"/>
      <c r="P435" s="25"/>
      <c r="Q435" s="25"/>
      <c r="R435" s="25"/>
      <c r="S435" s="25"/>
      <c r="T435" s="25"/>
      <c r="U435" s="25"/>
      <c r="V435" s="25"/>
      <c r="W435" s="25"/>
      <c r="X435" s="25"/>
      <c r="Y435" s="25"/>
      <c r="Z435" s="25"/>
      <c r="AA435" s="25"/>
      <c r="AB435" s="25"/>
    </row>
    <row r="436" spans="2:28">
      <c r="B436" s="22"/>
      <c r="C436" s="22"/>
      <c r="D436" s="23"/>
      <c r="E436" s="23"/>
      <c r="F436" s="31"/>
      <c r="G436" s="25"/>
      <c r="H436" s="25"/>
      <c r="I436" s="25"/>
      <c r="J436" s="32"/>
      <c r="K436" s="25"/>
      <c r="L436" s="25"/>
      <c r="M436" s="25"/>
      <c r="N436" s="25"/>
      <c r="O436" s="25"/>
      <c r="P436" s="25"/>
      <c r="Q436" s="25"/>
      <c r="R436" s="25"/>
      <c r="S436" s="25"/>
      <c r="T436" s="25"/>
      <c r="U436" s="25"/>
      <c r="V436" s="25"/>
      <c r="W436" s="25"/>
      <c r="X436" s="25"/>
      <c r="Y436" s="25"/>
      <c r="Z436" s="25"/>
      <c r="AA436" s="25"/>
      <c r="AB436" s="25"/>
    </row>
    <row r="437" spans="2:28">
      <c r="B437" s="22"/>
      <c r="C437" s="22"/>
      <c r="D437" s="23"/>
      <c r="E437" s="23"/>
      <c r="F437" s="31"/>
      <c r="G437" s="25"/>
      <c r="H437" s="25"/>
      <c r="I437" s="25"/>
      <c r="J437" s="32"/>
      <c r="K437" s="25"/>
      <c r="L437" s="25"/>
      <c r="M437" s="25"/>
      <c r="N437" s="25"/>
      <c r="O437" s="25"/>
      <c r="P437" s="25"/>
      <c r="Q437" s="25"/>
      <c r="R437" s="25"/>
      <c r="S437" s="25"/>
      <c r="T437" s="25"/>
      <c r="U437" s="25"/>
      <c r="V437" s="25"/>
      <c r="W437" s="25"/>
      <c r="X437" s="25"/>
      <c r="Y437" s="25"/>
      <c r="Z437" s="25"/>
      <c r="AA437" s="25"/>
      <c r="AB437" s="25"/>
    </row>
    <row r="438" spans="2:28">
      <c r="B438" s="22"/>
      <c r="C438" s="22"/>
      <c r="D438" s="23"/>
      <c r="E438" s="23"/>
      <c r="F438" s="31"/>
      <c r="G438" s="25"/>
      <c r="H438" s="25"/>
      <c r="I438" s="25"/>
      <c r="J438" s="32"/>
      <c r="K438" s="25"/>
      <c r="L438" s="25"/>
      <c r="M438" s="25"/>
      <c r="N438" s="25"/>
      <c r="O438" s="25"/>
      <c r="P438" s="25"/>
      <c r="Q438" s="25"/>
      <c r="R438" s="25"/>
      <c r="S438" s="25"/>
      <c r="T438" s="25"/>
      <c r="U438" s="25"/>
      <c r="V438" s="25"/>
      <c r="W438" s="25"/>
      <c r="X438" s="25"/>
      <c r="Y438" s="25"/>
      <c r="Z438" s="25"/>
      <c r="AA438" s="25"/>
      <c r="AB438" s="25"/>
    </row>
    <row r="439" spans="2:28">
      <c r="B439" s="22"/>
      <c r="C439" s="22"/>
      <c r="D439" s="23"/>
      <c r="E439" s="23"/>
      <c r="F439" s="31"/>
      <c r="G439" s="25"/>
      <c r="H439" s="25"/>
      <c r="I439" s="25"/>
      <c r="J439" s="32"/>
      <c r="K439" s="25"/>
      <c r="L439" s="25"/>
      <c r="M439" s="25"/>
      <c r="N439" s="25"/>
      <c r="O439" s="25"/>
      <c r="P439" s="25"/>
      <c r="Q439" s="25"/>
      <c r="R439" s="25"/>
      <c r="S439" s="25"/>
      <c r="T439" s="25"/>
      <c r="U439" s="25"/>
      <c r="V439" s="25"/>
      <c r="W439" s="25"/>
      <c r="X439" s="25"/>
      <c r="Y439" s="25"/>
      <c r="Z439" s="25"/>
      <c r="AA439" s="25"/>
      <c r="AB439" s="25"/>
    </row>
    <row r="440" spans="2:28">
      <c r="B440" s="22"/>
      <c r="C440" s="22"/>
      <c r="D440" s="23"/>
      <c r="E440" s="23"/>
      <c r="F440" s="31"/>
      <c r="G440" s="25"/>
      <c r="H440" s="25"/>
      <c r="I440" s="25"/>
      <c r="J440" s="32"/>
      <c r="K440" s="25"/>
      <c r="L440" s="25"/>
      <c r="M440" s="25"/>
      <c r="N440" s="25"/>
      <c r="O440" s="25"/>
      <c r="P440" s="25"/>
      <c r="Q440" s="25"/>
      <c r="R440" s="25"/>
      <c r="S440" s="25"/>
      <c r="T440" s="25"/>
      <c r="U440" s="25"/>
      <c r="V440" s="25"/>
      <c r="W440" s="25"/>
      <c r="X440" s="25"/>
      <c r="Y440" s="25"/>
      <c r="Z440" s="25"/>
      <c r="AA440" s="25"/>
      <c r="AB440" s="25"/>
    </row>
    <row r="441" spans="2:28">
      <c r="B441" s="22"/>
      <c r="C441" s="22"/>
      <c r="D441" s="23"/>
      <c r="E441" s="23"/>
      <c r="F441" s="31"/>
      <c r="G441" s="25"/>
      <c r="H441" s="25"/>
      <c r="I441" s="25"/>
      <c r="J441" s="32"/>
      <c r="K441" s="25"/>
      <c r="L441" s="25"/>
      <c r="M441" s="25"/>
      <c r="N441" s="25"/>
      <c r="O441" s="25"/>
      <c r="P441" s="25"/>
      <c r="Q441" s="25"/>
      <c r="R441" s="25"/>
      <c r="S441" s="25"/>
      <c r="T441" s="25"/>
      <c r="U441" s="25"/>
      <c r="V441" s="25"/>
      <c r="W441" s="25"/>
      <c r="X441" s="25"/>
      <c r="Y441" s="25"/>
      <c r="Z441" s="25"/>
      <c r="AA441" s="25"/>
      <c r="AB441" s="25"/>
    </row>
    <row r="442" spans="2:28">
      <c r="B442" s="22"/>
      <c r="C442" s="22"/>
      <c r="D442" s="23"/>
      <c r="E442" s="23"/>
      <c r="F442" s="31"/>
      <c r="G442" s="25"/>
      <c r="H442" s="25"/>
      <c r="I442" s="25"/>
      <c r="J442" s="32"/>
      <c r="K442" s="25"/>
      <c r="L442" s="25"/>
      <c r="M442" s="25"/>
      <c r="N442" s="25"/>
      <c r="O442" s="25"/>
      <c r="P442" s="25"/>
      <c r="Q442" s="25"/>
      <c r="R442" s="25"/>
      <c r="S442" s="25"/>
      <c r="T442" s="25"/>
      <c r="U442" s="25"/>
      <c r="V442" s="25"/>
      <c r="W442" s="25"/>
      <c r="X442" s="25"/>
      <c r="Y442" s="25"/>
      <c r="Z442" s="25"/>
      <c r="AA442" s="25"/>
      <c r="AB442" s="25"/>
    </row>
    <row r="443" spans="2:28">
      <c r="B443" s="22"/>
      <c r="C443" s="22"/>
      <c r="D443" s="23"/>
      <c r="E443" s="23"/>
      <c r="F443" s="31"/>
      <c r="G443" s="25"/>
      <c r="H443" s="25"/>
      <c r="I443" s="25"/>
      <c r="J443" s="32"/>
      <c r="K443" s="25"/>
      <c r="L443" s="25"/>
      <c r="M443" s="25"/>
      <c r="N443" s="25"/>
      <c r="O443" s="25"/>
      <c r="P443" s="25"/>
      <c r="Q443" s="25"/>
      <c r="R443" s="25"/>
      <c r="S443" s="25"/>
      <c r="T443" s="25"/>
      <c r="U443" s="25"/>
      <c r="V443" s="25"/>
      <c r="W443" s="25"/>
      <c r="X443" s="25"/>
      <c r="Y443" s="25"/>
      <c r="Z443" s="25"/>
      <c r="AA443" s="25"/>
      <c r="AB443" s="25"/>
    </row>
    <row r="444" spans="2:28">
      <c r="B444" s="22"/>
      <c r="C444" s="22"/>
      <c r="D444" s="23"/>
      <c r="E444" s="23"/>
      <c r="F444" s="31"/>
      <c r="G444" s="25"/>
      <c r="H444" s="25"/>
      <c r="I444" s="25"/>
      <c r="J444" s="32"/>
      <c r="K444" s="25"/>
      <c r="L444" s="25"/>
      <c r="M444" s="25"/>
      <c r="N444" s="25"/>
      <c r="O444" s="25"/>
      <c r="P444" s="25"/>
      <c r="Q444" s="25"/>
      <c r="R444" s="25"/>
      <c r="S444" s="25"/>
      <c r="T444" s="25"/>
      <c r="U444" s="25"/>
      <c r="V444" s="25"/>
      <c r="W444" s="25"/>
      <c r="X444" s="25"/>
      <c r="Y444" s="25"/>
      <c r="Z444" s="25"/>
      <c r="AA444" s="25"/>
      <c r="AB444" s="25"/>
    </row>
    <row r="445" spans="2:28">
      <c r="B445" s="22"/>
      <c r="C445" s="22"/>
      <c r="D445" s="23"/>
      <c r="E445" s="23"/>
      <c r="F445" s="31"/>
      <c r="G445" s="25"/>
      <c r="H445" s="25"/>
      <c r="I445" s="25"/>
      <c r="J445" s="32"/>
      <c r="K445" s="25"/>
      <c r="L445" s="25"/>
      <c r="M445" s="25"/>
      <c r="N445" s="25"/>
      <c r="O445" s="25"/>
      <c r="P445" s="25"/>
      <c r="Q445" s="25"/>
      <c r="R445" s="25"/>
      <c r="S445" s="25"/>
      <c r="T445" s="25"/>
      <c r="U445" s="25"/>
      <c r="V445" s="25"/>
      <c r="W445" s="25"/>
      <c r="X445" s="25"/>
      <c r="Y445" s="25"/>
      <c r="Z445" s="25"/>
      <c r="AA445" s="25"/>
      <c r="AB445" s="25"/>
    </row>
    <row r="446" spans="2:28">
      <c r="B446" s="22"/>
      <c r="C446" s="22"/>
      <c r="D446" s="23"/>
      <c r="E446" s="23"/>
      <c r="F446" s="31"/>
      <c r="G446" s="25"/>
      <c r="H446" s="25"/>
      <c r="I446" s="25"/>
      <c r="J446" s="32"/>
      <c r="K446" s="25"/>
      <c r="L446" s="25"/>
      <c r="M446" s="25"/>
      <c r="N446" s="25"/>
      <c r="O446" s="25"/>
      <c r="P446" s="25"/>
      <c r="Q446" s="25"/>
      <c r="R446" s="25"/>
      <c r="S446" s="25"/>
      <c r="T446" s="25"/>
      <c r="U446" s="25"/>
      <c r="V446" s="25"/>
      <c r="W446" s="25"/>
      <c r="X446" s="25"/>
      <c r="Y446" s="25"/>
      <c r="Z446" s="25"/>
      <c r="AA446" s="25"/>
      <c r="AB446" s="25"/>
    </row>
    <row r="447" spans="2:28">
      <c r="B447" s="22"/>
      <c r="C447" s="22"/>
      <c r="D447" s="23"/>
      <c r="E447" s="23"/>
      <c r="F447" s="31"/>
      <c r="G447" s="25"/>
      <c r="H447" s="25"/>
      <c r="I447" s="25"/>
      <c r="J447" s="32"/>
      <c r="K447" s="25"/>
      <c r="L447" s="25"/>
      <c r="M447" s="25"/>
      <c r="N447" s="25"/>
      <c r="O447" s="25"/>
      <c r="P447" s="25"/>
      <c r="Q447" s="25"/>
      <c r="R447" s="25"/>
      <c r="S447" s="25"/>
      <c r="T447" s="25"/>
      <c r="U447" s="25"/>
      <c r="V447" s="25"/>
      <c r="W447" s="25"/>
      <c r="X447" s="25"/>
      <c r="Y447" s="25"/>
      <c r="Z447" s="25"/>
      <c r="AA447" s="25"/>
      <c r="AB447" s="25"/>
    </row>
    <row r="448" spans="2:28">
      <c r="B448" s="22"/>
      <c r="C448" s="22"/>
      <c r="D448" s="23"/>
      <c r="E448" s="23"/>
      <c r="F448" s="31"/>
      <c r="G448" s="25"/>
      <c r="H448" s="25"/>
      <c r="I448" s="25"/>
      <c r="J448" s="32"/>
      <c r="K448" s="25"/>
      <c r="L448" s="25"/>
      <c r="M448" s="25"/>
      <c r="N448" s="25"/>
      <c r="O448" s="25"/>
      <c r="P448" s="25"/>
      <c r="Q448" s="25"/>
      <c r="R448" s="25"/>
      <c r="S448" s="25"/>
      <c r="T448" s="25"/>
      <c r="U448" s="25"/>
      <c r="V448" s="25"/>
      <c r="W448" s="25"/>
      <c r="X448" s="25"/>
      <c r="Y448" s="25"/>
      <c r="Z448" s="25"/>
      <c r="AA448" s="25"/>
      <c r="AB448" s="25"/>
    </row>
    <row r="449" spans="2:28">
      <c r="B449" s="22"/>
      <c r="C449" s="22"/>
      <c r="D449" s="23"/>
      <c r="E449" s="23"/>
      <c r="F449" s="31"/>
      <c r="G449" s="25"/>
      <c r="H449" s="25"/>
      <c r="I449" s="25"/>
      <c r="J449" s="32"/>
      <c r="K449" s="25"/>
      <c r="L449" s="25"/>
      <c r="M449" s="25"/>
      <c r="N449" s="25"/>
      <c r="O449" s="25"/>
      <c r="P449" s="25"/>
      <c r="Q449" s="25"/>
      <c r="R449" s="25"/>
      <c r="S449" s="25"/>
      <c r="T449" s="25"/>
      <c r="U449" s="25"/>
      <c r="V449" s="25"/>
      <c r="W449" s="25"/>
      <c r="X449" s="25"/>
      <c r="Y449" s="25"/>
      <c r="Z449" s="25"/>
      <c r="AA449" s="25"/>
      <c r="AB449" s="25"/>
    </row>
    <row r="450" spans="2:28">
      <c r="B450" s="22"/>
      <c r="C450" s="22"/>
      <c r="D450" s="23"/>
      <c r="E450" s="23"/>
      <c r="F450" s="31"/>
      <c r="G450" s="25"/>
      <c r="H450" s="25"/>
      <c r="I450" s="25"/>
      <c r="J450" s="32"/>
      <c r="K450" s="25"/>
      <c r="L450" s="25"/>
      <c r="M450" s="25"/>
      <c r="N450" s="25"/>
      <c r="O450" s="25"/>
      <c r="P450" s="25"/>
      <c r="Q450" s="25"/>
      <c r="R450" s="25"/>
      <c r="S450" s="25"/>
      <c r="T450" s="25"/>
      <c r="U450" s="25"/>
      <c r="V450" s="25"/>
      <c r="W450" s="25"/>
      <c r="X450" s="25"/>
      <c r="Y450" s="25"/>
      <c r="Z450" s="25"/>
      <c r="AA450" s="25"/>
      <c r="AB450" s="25"/>
    </row>
    <row r="451" spans="2:28">
      <c r="B451" s="22"/>
      <c r="C451" s="22"/>
      <c r="D451" s="23"/>
      <c r="E451" s="23"/>
      <c r="F451" s="31"/>
      <c r="G451" s="25"/>
      <c r="H451" s="25"/>
      <c r="I451" s="25"/>
      <c r="J451" s="32"/>
      <c r="K451" s="25"/>
      <c r="L451" s="25"/>
      <c r="M451" s="25"/>
      <c r="N451" s="25"/>
      <c r="O451" s="25"/>
      <c r="P451" s="25"/>
      <c r="Q451" s="25"/>
      <c r="R451" s="25"/>
      <c r="S451" s="25"/>
      <c r="T451" s="25"/>
      <c r="U451" s="25"/>
      <c r="V451" s="25"/>
      <c r="W451" s="25"/>
      <c r="X451" s="25"/>
      <c r="Y451" s="25"/>
      <c r="Z451" s="25"/>
      <c r="AA451" s="25"/>
      <c r="AB451" s="25"/>
    </row>
    <row r="452" spans="2:28">
      <c r="B452" s="22"/>
      <c r="C452" s="22"/>
      <c r="D452" s="23"/>
      <c r="E452" s="23"/>
      <c r="F452" s="31"/>
      <c r="G452" s="25"/>
      <c r="H452" s="25"/>
      <c r="I452" s="25"/>
      <c r="J452" s="32"/>
      <c r="K452" s="25"/>
      <c r="L452" s="25"/>
      <c r="M452" s="25"/>
      <c r="N452" s="25"/>
      <c r="O452" s="25"/>
      <c r="P452" s="25"/>
      <c r="Q452" s="25"/>
      <c r="R452" s="25"/>
      <c r="S452" s="25"/>
      <c r="T452" s="25"/>
      <c r="U452" s="25"/>
      <c r="V452" s="25"/>
      <c r="W452" s="25"/>
      <c r="X452" s="25"/>
      <c r="Y452" s="25"/>
      <c r="Z452" s="25"/>
      <c r="AA452" s="25"/>
      <c r="AB452" s="25"/>
    </row>
    <row r="453" spans="2:28">
      <c r="B453" s="22"/>
      <c r="C453" s="22"/>
      <c r="D453" s="23"/>
      <c r="E453" s="23"/>
      <c r="F453" s="31"/>
      <c r="G453" s="25"/>
      <c r="H453" s="25"/>
      <c r="I453" s="25"/>
      <c r="J453" s="32"/>
      <c r="K453" s="25"/>
      <c r="L453" s="25"/>
      <c r="M453" s="25"/>
      <c r="N453" s="25"/>
      <c r="O453" s="25"/>
      <c r="P453" s="25"/>
      <c r="Q453" s="25"/>
      <c r="R453" s="25"/>
      <c r="S453" s="25"/>
      <c r="T453" s="25"/>
      <c r="U453" s="25"/>
      <c r="V453" s="25"/>
      <c r="W453" s="25"/>
      <c r="X453" s="25"/>
      <c r="Y453" s="25"/>
      <c r="Z453" s="25"/>
      <c r="AA453" s="25"/>
      <c r="AB453" s="25"/>
    </row>
    <row r="454" spans="2:28">
      <c r="B454" s="22"/>
      <c r="C454" s="22"/>
      <c r="D454" s="23"/>
      <c r="E454" s="23"/>
      <c r="F454" s="31"/>
      <c r="G454" s="25"/>
      <c r="H454" s="25"/>
      <c r="I454" s="25"/>
      <c r="J454" s="32"/>
      <c r="K454" s="25"/>
      <c r="L454" s="25"/>
      <c r="M454" s="25"/>
      <c r="N454" s="25"/>
      <c r="O454" s="25"/>
      <c r="P454" s="25"/>
      <c r="Q454" s="25"/>
      <c r="R454" s="25"/>
      <c r="S454" s="25"/>
      <c r="T454" s="25"/>
      <c r="U454" s="25"/>
      <c r="V454" s="25"/>
      <c r="W454" s="25"/>
      <c r="X454" s="25"/>
      <c r="Y454" s="25"/>
      <c r="Z454" s="25"/>
      <c r="AA454" s="25"/>
      <c r="AB454" s="25"/>
    </row>
    <row r="455" spans="2:28">
      <c r="B455" s="22"/>
      <c r="C455" s="22"/>
      <c r="D455" s="23"/>
      <c r="E455" s="23"/>
      <c r="F455" s="31"/>
      <c r="G455" s="25"/>
      <c r="H455" s="25"/>
      <c r="I455" s="25"/>
      <c r="J455" s="32"/>
      <c r="K455" s="25"/>
      <c r="L455" s="25"/>
      <c r="M455" s="25"/>
      <c r="N455" s="25"/>
      <c r="O455" s="25"/>
      <c r="P455" s="25"/>
      <c r="Q455" s="25"/>
      <c r="R455" s="25"/>
      <c r="S455" s="25"/>
      <c r="T455" s="25"/>
      <c r="U455" s="25"/>
      <c r="V455" s="25"/>
      <c r="W455" s="25"/>
      <c r="X455" s="25"/>
      <c r="Y455" s="25"/>
      <c r="Z455" s="25"/>
      <c r="AA455" s="25"/>
      <c r="AB455" s="25"/>
    </row>
    <row r="456" spans="2:28">
      <c r="B456" s="22"/>
      <c r="C456" s="22"/>
      <c r="D456" s="23"/>
      <c r="E456" s="23"/>
      <c r="F456" s="31"/>
      <c r="G456" s="25"/>
      <c r="H456" s="25"/>
      <c r="I456" s="25"/>
      <c r="J456" s="32"/>
      <c r="K456" s="25"/>
      <c r="L456" s="25"/>
      <c r="M456" s="25"/>
      <c r="N456" s="25"/>
      <c r="O456" s="25"/>
      <c r="P456" s="25"/>
      <c r="Q456" s="25"/>
      <c r="R456" s="25"/>
      <c r="S456" s="25"/>
      <c r="T456" s="25"/>
      <c r="U456" s="25"/>
      <c r="V456" s="25"/>
      <c r="W456" s="25"/>
      <c r="X456" s="25"/>
      <c r="Y456" s="25"/>
      <c r="Z456" s="25"/>
      <c r="AA456" s="25"/>
      <c r="AB456" s="25"/>
    </row>
    <row r="457" spans="2:28">
      <c r="B457" s="22"/>
      <c r="C457" s="22"/>
      <c r="D457" s="23"/>
      <c r="E457" s="23"/>
      <c r="F457" s="31"/>
      <c r="G457" s="25"/>
      <c r="H457" s="25"/>
      <c r="I457" s="25"/>
      <c r="J457" s="32"/>
      <c r="K457" s="25"/>
      <c r="L457" s="25"/>
      <c r="M457" s="25"/>
      <c r="N457" s="25"/>
      <c r="O457" s="25"/>
      <c r="P457" s="25"/>
      <c r="Q457" s="25"/>
      <c r="R457" s="25"/>
      <c r="S457" s="25"/>
      <c r="T457" s="25"/>
      <c r="U457" s="25"/>
      <c r="V457" s="25"/>
      <c r="W457" s="25"/>
      <c r="X457" s="25"/>
      <c r="Y457" s="25"/>
      <c r="Z457" s="25"/>
      <c r="AA457" s="25"/>
      <c r="AB457" s="25"/>
    </row>
    <row r="458" spans="2:28">
      <c r="B458" s="22"/>
      <c r="C458" s="22"/>
      <c r="D458" s="23"/>
      <c r="E458" s="23"/>
      <c r="F458" s="31"/>
      <c r="G458" s="25"/>
      <c r="H458" s="25"/>
      <c r="I458" s="25"/>
      <c r="J458" s="32"/>
      <c r="K458" s="25"/>
      <c r="L458" s="25"/>
      <c r="M458" s="25"/>
      <c r="N458" s="25"/>
      <c r="O458" s="25"/>
      <c r="P458" s="25"/>
      <c r="Q458" s="25"/>
      <c r="R458" s="25"/>
      <c r="S458" s="25"/>
      <c r="T458" s="25"/>
      <c r="U458" s="25"/>
      <c r="V458" s="25"/>
      <c r="W458" s="25"/>
      <c r="X458" s="25"/>
      <c r="Y458" s="25"/>
      <c r="Z458" s="25"/>
      <c r="AA458" s="25"/>
      <c r="AB458" s="25"/>
    </row>
    <row r="459" spans="2:28">
      <c r="B459" s="22"/>
      <c r="C459" s="22"/>
      <c r="D459" s="23"/>
      <c r="E459" s="23"/>
      <c r="F459" s="31"/>
      <c r="G459" s="25"/>
      <c r="H459" s="25"/>
      <c r="I459" s="25"/>
      <c r="J459" s="32"/>
      <c r="K459" s="25"/>
      <c r="L459" s="25"/>
      <c r="M459" s="25"/>
      <c r="N459" s="25"/>
      <c r="O459" s="25"/>
      <c r="P459" s="25"/>
      <c r="Q459" s="25"/>
      <c r="R459" s="25"/>
      <c r="S459" s="25"/>
      <c r="T459" s="25"/>
      <c r="U459" s="25"/>
      <c r="V459" s="25"/>
      <c r="W459" s="25"/>
      <c r="X459" s="25"/>
      <c r="Y459" s="25"/>
      <c r="Z459" s="25"/>
      <c r="AA459" s="25"/>
      <c r="AB459" s="25"/>
    </row>
    <row r="460" spans="2:28">
      <c r="B460" s="22"/>
      <c r="C460" s="22"/>
      <c r="D460" s="23"/>
      <c r="E460" s="23"/>
      <c r="F460" s="31"/>
      <c r="G460" s="25"/>
      <c r="H460" s="25"/>
      <c r="I460" s="25"/>
      <c r="J460" s="32"/>
      <c r="K460" s="25"/>
      <c r="L460" s="25"/>
      <c r="M460" s="25"/>
      <c r="N460" s="25"/>
      <c r="O460" s="25"/>
      <c r="P460" s="25"/>
      <c r="Q460" s="25"/>
      <c r="R460" s="25"/>
      <c r="S460" s="25"/>
      <c r="T460" s="25"/>
      <c r="U460" s="25"/>
      <c r="V460" s="25"/>
      <c r="W460" s="25"/>
      <c r="X460" s="25"/>
      <c r="Y460" s="25"/>
      <c r="Z460" s="25"/>
      <c r="AA460" s="25"/>
      <c r="AB460" s="25"/>
    </row>
    <row r="461" spans="2:28">
      <c r="B461" s="22"/>
      <c r="C461" s="22"/>
      <c r="D461" s="23"/>
      <c r="E461" s="23"/>
      <c r="F461" s="31"/>
      <c r="G461" s="25"/>
      <c r="H461" s="25"/>
      <c r="I461" s="25"/>
      <c r="J461" s="32"/>
      <c r="K461" s="25"/>
      <c r="L461" s="25"/>
      <c r="M461" s="25"/>
      <c r="N461" s="25"/>
      <c r="O461" s="25"/>
      <c r="P461" s="25"/>
      <c r="Q461" s="25"/>
      <c r="R461" s="25"/>
      <c r="S461" s="25"/>
      <c r="T461" s="25"/>
      <c r="U461" s="25"/>
      <c r="V461" s="25"/>
      <c r="W461" s="25"/>
      <c r="X461" s="25"/>
      <c r="Y461" s="25"/>
      <c r="Z461" s="25"/>
      <c r="AA461" s="25"/>
      <c r="AB461" s="25"/>
    </row>
    <row r="462" spans="2:28">
      <c r="B462" s="22"/>
      <c r="C462" s="22"/>
      <c r="D462" s="23"/>
      <c r="E462" s="23"/>
      <c r="F462" s="31"/>
      <c r="G462" s="25"/>
      <c r="H462" s="25"/>
      <c r="I462" s="25"/>
      <c r="J462" s="32"/>
      <c r="K462" s="25"/>
      <c r="L462" s="25"/>
      <c r="M462" s="25"/>
      <c r="N462" s="25"/>
      <c r="O462" s="25"/>
      <c r="P462" s="25"/>
      <c r="Q462" s="25"/>
      <c r="R462" s="25"/>
      <c r="S462" s="25"/>
      <c r="T462" s="25"/>
      <c r="U462" s="25"/>
      <c r="V462" s="25"/>
      <c r="W462" s="25"/>
      <c r="X462" s="25"/>
      <c r="Y462" s="25"/>
      <c r="Z462" s="25"/>
      <c r="AA462" s="25"/>
      <c r="AB462" s="25"/>
    </row>
    <row r="463" spans="2:28">
      <c r="B463" s="22"/>
      <c r="C463" s="22"/>
      <c r="D463" s="23"/>
      <c r="E463" s="23"/>
      <c r="F463" s="31"/>
      <c r="G463" s="25"/>
      <c r="H463" s="25"/>
      <c r="I463" s="25"/>
      <c r="J463" s="32"/>
      <c r="K463" s="25"/>
      <c r="L463" s="25"/>
      <c r="M463" s="25"/>
      <c r="N463" s="25"/>
      <c r="O463" s="25"/>
      <c r="P463" s="25"/>
      <c r="Q463" s="25"/>
      <c r="R463" s="25"/>
      <c r="S463" s="25"/>
      <c r="T463" s="25"/>
      <c r="U463" s="25"/>
      <c r="V463" s="25"/>
      <c r="W463" s="25"/>
      <c r="X463" s="25"/>
      <c r="Y463" s="25"/>
      <c r="Z463" s="25"/>
      <c r="AA463" s="25"/>
      <c r="AB463" s="25"/>
    </row>
    <row r="464" spans="2:28">
      <c r="B464" s="22"/>
      <c r="C464" s="22"/>
      <c r="D464" s="23"/>
      <c r="E464" s="23"/>
      <c r="F464" s="31"/>
      <c r="G464" s="25"/>
      <c r="H464" s="25"/>
      <c r="I464" s="25"/>
      <c r="J464" s="32"/>
      <c r="K464" s="25"/>
      <c r="L464" s="25"/>
      <c r="M464" s="25"/>
      <c r="N464" s="25"/>
      <c r="O464" s="25"/>
      <c r="P464" s="25"/>
      <c r="Q464" s="25"/>
      <c r="R464" s="25"/>
      <c r="S464" s="25"/>
      <c r="T464" s="25"/>
      <c r="U464" s="25"/>
      <c r="V464" s="25"/>
      <c r="W464" s="25"/>
      <c r="X464" s="25"/>
      <c r="Y464" s="25"/>
      <c r="Z464" s="25"/>
      <c r="AA464" s="25"/>
      <c r="AB464" s="25"/>
    </row>
    <row r="465" spans="2:28">
      <c r="B465" s="22"/>
      <c r="C465" s="22"/>
      <c r="D465" s="23"/>
      <c r="E465" s="23"/>
      <c r="F465" s="31"/>
      <c r="G465" s="25"/>
      <c r="H465" s="25"/>
      <c r="I465" s="25"/>
      <c r="J465" s="32"/>
      <c r="K465" s="25"/>
      <c r="L465" s="25"/>
      <c r="M465" s="25"/>
      <c r="N465" s="25"/>
      <c r="O465" s="25"/>
      <c r="P465" s="25"/>
      <c r="Q465" s="25"/>
      <c r="R465" s="25"/>
      <c r="S465" s="25"/>
      <c r="T465" s="25"/>
      <c r="U465" s="25"/>
      <c r="V465" s="25"/>
      <c r="W465" s="25"/>
      <c r="X465" s="25"/>
      <c r="Y465" s="25"/>
      <c r="Z465" s="25"/>
      <c r="AA465" s="25"/>
      <c r="AB465" s="25"/>
    </row>
    <row r="466" spans="2:28">
      <c r="B466" s="22"/>
      <c r="C466" s="22"/>
      <c r="D466" s="23"/>
      <c r="E466" s="23"/>
      <c r="F466" s="31"/>
      <c r="G466" s="25"/>
      <c r="H466" s="25"/>
      <c r="I466" s="25"/>
      <c r="J466" s="32"/>
      <c r="K466" s="25"/>
      <c r="L466" s="25"/>
      <c r="M466" s="25"/>
      <c r="N466" s="25"/>
      <c r="O466" s="25"/>
      <c r="P466" s="25"/>
      <c r="Q466" s="25"/>
      <c r="R466" s="25"/>
      <c r="S466" s="25"/>
      <c r="T466" s="25"/>
      <c r="U466" s="25"/>
      <c r="V466" s="25"/>
      <c r="W466" s="25"/>
      <c r="X466" s="25"/>
      <c r="Y466" s="25"/>
      <c r="Z466" s="25"/>
      <c r="AA466" s="25"/>
      <c r="AB466" s="25"/>
    </row>
    <row r="467" spans="2:28">
      <c r="B467" s="22"/>
      <c r="C467" s="22"/>
      <c r="D467" s="23"/>
      <c r="E467" s="23"/>
      <c r="F467" s="31"/>
      <c r="G467" s="25"/>
      <c r="H467" s="25"/>
      <c r="I467" s="25"/>
      <c r="J467" s="32"/>
      <c r="K467" s="25"/>
      <c r="L467" s="25"/>
      <c r="M467" s="25"/>
      <c r="N467" s="25"/>
      <c r="O467" s="25"/>
      <c r="P467" s="25"/>
      <c r="Q467" s="25"/>
      <c r="R467" s="25"/>
      <c r="S467" s="25"/>
      <c r="T467" s="25"/>
      <c r="U467" s="25"/>
      <c r="V467" s="25"/>
      <c r="W467" s="25"/>
      <c r="X467" s="25"/>
      <c r="Y467" s="25"/>
      <c r="Z467" s="25"/>
      <c r="AA467" s="25"/>
      <c r="AB467" s="25"/>
    </row>
    <row r="468" spans="2:28">
      <c r="B468" s="22"/>
      <c r="C468" s="22"/>
      <c r="D468" s="23"/>
      <c r="E468" s="23"/>
      <c r="F468" s="31"/>
      <c r="G468" s="25"/>
      <c r="H468" s="25"/>
      <c r="I468" s="25"/>
      <c r="J468" s="32"/>
      <c r="K468" s="25"/>
      <c r="L468" s="25"/>
      <c r="M468" s="25"/>
      <c r="N468" s="25"/>
      <c r="O468" s="25"/>
      <c r="P468" s="25"/>
      <c r="Q468" s="25"/>
      <c r="R468" s="25"/>
      <c r="S468" s="25"/>
      <c r="T468" s="25"/>
      <c r="U468" s="25"/>
      <c r="V468" s="25"/>
      <c r="W468" s="25"/>
      <c r="X468" s="25"/>
      <c r="Y468" s="25"/>
      <c r="Z468" s="25"/>
      <c r="AA468" s="25"/>
      <c r="AB468" s="25"/>
    </row>
    <row r="469" spans="2:28">
      <c r="B469" s="22"/>
      <c r="C469" s="22"/>
      <c r="D469" s="23"/>
      <c r="E469" s="23"/>
      <c r="F469" s="31"/>
      <c r="G469" s="25"/>
      <c r="H469" s="25"/>
      <c r="I469" s="25"/>
      <c r="J469" s="32"/>
      <c r="K469" s="25"/>
      <c r="L469" s="25"/>
      <c r="M469" s="25"/>
      <c r="N469" s="25"/>
      <c r="O469" s="25"/>
      <c r="P469" s="25"/>
      <c r="Q469" s="25"/>
      <c r="R469" s="25"/>
      <c r="S469" s="25"/>
      <c r="T469" s="25"/>
      <c r="U469" s="25"/>
      <c r="V469" s="25"/>
      <c r="W469" s="25"/>
      <c r="X469" s="25"/>
      <c r="Y469" s="25"/>
      <c r="Z469" s="25"/>
      <c r="AA469" s="25"/>
      <c r="AB469" s="25"/>
    </row>
    <row r="470" spans="2:28">
      <c r="B470" s="22"/>
      <c r="C470" s="22"/>
      <c r="D470" s="23"/>
      <c r="E470" s="23"/>
      <c r="F470" s="31"/>
      <c r="G470" s="25"/>
      <c r="H470" s="25"/>
      <c r="I470" s="25"/>
      <c r="J470" s="32"/>
      <c r="K470" s="25"/>
      <c r="L470" s="25"/>
      <c r="M470" s="25"/>
      <c r="N470" s="25"/>
      <c r="O470" s="25"/>
      <c r="P470" s="25"/>
      <c r="Q470" s="25"/>
      <c r="R470" s="25"/>
      <c r="S470" s="25"/>
      <c r="T470" s="25"/>
      <c r="U470" s="25"/>
      <c r="V470" s="25"/>
      <c r="W470" s="25"/>
      <c r="X470" s="25"/>
      <c r="Y470" s="25"/>
      <c r="Z470" s="25"/>
      <c r="AA470" s="25"/>
      <c r="AB470" s="25"/>
    </row>
    <row r="471" spans="2:28">
      <c r="B471" s="22"/>
      <c r="C471" s="22"/>
      <c r="D471" s="23"/>
      <c r="E471" s="23"/>
      <c r="F471" s="31"/>
      <c r="G471" s="25"/>
      <c r="H471" s="25"/>
      <c r="I471" s="25"/>
      <c r="J471" s="32"/>
      <c r="K471" s="25"/>
      <c r="L471" s="25"/>
      <c r="M471" s="25"/>
      <c r="N471" s="25"/>
      <c r="O471" s="25"/>
      <c r="P471" s="25"/>
      <c r="Q471" s="25"/>
      <c r="R471" s="25"/>
      <c r="S471" s="25"/>
      <c r="T471" s="25"/>
      <c r="U471" s="25"/>
      <c r="V471" s="25"/>
      <c r="W471" s="25"/>
      <c r="X471" s="25"/>
      <c r="Y471" s="25"/>
      <c r="Z471" s="25"/>
      <c r="AA471" s="25"/>
      <c r="AB471" s="25"/>
    </row>
    <row r="472" spans="2:28">
      <c r="B472" s="22"/>
      <c r="C472" s="22"/>
      <c r="D472" s="23"/>
      <c r="E472" s="23"/>
      <c r="F472" s="31"/>
      <c r="G472" s="25"/>
      <c r="H472" s="25"/>
      <c r="I472" s="25"/>
      <c r="J472" s="32"/>
      <c r="K472" s="25"/>
      <c r="L472" s="25"/>
      <c r="M472" s="25"/>
      <c r="N472" s="25"/>
      <c r="O472" s="25"/>
      <c r="P472" s="25"/>
      <c r="Q472" s="25"/>
      <c r="R472" s="25"/>
      <c r="S472" s="25"/>
      <c r="T472" s="25"/>
      <c r="U472" s="25"/>
      <c r="V472" s="25"/>
      <c r="W472" s="25"/>
      <c r="X472" s="25"/>
      <c r="Y472" s="25"/>
      <c r="Z472" s="25"/>
      <c r="AA472" s="25"/>
      <c r="AB472" s="25"/>
    </row>
    <row r="473" spans="2:28">
      <c r="B473" s="22"/>
      <c r="C473" s="22"/>
      <c r="D473" s="23"/>
      <c r="E473" s="23"/>
      <c r="F473" s="31"/>
      <c r="G473" s="25"/>
      <c r="H473" s="25"/>
      <c r="I473" s="25"/>
      <c r="J473" s="32"/>
      <c r="K473" s="25"/>
      <c r="L473" s="25"/>
      <c r="M473" s="25"/>
      <c r="N473" s="25"/>
      <c r="O473" s="25"/>
      <c r="P473" s="25"/>
      <c r="Q473" s="25"/>
      <c r="R473" s="25"/>
      <c r="S473" s="25"/>
      <c r="T473" s="25"/>
      <c r="U473" s="25"/>
      <c r="V473" s="25"/>
      <c r="W473" s="25"/>
      <c r="X473" s="25"/>
      <c r="Y473" s="25"/>
      <c r="Z473" s="25"/>
      <c r="AA473" s="25"/>
      <c r="AB473" s="25"/>
    </row>
    <row r="474" spans="2:28">
      <c r="B474" s="22"/>
      <c r="C474" s="22"/>
      <c r="D474" s="23"/>
      <c r="E474" s="23"/>
      <c r="F474" s="31"/>
      <c r="G474" s="25"/>
      <c r="H474" s="25"/>
      <c r="I474" s="25"/>
      <c r="J474" s="32"/>
      <c r="K474" s="25"/>
      <c r="L474" s="25"/>
      <c r="M474" s="25"/>
      <c r="N474" s="25"/>
      <c r="O474" s="25"/>
      <c r="P474" s="25"/>
      <c r="Q474" s="25"/>
      <c r="R474" s="25"/>
      <c r="S474" s="25"/>
      <c r="T474" s="25"/>
      <c r="U474" s="25"/>
      <c r="V474" s="25"/>
      <c r="W474" s="25"/>
      <c r="X474" s="25"/>
      <c r="Y474" s="25"/>
      <c r="Z474" s="25"/>
      <c r="AA474" s="25"/>
      <c r="AB474" s="25"/>
    </row>
    <row r="475" spans="2:28">
      <c r="B475" s="22"/>
      <c r="C475" s="22"/>
      <c r="D475" s="23"/>
      <c r="E475" s="23"/>
      <c r="F475" s="31"/>
      <c r="G475" s="25"/>
      <c r="H475" s="25"/>
      <c r="I475" s="25"/>
      <c r="J475" s="32"/>
      <c r="K475" s="25"/>
      <c r="L475" s="25"/>
      <c r="M475" s="25"/>
      <c r="N475" s="25"/>
      <c r="O475" s="25"/>
      <c r="P475" s="25"/>
      <c r="Q475" s="25"/>
      <c r="R475" s="25"/>
      <c r="S475" s="25"/>
      <c r="T475" s="25"/>
      <c r="U475" s="25"/>
      <c r="V475" s="25"/>
      <c r="W475" s="25"/>
      <c r="X475" s="25"/>
      <c r="Y475" s="25"/>
      <c r="Z475" s="25"/>
      <c r="AA475" s="25"/>
      <c r="AB475" s="25"/>
    </row>
    <row r="476" spans="2:28">
      <c r="B476" s="22"/>
      <c r="C476" s="22"/>
      <c r="D476" s="23"/>
      <c r="E476" s="23"/>
      <c r="F476" s="31"/>
      <c r="G476" s="25"/>
      <c r="H476" s="25"/>
      <c r="I476" s="25"/>
      <c r="J476" s="32"/>
      <c r="K476" s="25"/>
      <c r="L476" s="25"/>
      <c r="M476" s="25"/>
      <c r="N476" s="25"/>
      <c r="O476" s="25"/>
      <c r="P476" s="25"/>
      <c r="Q476" s="25"/>
      <c r="R476" s="25"/>
      <c r="S476" s="25"/>
      <c r="T476" s="25"/>
      <c r="U476" s="25"/>
      <c r="V476" s="25"/>
      <c r="W476" s="25"/>
      <c r="X476" s="25"/>
      <c r="Y476" s="25"/>
      <c r="Z476" s="25"/>
      <c r="AA476" s="25"/>
      <c r="AB476" s="25"/>
    </row>
    <row r="477" spans="2:28">
      <c r="B477" s="22"/>
      <c r="C477" s="22"/>
      <c r="D477" s="23"/>
      <c r="E477" s="23"/>
      <c r="F477" s="31"/>
      <c r="G477" s="25"/>
      <c r="H477" s="25"/>
      <c r="I477" s="25"/>
      <c r="J477" s="32"/>
      <c r="K477" s="25"/>
      <c r="L477" s="25"/>
      <c r="M477" s="25"/>
      <c r="N477" s="25"/>
      <c r="O477" s="25"/>
      <c r="P477" s="25"/>
      <c r="Q477" s="25"/>
      <c r="R477" s="25"/>
      <c r="S477" s="25"/>
      <c r="T477" s="25"/>
      <c r="U477" s="25"/>
      <c r="V477" s="25"/>
      <c r="W477" s="25"/>
      <c r="X477" s="25"/>
      <c r="Y477" s="25"/>
      <c r="Z477" s="25"/>
      <c r="AA477" s="25"/>
      <c r="AB477" s="25"/>
    </row>
    <row r="478" spans="2:28">
      <c r="B478" s="22"/>
      <c r="C478" s="22"/>
      <c r="D478" s="23"/>
      <c r="E478" s="23"/>
      <c r="F478" s="31"/>
      <c r="G478" s="25"/>
      <c r="H478" s="25"/>
      <c r="I478" s="25"/>
      <c r="J478" s="32"/>
      <c r="K478" s="25"/>
      <c r="L478" s="25"/>
      <c r="M478" s="25"/>
      <c r="N478" s="25"/>
      <c r="O478" s="25"/>
      <c r="P478" s="25"/>
      <c r="Q478" s="25"/>
      <c r="R478" s="25"/>
      <c r="S478" s="25"/>
      <c r="T478" s="25"/>
      <c r="U478" s="25"/>
      <c r="V478" s="25"/>
      <c r="W478" s="25"/>
      <c r="X478" s="25"/>
      <c r="Y478" s="25"/>
      <c r="Z478" s="25"/>
      <c r="AA478" s="25"/>
      <c r="AB478" s="25"/>
    </row>
    <row r="479" spans="2:28">
      <c r="B479" s="22"/>
      <c r="C479" s="22"/>
      <c r="D479" s="23"/>
      <c r="E479" s="23"/>
      <c r="F479" s="31"/>
      <c r="G479" s="25"/>
      <c r="H479" s="25"/>
      <c r="I479" s="25"/>
      <c r="J479" s="32"/>
      <c r="K479" s="25"/>
      <c r="L479" s="25"/>
      <c r="M479" s="25"/>
      <c r="N479" s="25"/>
      <c r="O479" s="25"/>
      <c r="P479" s="25"/>
      <c r="Q479" s="25"/>
      <c r="R479" s="25"/>
      <c r="S479" s="25"/>
      <c r="T479" s="25"/>
      <c r="U479" s="25"/>
      <c r="V479" s="25"/>
      <c r="W479" s="25"/>
      <c r="X479" s="25"/>
      <c r="Y479" s="25"/>
      <c r="Z479" s="25"/>
      <c r="AA479" s="25"/>
      <c r="AB479" s="25"/>
    </row>
    <row r="480" spans="2:28">
      <c r="B480" s="22"/>
      <c r="C480" s="22"/>
      <c r="D480" s="23"/>
      <c r="E480" s="23"/>
      <c r="F480" s="31"/>
      <c r="G480" s="25"/>
      <c r="H480" s="25"/>
      <c r="I480" s="25"/>
      <c r="J480" s="32"/>
      <c r="K480" s="25"/>
      <c r="L480" s="25"/>
      <c r="M480" s="25"/>
      <c r="N480" s="25"/>
      <c r="O480" s="25"/>
      <c r="P480" s="25"/>
      <c r="Q480" s="25"/>
      <c r="R480" s="25"/>
      <c r="S480" s="25"/>
      <c r="T480" s="25"/>
      <c r="U480" s="25"/>
      <c r="V480" s="25"/>
      <c r="W480" s="25"/>
      <c r="X480" s="25"/>
      <c r="Y480" s="25"/>
      <c r="Z480" s="25"/>
      <c r="AA480" s="25"/>
      <c r="AB480" s="25"/>
    </row>
    <row r="481" spans="2:28">
      <c r="B481" s="22"/>
      <c r="C481" s="22"/>
      <c r="D481" s="23"/>
      <c r="E481" s="23"/>
      <c r="F481" s="31"/>
      <c r="G481" s="25"/>
      <c r="H481" s="25"/>
      <c r="I481" s="25"/>
      <c r="J481" s="32"/>
      <c r="K481" s="25"/>
      <c r="L481" s="25"/>
      <c r="M481" s="25"/>
      <c r="N481" s="25"/>
      <c r="O481" s="25"/>
      <c r="P481" s="25"/>
      <c r="Q481" s="25"/>
      <c r="R481" s="25"/>
      <c r="S481" s="25"/>
      <c r="T481" s="25"/>
      <c r="U481" s="25"/>
      <c r="V481" s="25"/>
      <c r="W481" s="25"/>
      <c r="X481" s="25"/>
      <c r="Y481" s="25"/>
      <c r="Z481" s="25"/>
      <c r="AA481" s="25"/>
      <c r="AB481" s="25"/>
    </row>
    <row r="482" spans="2:28">
      <c r="B482" s="22"/>
      <c r="C482" s="22"/>
      <c r="D482" s="23"/>
      <c r="E482" s="23"/>
      <c r="F482" s="31"/>
      <c r="G482" s="25"/>
      <c r="H482" s="25"/>
      <c r="I482" s="25"/>
      <c r="J482" s="32"/>
      <c r="K482" s="25"/>
      <c r="L482" s="25"/>
      <c r="M482" s="25"/>
      <c r="N482" s="25"/>
      <c r="O482" s="25"/>
      <c r="P482" s="25"/>
      <c r="Q482" s="25"/>
      <c r="R482" s="25"/>
      <c r="S482" s="25"/>
      <c r="T482" s="25"/>
      <c r="U482" s="25"/>
      <c r="V482" s="25"/>
      <c r="W482" s="25"/>
      <c r="X482" s="25"/>
      <c r="Y482" s="25"/>
      <c r="Z482" s="25"/>
      <c r="AA482" s="25"/>
      <c r="AB482" s="25"/>
    </row>
    <row r="483" spans="2:28">
      <c r="B483" s="22"/>
      <c r="C483" s="22"/>
      <c r="D483" s="23"/>
      <c r="E483" s="23"/>
      <c r="F483" s="31"/>
      <c r="G483" s="25"/>
      <c r="H483" s="25"/>
      <c r="I483" s="25"/>
      <c r="J483" s="32"/>
      <c r="K483" s="25"/>
      <c r="L483" s="25"/>
      <c r="M483" s="25"/>
      <c r="N483" s="25"/>
      <c r="O483" s="25"/>
      <c r="P483" s="25"/>
      <c r="Q483" s="25"/>
      <c r="R483" s="25"/>
      <c r="S483" s="25"/>
      <c r="T483" s="25"/>
      <c r="U483" s="25"/>
      <c r="V483" s="25"/>
      <c r="W483" s="25"/>
      <c r="X483" s="25"/>
      <c r="Y483" s="25"/>
      <c r="Z483" s="25"/>
      <c r="AA483" s="25"/>
      <c r="AB483" s="25"/>
    </row>
    <row r="484" spans="2:28">
      <c r="B484" s="22"/>
      <c r="C484" s="22"/>
      <c r="D484" s="23"/>
      <c r="E484" s="23"/>
      <c r="F484" s="31"/>
      <c r="G484" s="25"/>
      <c r="H484" s="25"/>
      <c r="I484" s="25"/>
      <c r="J484" s="32"/>
      <c r="K484" s="25"/>
      <c r="L484" s="25"/>
      <c r="M484" s="25"/>
      <c r="N484" s="25"/>
      <c r="O484" s="25"/>
      <c r="P484" s="25"/>
      <c r="Q484" s="25"/>
      <c r="R484" s="25"/>
      <c r="S484" s="25"/>
      <c r="T484" s="25"/>
      <c r="U484" s="25"/>
      <c r="V484" s="25"/>
      <c r="W484" s="25"/>
      <c r="X484" s="25"/>
      <c r="Y484" s="25"/>
      <c r="Z484" s="25"/>
      <c r="AA484" s="25"/>
      <c r="AB484" s="25"/>
    </row>
    <row r="485" spans="2:28">
      <c r="B485" s="22"/>
      <c r="C485" s="22"/>
      <c r="D485" s="23"/>
      <c r="E485" s="23"/>
      <c r="F485" s="31"/>
      <c r="G485" s="25"/>
      <c r="H485" s="25"/>
      <c r="I485" s="25"/>
      <c r="J485" s="32"/>
      <c r="K485" s="25"/>
      <c r="L485" s="25"/>
      <c r="M485" s="25"/>
      <c r="N485" s="25"/>
      <c r="O485" s="25"/>
      <c r="P485" s="25"/>
      <c r="Q485" s="25"/>
      <c r="R485" s="25"/>
      <c r="S485" s="25"/>
      <c r="T485" s="25"/>
      <c r="U485" s="25"/>
      <c r="V485" s="25"/>
      <c r="W485" s="25"/>
      <c r="X485" s="25"/>
      <c r="Y485" s="25"/>
      <c r="Z485" s="25"/>
      <c r="AA485" s="25"/>
      <c r="AB485" s="25"/>
    </row>
    <row r="486" spans="2:28">
      <c r="B486" s="22"/>
      <c r="C486" s="22"/>
      <c r="D486" s="23"/>
      <c r="E486" s="23"/>
      <c r="F486" s="31"/>
      <c r="G486" s="25"/>
      <c r="H486" s="25"/>
      <c r="I486" s="25"/>
      <c r="J486" s="32"/>
      <c r="K486" s="25"/>
      <c r="L486" s="25"/>
      <c r="M486" s="25"/>
      <c r="N486" s="25"/>
      <c r="O486" s="25"/>
      <c r="P486" s="25"/>
      <c r="Q486" s="25"/>
      <c r="R486" s="25"/>
      <c r="S486" s="25"/>
      <c r="T486" s="25"/>
      <c r="U486" s="25"/>
      <c r="V486" s="25"/>
      <c r="W486" s="25"/>
      <c r="X486" s="25"/>
      <c r="Y486" s="25"/>
      <c r="Z486" s="25"/>
      <c r="AA486" s="25"/>
      <c r="AB486" s="25"/>
    </row>
    <row r="487" spans="2:28">
      <c r="B487" s="22"/>
      <c r="C487" s="22"/>
      <c r="D487" s="23"/>
      <c r="E487" s="23"/>
      <c r="F487" s="31"/>
      <c r="G487" s="25"/>
      <c r="H487" s="25"/>
      <c r="I487" s="25"/>
      <c r="J487" s="32"/>
      <c r="K487" s="25"/>
      <c r="L487" s="25"/>
      <c r="M487" s="25"/>
      <c r="N487" s="25"/>
      <c r="O487" s="25"/>
      <c r="P487" s="25"/>
      <c r="Q487" s="25"/>
      <c r="R487" s="25"/>
      <c r="S487" s="25"/>
      <c r="T487" s="25"/>
      <c r="U487" s="25"/>
      <c r="V487" s="25"/>
      <c r="W487" s="25"/>
      <c r="X487" s="25"/>
      <c r="Y487" s="25"/>
      <c r="Z487" s="25"/>
      <c r="AA487" s="25"/>
      <c r="AB487" s="25"/>
    </row>
    <row r="488" spans="2:28">
      <c r="B488" s="22"/>
      <c r="C488" s="22"/>
      <c r="D488" s="23"/>
      <c r="E488" s="23"/>
      <c r="F488" s="31"/>
      <c r="G488" s="25"/>
      <c r="H488" s="25"/>
      <c r="I488" s="25"/>
      <c r="J488" s="32"/>
      <c r="K488" s="25"/>
      <c r="L488" s="25"/>
      <c r="M488" s="25"/>
      <c r="N488" s="25"/>
      <c r="O488" s="25"/>
      <c r="P488" s="25"/>
      <c r="Q488" s="25"/>
      <c r="R488" s="25"/>
      <c r="S488" s="25"/>
      <c r="T488" s="25"/>
      <c r="U488" s="25"/>
      <c r="V488" s="25"/>
      <c r="W488" s="25"/>
      <c r="X488" s="25"/>
      <c r="Y488" s="25"/>
      <c r="Z488" s="25"/>
      <c r="AA488" s="25"/>
      <c r="AB488" s="25"/>
    </row>
    <row r="489" spans="2:28">
      <c r="B489" s="22"/>
      <c r="C489" s="22"/>
      <c r="D489" s="23"/>
      <c r="E489" s="23"/>
      <c r="F489" s="31"/>
      <c r="G489" s="25"/>
      <c r="H489" s="25"/>
      <c r="I489" s="25"/>
      <c r="J489" s="32"/>
      <c r="K489" s="25"/>
      <c r="L489" s="25"/>
      <c r="M489" s="25"/>
      <c r="N489" s="25"/>
      <c r="O489" s="25"/>
      <c r="P489" s="25"/>
      <c r="Q489" s="25"/>
      <c r="R489" s="25"/>
      <c r="S489" s="25"/>
      <c r="T489" s="25"/>
      <c r="U489" s="25"/>
      <c r="V489" s="25"/>
      <c r="W489" s="25"/>
      <c r="X489" s="25"/>
      <c r="Y489" s="25"/>
      <c r="Z489" s="25"/>
      <c r="AA489" s="25"/>
      <c r="AB489" s="25"/>
    </row>
    <row r="490" spans="2:28">
      <c r="B490" s="22"/>
      <c r="C490" s="22"/>
      <c r="D490" s="23"/>
      <c r="E490" s="23"/>
      <c r="F490" s="31"/>
      <c r="G490" s="25"/>
      <c r="H490" s="25"/>
      <c r="I490" s="25"/>
      <c r="J490" s="32"/>
      <c r="K490" s="25"/>
      <c r="L490" s="25"/>
      <c r="M490" s="25"/>
      <c r="N490" s="25"/>
      <c r="O490" s="25"/>
      <c r="P490" s="25"/>
      <c r="Q490" s="25"/>
      <c r="R490" s="25"/>
      <c r="S490" s="25"/>
      <c r="T490" s="25"/>
      <c r="U490" s="25"/>
      <c r="V490" s="25"/>
      <c r="W490" s="25"/>
      <c r="X490" s="25"/>
      <c r="Y490" s="25"/>
      <c r="Z490" s="25"/>
      <c r="AA490" s="25"/>
      <c r="AB490" s="25"/>
    </row>
    <row r="491" spans="2:28">
      <c r="B491" s="22"/>
      <c r="C491" s="22"/>
      <c r="D491" s="23"/>
      <c r="E491" s="23"/>
      <c r="F491" s="31"/>
      <c r="G491" s="25"/>
      <c r="H491" s="25"/>
      <c r="I491" s="25"/>
      <c r="J491" s="32"/>
      <c r="K491" s="25"/>
      <c r="L491" s="25"/>
      <c r="M491" s="25"/>
      <c r="N491" s="25"/>
      <c r="O491" s="25"/>
      <c r="P491" s="25"/>
      <c r="Q491" s="25"/>
      <c r="R491" s="25"/>
      <c r="S491" s="25"/>
      <c r="T491" s="25"/>
      <c r="U491" s="25"/>
      <c r="V491" s="25"/>
      <c r="W491" s="25"/>
      <c r="X491" s="25"/>
      <c r="Y491" s="25"/>
      <c r="Z491" s="25"/>
      <c r="AA491" s="25"/>
      <c r="AB491" s="25"/>
    </row>
    <row r="492" spans="2:28">
      <c r="B492" s="22"/>
      <c r="C492" s="22"/>
      <c r="D492" s="23"/>
      <c r="E492" s="23"/>
      <c r="F492" s="31"/>
      <c r="G492" s="25"/>
      <c r="H492" s="25"/>
      <c r="I492" s="25"/>
      <c r="J492" s="32"/>
      <c r="K492" s="25"/>
      <c r="L492" s="25"/>
      <c r="M492" s="25"/>
      <c r="N492" s="25"/>
      <c r="O492" s="25"/>
      <c r="P492" s="25"/>
      <c r="Q492" s="25"/>
      <c r="R492" s="25"/>
      <c r="S492" s="25"/>
      <c r="T492" s="25"/>
      <c r="U492" s="25"/>
      <c r="V492" s="25"/>
      <c r="W492" s="25"/>
      <c r="X492" s="25"/>
      <c r="Y492" s="25"/>
      <c r="Z492" s="25"/>
      <c r="AA492" s="25"/>
      <c r="AB492" s="25"/>
    </row>
    <row r="493" spans="2:28">
      <c r="B493" s="22"/>
      <c r="C493" s="22"/>
      <c r="D493" s="23"/>
      <c r="E493" s="23"/>
      <c r="F493" s="31"/>
      <c r="G493" s="25"/>
      <c r="H493" s="25"/>
      <c r="I493" s="25"/>
      <c r="J493" s="32"/>
      <c r="K493" s="25"/>
      <c r="L493" s="25"/>
      <c r="M493" s="25"/>
      <c r="N493" s="25"/>
      <c r="O493" s="25"/>
      <c r="P493" s="25"/>
      <c r="Q493" s="25"/>
      <c r="R493" s="25"/>
      <c r="S493" s="25"/>
      <c r="T493" s="25"/>
      <c r="U493" s="25"/>
      <c r="V493" s="25"/>
      <c r="W493" s="25"/>
      <c r="X493" s="25"/>
      <c r="Y493" s="25"/>
      <c r="Z493" s="25"/>
      <c r="AA493" s="25"/>
      <c r="AB493" s="25"/>
    </row>
    <row r="494" spans="2:28">
      <c r="B494" s="22"/>
      <c r="C494" s="22"/>
      <c r="D494" s="23"/>
      <c r="E494" s="23"/>
      <c r="F494" s="31"/>
      <c r="G494" s="25"/>
      <c r="H494" s="25"/>
      <c r="I494" s="25"/>
      <c r="J494" s="32"/>
      <c r="K494" s="25"/>
      <c r="L494" s="25"/>
      <c r="M494" s="25"/>
      <c r="N494" s="25"/>
      <c r="O494" s="25"/>
      <c r="P494" s="25"/>
      <c r="Q494" s="25"/>
      <c r="R494" s="25"/>
      <c r="S494" s="25"/>
      <c r="T494" s="25"/>
      <c r="U494" s="25"/>
      <c r="V494" s="25"/>
      <c r="W494" s="25"/>
      <c r="X494" s="25"/>
      <c r="Y494" s="25"/>
      <c r="Z494" s="25"/>
      <c r="AA494" s="25"/>
      <c r="AB494" s="25"/>
    </row>
    <row r="495" spans="2:28">
      <c r="B495" s="22"/>
      <c r="C495" s="22"/>
      <c r="D495" s="23"/>
      <c r="E495" s="23"/>
      <c r="F495" s="31"/>
      <c r="G495" s="25"/>
      <c r="H495" s="25"/>
      <c r="I495" s="25"/>
      <c r="J495" s="32"/>
      <c r="K495" s="25"/>
      <c r="L495" s="25"/>
      <c r="M495" s="25"/>
      <c r="N495" s="25"/>
      <c r="O495" s="25"/>
      <c r="P495" s="25"/>
      <c r="Q495" s="25"/>
      <c r="R495" s="25"/>
      <c r="S495" s="25"/>
      <c r="T495" s="25"/>
      <c r="U495" s="25"/>
      <c r="V495" s="25"/>
      <c r="W495" s="25"/>
      <c r="X495" s="25"/>
      <c r="Y495" s="25"/>
      <c r="Z495" s="25"/>
      <c r="AA495" s="25"/>
      <c r="AB495" s="25"/>
    </row>
    <row r="496" spans="2:28">
      <c r="B496" s="22"/>
      <c r="C496" s="22"/>
      <c r="D496" s="23"/>
      <c r="E496" s="23"/>
      <c r="F496" s="31"/>
      <c r="G496" s="25"/>
      <c r="H496" s="25"/>
      <c r="I496" s="25"/>
      <c r="J496" s="32"/>
      <c r="K496" s="25"/>
      <c r="L496" s="25"/>
      <c r="M496" s="25"/>
      <c r="N496" s="25"/>
      <c r="O496" s="25"/>
      <c r="P496" s="25"/>
      <c r="Q496" s="25"/>
      <c r="R496" s="25"/>
      <c r="S496" s="25"/>
      <c r="T496" s="25"/>
      <c r="U496" s="25"/>
      <c r="V496" s="25"/>
      <c r="W496" s="25"/>
      <c r="X496" s="25"/>
      <c r="Y496" s="25"/>
      <c r="Z496" s="25"/>
      <c r="AA496" s="25"/>
      <c r="AB496" s="25"/>
    </row>
    <row r="497" spans="2:28">
      <c r="B497" s="22"/>
      <c r="C497" s="22"/>
      <c r="D497" s="23"/>
      <c r="E497" s="23"/>
      <c r="F497" s="31"/>
      <c r="G497" s="25"/>
      <c r="H497" s="25"/>
      <c r="I497" s="25"/>
      <c r="J497" s="32"/>
      <c r="K497" s="25"/>
      <c r="L497" s="25"/>
      <c r="M497" s="25"/>
      <c r="N497" s="25"/>
      <c r="O497" s="25"/>
      <c r="P497" s="25"/>
      <c r="Q497" s="25"/>
      <c r="R497" s="25"/>
      <c r="S497" s="25"/>
      <c r="T497" s="25"/>
      <c r="U497" s="25"/>
      <c r="V497" s="25"/>
      <c r="W497" s="25"/>
      <c r="X497" s="25"/>
      <c r="Y497" s="25"/>
      <c r="Z497" s="25"/>
      <c r="AA497" s="25"/>
      <c r="AB497" s="25"/>
    </row>
    <row r="498" spans="2:28">
      <c r="B498" s="22"/>
      <c r="C498" s="22"/>
      <c r="D498" s="23"/>
      <c r="E498" s="23"/>
      <c r="F498" s="31"/>
      <c r="G498" s="25"/>
      <c r="H498" s="25"/>
      <c r="I498" s="25"/>
      <c r="J498" s="32"/>
      <c r="K498" s="25"/>
      <c r="L498" s="25"/>
      <c r="M498" s="25"/>
      <c r="N498" s="25"/>
      <c r="O498" s="25"/>
      <c r="P498" s="25"/>
      <c r="Q498" s="25"/>
      <c r="R498" s="25"/>
      <c r="S498" s="25"/>
      <c r="T498" s="25"/>
      <c r="U498" s="25"/>
      <c r="V498" s="25"/>
      <c r="W498" s="25"/>
      <c r="X498" s="25"/>
      <c r="Y498" s="25"/>
      <c r="Z498" s="25"/>
      <c r="AA498" s="25"/>
      <c r="AB498" s="25"/>
    </row>
    <row r="499" spans="2:28">
      <c r="B499" s="22"/>
      <c r="C499" s="22"/>
      <c r="D499" s="23"/>
      <c r="E499" s="23"/>
      <c r="F499" s="31"/>
      <c r="G499" s="25"/>
      <c r="H499" s="25"/>
      <c r="I499" s="25"/>
      <c r="J499" s="32"/>
      <c r="K499" s="25"/>
      <c r="L499" s="25"/>
      <c r="M499" s="25"/>
      <c r="N499" s="25"/>
      <c r="O499" s="25"/>
      <c r="P499" s="25"/>
      <c r="Q499" s="25"/>
      <c r="R499" s="25"/>
      <c r="S499" s="25"/>
      <c r="T499" s="25"/>
      <c r="U499" s="25"/>
      <c r="V499" s="25"/>
      <c r="W499" s="25"/>
      <c r="X499" s="25"/>
      <c r="Y499" s="25"/>
      <c r="Z499" s="25"/>
      <c r="AA499" s="25"/>
      <c r="AB499" s="25"/>
    </row>
    <row r="500" spans="2:28">
      <c r="B500" s="22"/>
      <c r="C500" s="22"/>
      <c r="D500" s="23"/>
      <c r="E500" s="23"/>
      <c r="F500" s="31"/>
      <c r="G500" s="25"/>
      <c r="H500" s="25"/>
      <c r="I500" s="25"/>
      <c r="J500" s="32"/>
      <c r="K500" s="25"/>
      <c r="L500" s="25"/>
      <c r="M500" s="25"/>
      <c r="N500" s="25"/>
      <c r="O500" s="25"/>
      <c r="P500" s="25"/>
      <c r="Q500" s="25"/>
      <c r="R500" s="25"/>
      <c r="S500" s="25"/>
      <c r="T500" s="25"/>
      <c r="U500" s="25"/>
      <c r="V500" s="25"/>
      <c r="W500" s="25"/>
      <c r="X500" s="25"/>
      <c r="Y500" s="25"/>
      <c r="Z500" s="25"/>
      <c r="AA500" s="25"/>
      <c r="AB500" s="25"/>
    </row>
    <row r="501" spans="2:28">
      <c r="B501" s="22"/>
      <c r="C501" s="22"/>
      <c r="D501" s="23"/>
      <c r="E501" s="23"/>
      <c r="F501" s="31"/>
      <c r="G501" s="25"/>
      <c r="H501" s="25"/>
      <c r="I501" s="25"/>
      <c r="J501" s="32"/>
      <c r="K501" s="25"/>
      <c r="L501" s="25"/>
      <c r="M501" s="25"/>
      <c r="N501" s="25"/>
      <c r="O501" s="25"/>
      <c r="P501" s="25"/>
      <c r="Q501" s="25"/>
      <c r="R501" s="25"/>
      <c r="S501" s="25"/>
      <c r="T501" s="25"/>
      <c r="U501" s="25"/>
      <c r="V501" s="25"/>
      <c r="W501" s="25"/>
      <c r="X501" s="25"/>
      <c r="Y501" s="25"/>
      <c r="Z501" s="25"/>
      <c r="AA501" s="25"/>
      <c r="AB501" s="25"/>
    </row>
    <row r="502" spans="2:28">
      <c r="B502" s="22"/>
      <c r="C502" s="22"/>
      <c r="D502" s="23"/>
      <c r="E502" s="23"/>
      <c r="F502" s="31"/>
      <c r="G502" s="25"/>
      <c r="H502" s="25"/>
      <c r="I502" s="25"/>
      <c r="J502" s="32"/>
      <c r="K502" s="25"/>
      <c r="L502" s="25"/>
      <c r="M502" s="25"/>
      <c r="N502" s="25"/>
      <c r="O502" s="25"/>
      <c r="P502" s="25"/>
      <c r="Q502" s="25"/>
      <c r="R502" s="25"/>
      <c r="S502" s="25"/>
      <c r="T502" s="25"/>
      <c r="U502" s="25"/>
      <c r="V502" s="25"/>
      <c r="W502" s="25"/>
      <c r="X502" s="25"/>
      <c r="Y502" s="25"/>
      <c r="Z502" s="25"/>
      <c r="AA502" s="25"/>
      <c r="AB502" s="25"/>
    </row>
    <row r="503" spans="2:28">
      <c r="B503" s="22"/>
      <c r="C503" s="22"/>
      <c r="D503" s="23"/>
      <c r="E503" s="23"/>
      <c r="F503" s="31"/>
      <c r="G503" s="25"/>
      <c r="H503" s="25"/>
      <c r="I503" s="25"/>
      <c r="J503" s="32"/>
      <c r="K503" s="25"/>
      <c r="L503" s="25"/>
      <c r="M503" s="25"/>
      <c r="N503" s="25"/>
      <c r="O503" s="25"/>
      <c r="P503" s="25"/>
      <c r="Q503" s="25"/>
      <c r="R503" s="25"/>
      <c r="S503" s="25"/>
      <c r="T503" s="25"/>
      <c r="U503" s="25"/>
      <c r="V503" s="25"/>
      <c r="W503" s="25"/>
      <c r="X503" s="25"/>
      <c r="Y503" s="25"/>
      <c r="Z503" s="25"/>
      <c r="AA503" s="25"/>
      <c r="AB503" s="25"/>
    </row>
    <row r="504" spans="2:28">
      <c r="B504" s="22"/>
      <c r="C504" s="22"/>
      <c r="D504" s="23"/>
      <c r="E504" s="23"/>
      <c r="F504" s="31"/>
      <c r="G504" s="25"/>
      <c r="H504" s="25"/>
      <c r="I504" s="25"/>
      <c r="J504" s="32"/>
      <c r="K504" s="25"/>
      <c r="L504" s="25"/>
      <c r="M504" s="25"/>
      <c r="N504" s="25"/>
      <c r="O504" s="25"/>
      <c r="P504" s="25"/>
      <c r="Q504" s="25"/>
      <c r="R504" s="25"/>
      <c r="S504" s="25"/>
      <c r="T504" s="25"/>
      <c r="U504" s="25"/>
      <c r="V504" s="25"/>
      <c r="W504" s="25"/>
      <c r="X504" s="25"/>
      <c r="Y504" s="25"/>
      <c r="Z504" s="25"/>
      <c r="AA504" s="25"/>
      <c r="AB504" s="25"/>
    </row>
    <row r="505" spans="2:28">
      <c r="B505" s="22"/>
      <c r="C505" s="22"/>
      <c r="D505" s="23"/>
      <c r="E505" s="23"/>
      <c r="F505" s="31"/>
      <c r="G505" s="25"/>
      <c r="H505" s="25"/>
      <c r="I505" s="25"/>
      <c r="J505" s="32"/>
      <c r="K505" s="25"/>
      <c r="L505" s="25"/>
      <c r="M505" s="25"/>
      <c r="N505" s="25"/>
      <c r="O505" s="25"/>
      <c r="P505" s="25"/>
      <c r="Q505" s="25"/>
      <c r="R505" s="25"/>
      <c r="S505" s="25"/>
      <c r="T505" s="25"/>
      <c r="U505" s="25"/>
      <c r="V505" s="25"/>
      <c r="W505" s="25"/>
      <c r="X505" s="25"/>
      <c r="Y505" s="25"/>
      <c r="Z505" s="25"/>
      <c r="AA505" s="25"/>
      <c r="AB505" s="25"/>
    </row>
    <row r="506" spans="2:28">
      <c r="B506" s="22"/>
      <c r="C506" s="22"/>
      <c r="D506" s="23"/>
      <c r="E506" s="23"/>
      <c r="F506" s="31"/>
      <c r="G506" s="25"/>
      <c r="H506" s="25"/>
      <c r="I506" s="25"/>
      <c r="J506" s="32"/>
      <c r="K506" s="25"/>
      <c r="L506" s="25"/>
      <c r="M506" s="25"/>
      <c r="N506" s="25"/>
      <c r="O506" s="25"/>
      <c r="P506" s="25"/>
      <c r="Q506" s="25"/>
      <c r="R506" s="25"/>
      <c r="S506" s="25"/>
      <c r="T506" s="25"/>
      <c r="U506" s="25"/>
      <c r="V506" s="25"/>
      <c r="W506" s="25"/>
      <c r="X506" s="25"/>
      <c r="Y506" s="25"/>
      <c r="Z506" s="25"/>
      <c r="AA506" s="25"/>
      <c r="AB506" s="25"/>
    </row>
    <row r="507" spans="2:28">
      <c r="B507" s="22"/>
      <c r="C507" s="22"/>
      <c r="D507" s="23"/>
      <c r="E507" s="23"/>
      <c r="F507" s="31"/>
      <c r="G507" s="25"/>
      <c r="H507" s="25"/>
      <c r="I507" s="25"/>
      <c r="J507" s="32"/>
      <c r="K507" s="25"/>
      <c r="L507" s="25"/>
      <c r="M507" s="25"/>
      <c r="N507" s="25"/>
      <c r="O507" s="25"/>
      <c r="P507" s="25"/>
      <c r="Q507" s="25"/>
      <c r="R507" s="25"/>
      <c r="S507" s="25"/>
      <c r="T507" s="25"/>
      <c r="U507" s="25"/>
      <c r="V507" s="25"/>
      <c r="W507" s="25"/>
      <c r="X507" s="25"/>
      <c r="Y507" s="25"/>
      <c r="Z507" s="25"/>
      <c r="AA507" s="25"/>
      <c r="AB507" s="25"/>
    </row>
    <row r="508" spans="2:28">
      <c r="B508" s="22"/>
      <c r="C508" s="22"/>
      <c r="D508" s="23"/>
      <c r="E508" s="23"/>
      <c r="F508" s="31"/>
      <c r="G508" s="25"/>
      <c r="H508" s="25"/>
      <c r="I508" s="25"/>
      <c r="J508" s="32"/>
      <c r="K508" s="25"/>
      <c r="L508" s="25"/>
      <c r="M508" s="25"/>
      <c r="N508" s="25"/>
      <c r="O508" s="25"/>
      <c r="P508" s="25"/>
      <c r="Q508" s="25"/>
      <c r="R508" s="25"/>
      <c r="S508" s="25"/>
      <c r="T508" s="25"/>
      <c r="U508" s="25"/>
      <c r="V508" s="25"/>
      <c r="W508" s="25"/>
      <c r="X508" s="25"/>
      <c r="Y508" s="25"/>
      <c r="Z508" s="25"/>
      <c r="AA508" s="25"/>
      <c r="AB508" s="25"/>
    </row>
    <row r="509" spans="2:28">
      <c r="B509" s="22"/>
      <c r="C509" s="22"/>
      <c r="D509" s="23"/>
      <c r="E509" s="23"/>
      <c r="F509" s="31"/>
      <c r="G509" s="25"/>
      <c r="H509" s="25"/>
      <c r="I509" s="25"/>
      <c r="J509" s="32"/>
      <c r="K509" s="25"/>
      <c r="L509" s="25"/>
      <c r="M509" s="25"/>
      <c r="N509" s="25"/>
      <c r="O509" s="25"/>
      <c r="P509" s="25"/>
      <c r="Q509" s="25"/>
      <c r="R509" s="25"/>
      <c r="S509" s="25"/>
      <c r="T509" s="25"/>
      <c r="U509" s="25"/>
      <c r="V509" s="25"/>
      <c r="W509" s="25"/>
      <c r="X509" s="25"/>
      <c r="Y509" s="25"/>
      <c r="Z509" s="25"/>
      <c r="AA509" s="25"/>
      <c r="AB509" s="25"/>
    </row>
    <row r="510" spans="2:28">
      <c r="B510" s="22"/>
      <c r="C510" s="22"/>
      <c r="D510" s="23"/>
      <c r="E510" s="23"/>
      <c r="F510" s="31"/>
      <c r="G510" s="25"/>
      <c r="H510" s="25"/>
      <c r="I510" s="25"/>
      <c r="J510" s="32"/>
      <c r="K510" s="25"/>
      <c r="L510" s="25"/>
      <c r="M510" s="25"/>
      <c r="N510" s="25"/>
      <c r="O510" s="25"/>
      <c r="P510" s="25"/>
      <c r="Q510" s="25"/>
      <c r="R510" s="25"/>
      <c r="S510" s="25"/>
      <c r="T510" s="25"/>
      <c r="U510" s="25"/>
      <c r="V510" s="25"/>
      <c r="W510" s="25"/>
      <c r="X510" s="25"/>
      <c r="Y510" s="25"/>
      <c r="Z510" s="25"/>
      <c r="AA510" s="25"/>
      <c r="AB510" s="25"/>
    </row>
    <row r="511" spans="2:28">
      <c r="B511" s="22"/>
      <c r="C511" s="22"/>
      <c r="D511" s="23"/>
      <c r="E511" s="23"/>
      <c r="F511" s="31"/>
      <c r="G511" s="25"/>
      <c r="H511" s="25"/>
      <c r="I511" s="25"/>
      <c r="J511" s="32"/>
      <c r="K511" s="25"/>
      <c r="L511" s="25"/>
      <c r="M511" s="25"/>
      <c r="N511" s="25"/>
      <c r="O511" s="25"/>
      <c r="P511" s="25"/>
      <c r="Q511" s="25"/>
      <c r="R511" s="25"/>
      <c r="S511" s="25"/>
      <c r="T511" s="25"/>
      <c r="U511" s="25"/>
      <c r="V511" s="25"/>
      <c r="W511" s="25"/>
      <c r="X511" s="25"/>
      <c r="Y511" s="25"/>
      <c r="Z511" s="25"/>
      <c r="AA511" s="25"/>
      <c r="AB511" s="25"/>
    </row>
    <row r="512" spans="2:28">
      <c r="B512" s="22"/>
      <c r="C512" s="22"/>
      <c r="D512" s="23"/>
      <c r="E512" s="23"/>
      <c r="F512" s="31"/>
      <c r="G512" s="25"/>
      <c r="H512" s="25"/>
      <c r="I512" s="25"/>
      <c r="J512" s="32"/>
      <c r="K512" s="25"/>
      <c r="L512" s="25"/>
      <c r="M512" s="25"/>
      <c r="N512" s="25"/>
      <c r="O512" s="25"/>
      <c r="P512" s="25"/>
      <c r="Q512" s="25"/>
      <c r="R512" s="25"/>
      <c r="S512" s="25"/>
      <c r="T512" s="25"/>
      <c r="U512" s="25"/>
      <c r="V512" s="25"/>
      <c r="W512" s="25"/>
      <c r="X512" s="25"/>
      <c r="Y512" s="25"/>
      <c r="Z512" s="25"/>
      <c r="AA512" s="25"/>
      <c r="AB512" s="25"/>
    </row>
    <row r="513" spans="2:28">
      <c r="B513" s="22"/>
      <c r="C513" s="22"/>
      <c r="D513" s="23"/>
      <c r="E513" s="23"/>
      <c r="F513" s="31"/>
      <c r="G513" s="25"/>
      <c r="H513" s="25"/>
      <c r="I513" s="25"/>
      <c r="J513" s="32"/>
      <c r="K513" s="25"/>
      <c r="L513" s="25"/>
      <c r="M513" s="25"/>
      <c r="N513" s="25"/>
      <c r="O513" s="25"/>
      <c r="P513" s="25"/>
      <c r="Q513" s="25"/>
      <c r="R513" s="25"/>
      <c r="S513" s="25"/>
      <c r="T513" s="25"/>
      <c r="U513" s="25"/>
      <c r="V513" s="25"/>
      <c r="W513" s="25"/>
      <c r="X513" s="25"/>
      <c r="Y513" s="25"/>
      <c r="Z513" s="25"/>
      <c r="AA513" s="25"/>
      <c r="AB513" s="25"/>
    </row>
    <row r="514" spans="2:28">
      <c r="B514" s="22"/>
      <c r="C514" s="22"/>
      <c r="D514" s="23"/>
      <c r="E514" s="23"/>
      <c r="F514" s="31"/>
      <c r="G514" s="25"/>
      <c r="H514" s="25"/>
      <c r="I514" s="25"/>
      <c r="J514" s="32"/>
      <c r="K514" s="25"/>
      <c r="L514" s="25"/>
      <c r="M514" s="25"/>
      <c r="N514" s="25"/>
      <c r="O514" s="25"/>
      <c r="P514" s="25"/>
      <c r="Q514" s="25"/>
      <c r="R514" s="25"/>
      <c r="S514" s="25"/>
      <c r="T514" s="25"/>
      <c r="U514" s="25"/>
      <c r="V514" s="25"/>
      <c r="W514" s="25"/>
      <c r="X514" s="25"/>
      <c r="Y514" s="25"/>
      <c r="Z514" s="25"/>
      <c r="AA514" s="25"/>
      <c r="AB514" s="25"/>
    </row>
    <row r="515" spans="2:28">
      <c r="B515" s="22"/>
      <c r="C515" s="22"/>
      <c r="D515" s="23"/>
      <c r="E515" s="23"/>
      <c r="F515" s="31"/>
      <c r="G515" s="25"/>
      <c r="H515" s="25"/>
      <c r="I515" s="25"/>
      <c r="J515" s="32"/>
      <c r="K515" s="25"/>
      <c r="L515" s="25"/>
      <c r="M515" s="25"/>
      <c r="N515" s="25"/>
      <c r="O515" s="25"/>
      <c r="P515" s="25"/>
      <c r="Q515" s="25"/>
      <c r="R515" s="25"/>
      <c r="S515" s="25"/>
      <c r="T515" s="25"/>
      <c r="U515" s="25"/>
      <c r="V515" s="25"/>
      <c r="W515" s="25"/>
      <c r="X515" s="25"/>
      <c r="Y515" s="25"/>
      <c r="Z515" s="25"/>
      <c r="AA515" s="25"/>
      <c r="AB515" s="25"/>
    </row>
    <row r="516" spans="2:28">
      <c r="B516" s="22"/>
      <c r="C516" s="22"/>
      <c r="D516" s="23"/>
      <c r="E516" s="23"/>
      <c r="F516" s="31"/>
      <c r="G516" s="25"/>
      <c r="H516" s="25"/>
      <c r="I516" s="25"/>
      <c r="J516" s="32"/>
      <c r="K516" s="25"/>
      <c r="L516" s="25"/>
      <c r="M516" s="25"/>
      <c r="N516" s="25"/>
      <c r="O516" s="25"/>
      <c r="P516" s="25"/>
      <c r="Q516" s="25"/>
      <c r="R516" s="25"/>
      <c r="S516" s="25"/>
      <c r="T516" s="25"/>
      <c r="U516" s="25"/>
      <c r="V516" s="25"/>
      <c r="W516" s="25"/>
      <c r="X516" s="25"/>
      <c r="Y516" s="25"/>
      <c r="Z516" s="25"/>
      <c r="AA516" s="25"/>
      <c r="AB516" s="25"/>
    </row>
    <row r="517" spans="2:28">
      <c r="B517" s="22"/>
      <c r="C517" s="22"/>
      <c r="D517" s="23"/>
      <c r="E517" s="23"/>
      <c r="F517" s="31"/>
      <c r="G517" s="25"/>
      <c r="H517" s="25"/>
      <c r="I517" s="25"/>
      <c r="J517" s="32"/>
      <c r="K517" s="25"/>
      <c r="L517" s="25"/>
      <c r="M517" s="25"/>
      <c r="N517" s="25"/>
      <c r="O517" s="25"/>
      <c r="P517" s="25"/>
      <c r="Q517" s="25"/>
      <c r="R517" s="25"/>
      <c r="S517" s="25"/>
      <c r="T517" s="25"/>
      <c r="U517" s="25"/>
      <c r="V517" s="25"/>
      <c r="W517" s="25"/>
      <c r="X517" s="25"/>
      <c r="Y517" s="25"/>
      <c r="Z517" s="25"/>
      <c r="AA517" s="25"/>
      <c r="AB517" s="25"/>
    </row>
    <row r="518" spans="2:28">
      <c r="B518" s="22"/>
      <c r="C518" s="22"/>
      <c r="D518" s="23"/>
      <c r="E518" s="23"/>
      <c r="F518" s="31"/>
      <c r="G518" s="25"/>
      <c r="H518" s="25"/>
      <c r="I518" s="25"/>
      <c r="J518" s="32"/>
      <c r="K518" s="25"/>
      <c r="L518" s="25"/>
      <c r="M518" s="25"/>
      <c r="N518" s="25"/>
      <c r="O518" s="25"/>
      <c r="P518" s="25"/>
      <c r="Q518" s="25"/>
      <c r="R518" s="25"/>
      <c r="S518" s="25"/>
      <c r="T518" s="25"/>
      <c r="U518" s="25"/>
      <c r="V518" s="25"/>
      <c r="W518" s="25"/>
      <c r="X518" s="25"/>
      <c r="Y518" s="25"/>
      <c r="Z518" s="25"/>
      <c r="AA518" s="25"/>
      <c r="AB518" s="25"/>
    </row>
    <row r="519" spans="2:28">
      <c r="B519" s="22"/>
      <c r="C519" s="22"/>
      <c r="D519" s="23"/>
      <c r="E519" s="23"/>
      <c r="F519" s="31"/>
      <c r="G519" s="25"/>
      <c r="H519" s="25"/>
      <c r="I519" s="25"/>
      <c r="J519" s="32"/>
      <c r="K519" s="25"/>
      <c r="L519" s="25"/>
      <c r="M519" s="25"/>
      <c r="N519" s="25"/>
      <c r="O519" s="25"/>
      <c r="P519" s="25"/>
      <c r="Q519" s="25"/>
      <c r="R519" s="25"/>
      <c r="S519" s="25"/>
      <c r="T519" s="25"/>
      <c r="U519" s="25"/>
      <c r="V519" s="25"/>
      <c r="W519" s="25"/>
      <c r="X519" s="25"/>
      <c r="Y519" s="25"/>
      <c r="Z519" s="25"/>
      <c r="AA519" s="25"/>
      <c r="AB519" s="25"/>
    </row>
    <row r="520" spans="2:28">
      <c r="B520" s="22"/>
      <c r="C520" s="22"/>
      <c r="D520" s="23"/>
      <c r="E520" s="23"/>
      <c r="F520" s="31"/>
      <c r="G520" s="25"/>
      <c r="H520" s="25"/>
      <c r="I520" s="25"/>
      <c r="J520" s="32"/>
      <c r="K520" s="25"/>
      <c r="L520" s="25"/>
      <c r="M520" s="25"/>
      <c r="N520" s="25"/>
      <c r="O520" s="25"/>
      <c r="P520" s="25"/>
      <c r="Q520" s="25"/>
      <c r="R520" s="25"/>
      <c r="S520" s="25"/>
      <c r="T520" s="25"/>
      <c r="U520" s="25"/>
      <c r="V520" s="25"/>
      <c r="W520" s="25"/>
      <c r="X520" s="25"/>
      <c r="Y520" s="25"/>
      <c r="Z520" s="25"/>
      <c r="AA520" s="25"/>
      <c r="AB520" s="25"/>
    </row>
    <row r="521" spans="2:28">
      <c r="B521" s="22"/>
      <c r="C521" s="22"/>
      <c r="D521" s="23"/>
      <c r="E521" s="23"/>
      <c r="F521" s="31"/>
      <c r="G521" s="25"/>
      <c r="H521" s="25"/>
      <c r="I521" s="25"/>
      <c r="J521" s="32"/>
      <c r="K521" s="25"/>
      <c r="L521" s="25"/>
      <c r="M521" s="25"/>
      <c r="N521" s="25"/>
      <c r="O521" s="25"/>
      <c r="P521" s="25"/>
      <c r="Q521" s="25"/>
      <c r="R521" s="25"/>
      <c r="S521" s="25"/>
      <c r="T521" s="25"/>
      <c r="U521" s="25"/>
      <c r="V521" s="25"/>
      <c r="W521" s="25"/>
      <c r="X521" s="25"/>
      <c r="Y521" s="25"/>
      <c r="Z521" s="25"/>
      <c r="AA521" s="25"/>
      <c r="AB521" s="25"/>
    </row>
    <row r="522" spans="2:28">
      <c r="B522" s="22"/>
      <c r="C522" s="22"/>
      <c r="D522" s="23"/>
      <c r="E522" s="23"/>
      <c r="F522" s="31"/>
      <c r="G522" s="25"/>
      <c r="H522" s="25"/>
      <c r="I522" s="25"/>
      <c r="J522" s="32"/>
      <c r="K522" s="25"/>
      <c r="L522" s="25"/>
      <c r="M522" s="25"/>
      <c r="N522" s="25"/>
      <c r="O522" s="25"/>
      <c r="P522" s="25"/>
      <c r="Q522" s="25"/>
      <c r="R522" s="25"/>
      <c r="S522" s="25"/>
      <c r="T522" s="25"/>
      <c r="U522" s="25"/>
      <c r="V522" s="25"/>
      <c r="W522" s="25"/>
      <c r="X522" s="25"/>
      <c r="Y522" s="25"/>
      <c r="Z522" s="25"/>
      <c r="AA522" s="25"/>
      <c r="AB522" s="25"/>
    </row>
    <row r="523" spans="2:28">
      <c r="B523" s="22"/>
      <c r="C523" s="22"/>
      <c r="D523" s="23"/>
      <c r="E523" s="23"/>
      <c r="F523" s="31"/>
      <c r="G523" s="25"/>
      <c r="H523" s="25"/>
      <c r="I523" s="25"/>
      <c r="J523" s="32"/>
      <c r="K523" s="25"/>
      <c r="L523" s="25"/>
      <c r="M523" s="25"/>
      <c r="N523" s="25"/>
      <c r="O523" s="25"/>
      <c r="P523" s="25"/>
      <c r="Q523" s="25"/>
      <c r="R523" s="25"/>
      <c r="S523" s="25"/>
      <c r="T523" s="25"/>
      <c r="U523" s="25"/>
      <c r="V523" s="25"/>
      <c r="W523" s="25"/>
      <c r="X523" s="25"/>
      <c r="Y523" s="25"/>
      <c r="Z523" s="25"/>
      <c r="AA523" s="25"/>
      <c r="AB523" s="25"/>
    </row>
    <row r="524" spans="2:28">
      <c r="B524" s="22"/>
      <c r="C524" s="22"/>
      <c r="D524" s="23"/>
      <c r="E524" s="23"/>
      <c r="F524" s="31"/>
      <c r="G524" s="25"/>
      <c r="H524" s="25"/>
      <c r="I524" s="25"/>
      <c r="J524" s="32"/>
      <c r="K524" s="25"/>
      <c r="L524" s="25"/>
      <c r="M524" s="25"/>
      <c r="N524" s="25"/>
      <c r="O524" s="25"/>
      <c r="P524" s="25"/>
      <c r="Q524" s="25"/>
      <c r="R524" s="25"/>
      <c r="S524" s="25"/>
      <c r="T524" s="25"/>
      <c r="U524" s="25"/>
      <c r="V524" s="25"/>
      <c r="W524" s="25"/>
      <c r="X524" s="25"/>
      <c r="Y524" s="25"/>
      <c r="Z524" s="25"/>
      <c r="AA524" s="25"/>
      <c r="AB524" s="25"/>
    </row>
    <row r="525" spans="2:28">
      <c r="B525" s="22"/>
      <c r="C525" s="22"/>
      <c r="D525" s="23"/>
      <c r="E525" s="23"/>
      <c r="F525" s="31"/>
      <c r="G525" s="25"/>
      <c r="H525" s="25"/>
      <c r="I525" s="25"/>
      <c r="J525" s="32"/>
      <c r="K525" s="25"/>
      <c r="L525" s="25"/>
      <c r="M525" s="25"/>
      <c r="N525" s="25"/>
      <c r="O525" s="25"/>
      <c r="P525" s="25"/>
      <c r="Q525" s="25"/>
      <c r="R525" s="25"/>
      <c r="S525" s="25"/>
      <c r="T525" s="25"/>
      <c r="U525" s="25"/>
      <c r="V525" s="25"/>
      <c r="W525" s="25"/>
      <c r="X525" s="25"/>
      <c r="Y525" s="25"/>
      <c r="Z525" s="25"/>
      <c r="AA525" s="25"/>
      <c r="AB525" s="25"/>
    </row>
    <row r="526" spans="2:28">
      <c r="B526" s="22"/>
      <c r="C526" s="22"/>
      <c r="D526" s="23"/>
      <c r="E526" s="23"/>
      <c r="F526" s="31"/>
      <c r="G526" s="25"/>
      <c r="H526" s="25"/>
      <c r="I526" s="25"/>
      <c r="J526" s="32"/>
      <c r="K526" s="25"/>
      <c r="L526" s="25"/>
      <c r="M526" s="25"/>
      <c r="N526" s="25"/>
      <c r="O526" s="25"/>
      <c r="P526" s="25"/>
      <c r="Q526" s="25"/>
      <c r="R526" s="25"/>
      <c r="S526" s="25"/>
      <c r="T526" s="25"/>
      <c r="U526" s="25"/>
      <c r="V526" s="25"/>
      <c r="W526" s="25"/>
      <c r="X526" s="25"/>
      <c r="Y526" s="25"/>
      <c r="Z526" s="25"/>
      <c r="AA526" s="25"/>
      <c r="AB526" s="25"/>
    </row>
    <row r="527" spans="2:28">
      <c r="B527" s="22"/>
      <c r="C527" s="22"/>
      <c r="D527" s="23"/>
      <c r="E527" s="23"/>
      <c r="F527" s="31"/>
      <c r="G527" s="25"/>
      <c r="H527" s="25"/>
      <c r="I527" s="25"/>
      <c r="J527" s="32"/>
      <c r="K527" s="25"/>
      <c r="L527" s="25"/>
      <c r="M527" s="25"/>
      <c r="N527" s="25"/>
      <c r="O527" s="25"/>
      <c r="P527" s="25"/>
      <c r="Q527" s="25"/>
      <c r="R527" s="25"/>
      <c r="S527" s="25"/>
      <c r="T527" s="25"/>
      <c r="U527" s="25"/>
      <c r="V527" s="25"/>
      <c r="W527" s="25"/>
      <c r="X527" s="25"/>
      <c r="Y527" s="25"/>
      <c r="Z527" s="25"/>
      <c r="AA527" s="25"/>
      <c r="AB527" s="25"/>
    </row>
    <row r="528" spans="2:28">
      <c r="B528" s="22"/>
      <c r="C528" s="22"/>
      <c r="D528" s="23"/>
      <c r="E528" s="23"/>
      <c r="F528" s="31"/>
      <c r="G528" s="25"/>
      <c r="H528" s="25"/>
      <c r="I528" s="25"/>
      <c r="J528" s="32"/>
      <c r="K528" s="25"/>
      <c r="L528" s="25"/>
      <c r="M528" s="25"/>
      <c r="N528" s="25"/>
      <c r="O528" s="25"/>
      <c r="P528" s="25"/>
      <c r="Q528" s="25"/>
      <c r="R528" s="25"/>
      <c r="S528" s="25"/>
      <c r="T528" s="25"/>
      <c r="U528" s="25"/>
      <c r="V528" s="25"/>
      <c r="W528" s="25"/>
      <c r="X528" s="25"/>
      <c r="Y528" s="25"/>
      <c r="Z528" s="25"/>
      <c r="AA528" s="25"/>
      <c r="AB528" s="25"/>
    </row>
    <row r="529" spans="2:28">
      <c r="B529" s="22"/>
      <c r="C529" s="22"/>
      <c r="D529" s="23"/>
      <c r="E529" s="23"/>
      <c r="F529" s="31"/>
      <c r="G529" s="25"/>
      <c r="H529" s="25"/>
      <c r="I529" s="25"/>
      <c r="J529" s="32"/>
      <c r="K529" s="25"/>
      <c r="L529" s="25"/>
      <c r="M529" s="25"/>
      <c r="N529" s="25"/>
      <c r="O529" s="25"/>
      <c r="P529" s="25"/>
      <c r="Q529" s="25"/>
      <c r="R529" s="25"/>
      <c r="S529" s="25"/>
      <c r="T529" s="25"/>
      <c r="U529" s="25"/>
      <c r="V529" s="25"/>
      <c r="W529" s="25"/>
      <c r="X529" s="25"/>
      <c r="Y529" s="25"/>
      <c r="Z529" s="25"/>
      <c r="AA529" s="25"/>
      <c r="AB529" s="25"/>
    </row>
    <row r="530" spans="2:28">
      <c r="B530" s="22"/>
      <c r="C530" s="22"/>
      <c r="D530" s="23"/>
      <c r="E530" s="23"/>
      <c r="F530" s="31"/>
      <c r="G530" s="25"/>
      <c r="H530" s="25"/>
      <c r="I530" s="25"/>
      <c r="J530" s="32"/>
      <c r="K530" s="25"/>
      <c r="L530" s="25"/>
      <c r="M530" s="25"/>
      <c r="N530" s="25"/>
      <c r="O530" s="25"/>
      <c r="P530" s="25"/>
      <c r="Q530" s="25"/>
      <c r="R530" s="25"/>
      <c r="S530" s="25"/>
      <c r="T530" s="25"/>
      <c r="U530" s="25"/>
      <c r="V530" s="25"/>
      <c r="W530" s="25"/>
      <c r="X530" s="25"/>
      <c r="Y530" s="25"/>
      <c r="Z530" s="25"/>
      <c r="AA530" s="25"/>
      <c r="AB530" s="25"/>
    </row>
    <row r="531" spans="2:28">
      <c r="B531" s="22"/>
      <c r="C531" s="22"/>
      <c r="D531" s="23"/>
      <c r="E531" s="23"/>
      <c r="F531" s="31"/>
      <c r="G531" s="25"/>
      <c r="H531" s="25"/>
      <c r="I531" s="25"/>
      <c r="J531" s="32"/>
      <c r="K531" s="25"/>
      <c r="L531" s="25"/>
      <c r="M531" s="25"/>
      <c r="N531" s="25"/>
      <c r="O531" s="25"/>
      <c r="P531" s="25"/>
      <c r="Q531" s="25"/>
      <c r="R531" s="25"/>
      <c r="S531" s="25"/>
      <c r="T531" s="25"/>
      <c r="U531" s="25"/>
      <c r="V531" s="25"/>
      <c r="W531" s="25"/>
      <c r="X531" s="25"/>
      <c r="Y531" s="25"/>
      <c r="Z531" s="25"/>
      <c r="AA531" s="25"/>
      <c r="AB531" s="25"/>
    </row>
    <row r="532" spans="2:28">
      <c r="B532" s="22"/>
      <c r="C532" s="22"/>
      <c r="D532" s="23"/>
      <c r="E532" s="23"/>
      <c r="F532" s="31"/>
      <c r="G532" s="25"/>
      <c r="H532" s="25"/>
      <c r="I532" s="25"/>
      <c r="J532" s="32"/>
      <c r="K532" s="25"/>
      <c r="L532" s="25"/>
      <c r="M532" s="25"/>
      <c r="N532" s="25"/>
      <c r="O532" s="25"/>
      <c r="P532" s="25"/>
      <c r="Q532" s="25"/>
      <c r="R532" s="25"/>
      <c r="S532" s="25"/>
      <c r="T532" s="25"/>
      <c r="U532" s="25"/>
      <c r="V532" s="25"/>
      <c r="W532" s="25"/>
      <c r="X532" s="25"/>
      <c r="Y532" s="25"/>
      <c r="Z532" s="25"/>
      <c r="AA532" s="25"/>
      <c r="AB532" s="25"/>
    </row>
    <row r="533" spans="2:28">
      <c r="B533" s="22"/>
      <c r="C533" s="22"/>
      <c r="D533" s="23"/>
      <c r="E533" s="23"/>
      <c r="F533" s="31"/>
      <c r="G533" s="25"/>
      <c r="H533" s="25"/>
      <c r="I533" s="25"/>
      <c r="J533" s="32"/>
      <c r="K533" s="25"/>
      <c r="L533" s="25"/>
      <c r="M533" s="25"/>
      <c r="N533" s="25"/>
      <c r="O533" s="25"/>
      <c r="P533" s="25"/>
      <c r="Q533" s="25"/>
      <c r="R533" s="25"/>
      <c r="S533" s="25"/>
      <c r="T533" s="25"/>
      <c r="U533" s="25"/>
      <c r="V533" s="25"/>
      <c r="W533" s="25"/>
      <c r="X533" s="25"/>
      <c r="Y533" s="25"/>
      <c r="Z533" s="25"/>
      <c r="AA533" s="25"/>
      <c r="AB533" s="25"/>
    </row>
    <row r="534" spans="2:28">
      <c r="B534" s="22"/>
      <c r="C534" s="22"/>
      <c r="D534" s="23"/>
      <c r="E534" s="23"/>
      <c r="F534" s="31"/>
      <c r="G534" s="25"/>
      <c r="H534" s="25"/>
      <c r="I534" s="25"/>
      <c r="J534" s="32"/>
      <c r="K534" s="25"/>
      <c r="L534" s="25"/>
      <c r="M534" s="25"/>
      <c r="N534" s="25"/>
      <c r="O534" s="25"/>
      <c r="P534" s="25"/>
      <c r="Q534" s="25"/>
      <c r="R534" s="25"/>
      <c r="S534" s="25"/>
      <c r="T534" s="25"/>
      <c r="U534" s="25"/>
      <c r="V534" s="25"/>
      <c r="W534" s="25"/>
      <c r="X534" s="25"/>
      <c r="Y534" s="25"/>
      <c r="Z534" s="25"/>
      <c r="AA534" s="25"/>
      <c r="AB534" s="25"/>
    </row>
    <row r="535" spans="2:28">
      <c r="B535" s="22"/>
      <c r="C535" s="22"/>
      <c r="D535" s="23"/>
      <c r="E535" s="23"/>
      <c r="F535" s="31"/>
      <c r="G535" s="25"/>
      <c r="H535" s="25"/>
      <c r="I535" s="25"/>
      <c r="J535" s="32"/>
      <c r="K535" s="25"/>
      <c r="L535" s="25"/>
      <c r="M535" s="25"/>
      <c r="N535" s="25"/>
      <c r="O535" s="25"/>
      <c r="P535" s="25"/>
      <c r="Q535" s="25"/>
      <c r="R535" s="25"/>
      <c r="S535" s="25"/>
      <c r="T535" s="25"/>
      <c r="U535" s="25"/>
      <c r="V535" s="25"/>
      <c r="W535" s="25"/>
      <c r="X535" s="25"/>
      <c r="Y535" s="25"/>
      <c r="Z535" s="25"/>
      <c r="AA535" s="25"/>
      <c r="AB535" s="25"/>
    </row>
    <row r="536" spans="2:28">
      <c r="B536" s="22"/>
      <c r="C536" s="22"/>
      <c r="D536" s="23"/>
      <c r="E536" s="23"/>
      <c r="F536" s="31"/>
      <c r="G536" s="25"/>
      <c r="H536" s="25"/>
      <c r="I536" s="25"/>
      <c r="J536" s="32"/>
      <c r="K536" s="25"/>
      <c r="L536" s="25"/>
      <c r="M536" s="25"/>
      <c r="N536" s="25"/>
      <c r="O536" s="25"/>
      <c r="P536" s="25"/>
      <c r="Q536" s="25"/>
      <c r="R536" s="25"/>
      <c r="S536" s="25"/>
      <c r="T536" s="25"/>
      <c r="U536" s="25"/>
      <c r="V536" s="25"/>
      <c r="W536" s="25"/>
      <c r="X536" s="25"/>
      <c r="Y536" s="25"/>
      <c r="Z536" s="25"/>
      <c r="AA536" s="25"/>
      <c r="AB536" s="25"/>
    </row>
    <row r="537" spans="2:28">
      <c r="B537" s="22"/>
      <c r="C537" s="22"/>
      <c r="D537" s="23"/>
      <c r="E537" s="23"/>
      <c r="F537" s="31"/>
      <c r="G537" s="25"/>
      <c r="H537" s="25"/>
      <c r="I537" s="25"/>
      <c r="J537" s="32"/>
      <c r="K537" s="25"/>
      <c r="L537" s="25"/>
      <c r="M537" s="25"/>
      <c r="N537" s="25"/>
      <c r="O537" s="25"/>
      <c r="P537" s="25"/>
      <c r="Q537" s="25"/>
      <c r="R537" s="25"/>
      <c r="S537" s="25"/>
      <c r="T537" s="25"/>
      <c r="U537" s="25"/>
      <c r="V537" s="25"/>
      <c r="W537" s="25"/>
      <c r="X537" s="25"/>
      <c r="Y537" s="25"/>
      <c r="Z537" s="25"/>
      <c r="AA537" s="25"/>
      <c r="AB537" s="25"/>
    </row>
    <row r="538" spans="2:28">
      <c r="B538" s="22"/>
      <c r="C538" s="22"/>
      <c r="D538" s="23"/>
      <c r="E538" s="23"/>
      <c r="F538" s="31"/>
      <c r="G538" s="25"/>
      <c r="H538" s="25"/>
      <c r="I538" s="25"/>
      <c r="J538" s="32"/>
      <c r="K538" s="25"/>
      <c r="L538" s="25"/>
      <c r="M538" s="25"/>
      <c r="N538" s="25"/>
      <c r="O538" s="25"/>
      <c r="P538" s="25"/>
      <c r="Q538" s="25"/>
      <c r="R538" s="25"/>
      <c r="S538" s="25"/>
      <c r="T538" s="25"/>
      <c r="U538" s="25"/>
      <c r="V538" s="25"/>
      <c r="W538" s="25"/>
      <c r="X538" s="25"/>
      <c r="Y538" s="25"/>
      <c r="Z538" s="25"/>
      <c r="AA538" s="25"/>
      <c r="AB538" s="25"/>
    </row>
    <row r="539" spans="2:28">
      <c r="B539" s="22"/>
      <c r="C539" s="22"/>
      <c r="D539" s="23"/>
      <c r="E539" s="23"/>
      <c r="F539" s="31"/>
      <c r="G539" s="25"/>
      <c r="H539" s="25"/>
      <c r="I539" s="25"/>
      <c r="J539" s="32"/>
      <c r="K539" s="25"/>
      <c r="L539" s="25"/>
      <c r="M539" s="25"/>
      <c r="N539" s="25"/>
      <c r="O539" s="25"/>
      <c r="P539" s="25"/>
      <c r="Q539" s="25"/>
      <c r="R539" s="25"/>
      <c r="S539" s="25"/>
      <c r="T539" s="25"/>
      <c r="U539" s="25"/>
      <c r="V539" s="25"/>
      <c r="W539" s="25"/>
      <c r="X539" s="25"/>
      <c r="Y539" s="25"/>
      <c r="Z539" s="25"/>
      <c r="AA539" s="25"/>
      <c r="AB539" s="25"/>
    </row>
    <row r="540" spans="2:28">
      <c r="B540" s="22"/>
      <c r="C540" s="22"/>
      <c r="D540" s="23"/>
      <c r="E540" s="23"/>
      <c r="F540" s="31"/>
      <c r="G540" s="25"/>
      <c r="H540" s="25"/>
      <c r="I540" s="25"/>
      <c r="J540" s="32"/>
      <c r="K540" s="25"/>
      <c r="L540" s="25"/>
      <c r="M540" s="25"/>
      <c r="N540" s="25"/>
      <c r="O540" s="25"/>
      <c r="P540" s="25"/>
      <c r="Q540" s="25"/>
      <c r="R540" s="25"/>
      <c r="S540" s="25"/>
      <c r="T540" s="25"/>
      <c r="U540" s="25"/>
      <c r="V540" s="25"/>
      <c r="W540" s="25"/>
      <c r="X540" s="25"/>
      <c r="Y540" s="25"/>
      <c r="Z540" s="25"/>
      <c r="AA540" s="25"/>
      <c r="AB540" s="25"/>
    </row>
    <row r="541" spans="2:28">
      <c r="B541" s="22"/>
      <c r="C541" s="22"/>
      <c r="D541" s="23"/>
      <c r="E541" s="23"/>
      <c r="F541" s="31"/>
      <c r="G541" s="25"/>
      <c r="H541" s="25"/>
      <c r="I541" s="25"/>
      <c r="J541" s="32"/>
      <c r="K541" s="25"/>
      <c r="L541" s="25"/>
      <c r="M541" s="25"/>
      <c r="N541" s="25"/>
      <c r="O541" s="25"/>
      <c r="P541" s="25"/>
      <c r="Q541" s="25"/>
      <c r="R541" s="25"/>
      <c r="S541" s="25"/>
      <c r="T541" s="25"/>
      <c r="U541" s="25"/>
      <c r="V541" s="25"/>
      <c r="W541" s="25"/>
      <c r="X541" s="25"/>
      <c r="Y541" s="25"/>
      <c r="Z541" s="25"/>
      <c r="AA541" s="25"/>
      <c r="AB541" s="25"/>
    </row>
    <row r="542" spans="2:28">
      <c r="B542" s="22"/>
      <c r="C542" s="22"/>
      <c r="D542" s="23"/>
      <c r="E542" s="23"/>
      <c r="F542" s="31"/>
      <c r="G542" s="25"/>
      <c r="H542" s="25"/>
      <c r="I542" s="25"/>
      <c r="J542" s="32"/>
      <c r="K542" s="25"/>
      <c r="L542" s="25"/>
      <c r="M542" s="25"/>
      <c r="N542" s="25"/>
      <c r="O542" s="25"/>
      <c r="P542" s="25"/>
      <c r="Q542" s="25"/>
      <c r="R542" s="25"/>
      <c r="S542" s="25"/>
      <c r="T542" s="25"/>
      <c r="U542" s="25"/>
      <c r="V542" s="25"/>
      <c r="W542" s="25"/>
      <c r="X542" s="25"/>
      <c r="Y542" s="25"/>
      <c r="Z542" s="25"/>
      <c r="AA542" s="25"/>
      <c r="AB542" s="25"/>
    </row>
    <row r="543" spans="2:28">
      <c r="B543" s="22"/>
      <c r="C543" s="22"/>
      <c r="D543" s="23"/>
      <c r="E543" s="23"/>
      <c r="F543" s="31"/>
      <c r="G543" s="25"/>
      <c r="H543" s="25"/>
      <c r="I543" s="25"/>
      <c r="J543" s="32"/>
      <c r="K543" s="25"/>
      <c r="L543" s="25"/>
      <c r="M543" s="25"/>
      <c r="N543" s="25"/>
      <c r="O543" s="25"/>
      <c r="P543" s="25"/>
      <c r="Q543" s="25"/>
      <c r="R543" s="25"/>
      <c r="S543" s="25"/>
      <c r="T543" s="25"/>
      <c r="U543" s="25"/>
      <c r="V543" s="25"/>
      <c r="W543" s="25"/>
      <c r="X543" s="25"/>
      <c r="Y543" s="25"/>
      <c r="Z543" s="25"/>
      <c r="AA543" s="25"/>
      <c r="AB543" s="25"/>
    </row>
    <row r="544" spans="2:28">
      <c r="B544" s="22"/>
      <c r="C544" s="22"/>
      <c r="D544" s="23"/>
      <c r="E544" s="23"/>
      <c r="F544" s="31"/>
      <c r="G544" s="25"/>
      <c r="H544" s="25"/>
      <c r="I544" s="25"/>
      <c r="J544" s="32"/>
      <c r="K544" s="25"/>
      <c r="L544" s="25"/>
      <c r="M544" s="25"/>
      <c r="N544" s="25"/>
      <c r="O544" s="25"/>
      <c r="P544" s="25"/>
      <c r="Q544" s="25"/>
      <c r="R544" s="25"/>
      <c r="S544" s="25"/>
      <c r="T544" s="25"/>
      <c r="U544" s="25"/>
      <c r="V544" s="25"/>
      <c r="W544" s="25"/>
      <c r="X544" s="25"/>
      <c r="Y544" s="25"/>
      <c r="Z544" s="25"/>
      <c r="AA544" s="25"/>
      <c r="AB544" s="25"/>
    </row>
    <row r="545" spans="2:28">
      <c r="B545" s="22"/>
      <c r="C545" s="22"/>
      <c r="D545" s="23"/>
      <c r="E545" s="23"/>
      <c r="F545" s="31"/>
      <c r="G545" s="25"/>
      <c r="H545" s="25"/>
      <c r="I545" s="25"/>
      <c r="J545" s="32"/>
      <c r="K545" s="25"/>
      <c r="L545" s="25"/>
      <c r="M545" s="25"/>
      <c r="N545" s="25"/>
      <c r="O545" s="25"/>
      <c r="P545" s="25"/>
      <c r="Q545" s="25"/>
      <c r="R545" s="25"/>
      <c r="S545" s="25"/>
      <c r="T545" s="25"/>
      <c r="U545" s="25"/>
      <c r="V545" s="25"/>
      <c r="W545" s="25"/>
      <c r="X545" s="25"/>
      <c r="Y545" s="25"/>
      <c r="Z545" s="25"/>
      <c r="AA545" s="25"/>
      <c r="AB545" s="25"/>
    </row>
    <row r="546" spans="2:28">
      <c r="B546" s="22"/>
      <c r="C546" s="22"/>
      <c r="D546" s="23"/>
      <c r="E546" s="23"/>
      <c r="F546" s="31"/>
      <c r="G546" s="25"/>
      <c r="H546" s="25"/>
      <c r="I546" s="25"/>
      <c r="J546" s="32"/>
      <c r="K546" s="25"/>
      <c r="L546" s="25"/>
      <c r="M546" s="25"/>
      <c r="N546" s="25"/>
      <c r="O546" s="25"/>
      <c r="P546" s="25"/>
      <c r="Q546" s="25"/>
      <c r="R546" s="25"/>
      <c r="S546" s="25"/>
      <c r="T546" s="25"/>
      <c r="U546" s="25"/>
      <c r="V546" s="25"/>
      <c r="W546" s="25"/>
      <c r="X546" s="25"/>
      <c r="Y546" s="25"/>
      <c r="Z546" s="25"/>
      <c r="AA546" s="25"/>
      <c r="AB546" s="25"/>
    </row>
    <row r="547" spans="2:28">
      <c r="B547" s="22"/>
      <c r="C547" s="22"/>
      <c r="D547" s="23"/>
      <c r="E547" s="23"/>
      <c r="F547" s="31"/>
      <c r="G547" s="25"/>
      <c r="H547" s="25"/>
      <c r="I547" s="25"/>
      <c r="J547" s="32"/>
      <c r="K547" s="25"/>
      <c r="L547" s="25"/>
      <c r="M547" s="25"/>
      <c r="N547" s="25"/>
      <c r="O547" s="25"/>
      <c r="P547" s="25"/>
      <c r="Q547" s="25"/>
      <c r="R547" s="25"/>
      <c r="S547" s="25"/>
      <c r="T547" s="25"/>
      <c r="U547" s="25"/>
      <c r="V547" s="25"/>
      <c r="W547" s="25"/>
      <c r="X547" s="25"/>
      <c r="Y547" s="25"/>
      <c r="Z547" s="25"/>
      <c r="AA547" s="25"/>
      <c r="AB547" s="25"/>
    </row>
    <row r="548" spans="2:28">
      <c r="B548" s="22"/>
      <c r="C548" s="22"/>
      <c r="D548" s="23"/>
      <c r="E548" s="23"/>
      <c r="F548" s="31"/>
      <c r="G548" s="25"/>
      <c r="H548" s="25"/>
      <c r="I548" s="25"/>
      <c r="J548" s="32"/>
      <c r="K548" s="25"/>
      <c r="L548" s="25"/>
      <c r="M548" s="25"/>
      <c r="N548" s="25"/>
      <c r="O548" s="25"/>
      <c r="P548" s="25"/>
      <c r="Q548" s="25"/>
      <c r="R548" s="25"/>
      <c r="S548" s="25"/>
      <c r="T548" s="25"/>
      <c r="U548" s="25"/>
      <c r="V548" s="25"/>
      <c r="W548" s="25"/>
      <c r="X548" s="25"/>
      <c r="Y548" s="25"/>
      <c r="Z548" s="25"/>
      <c r="AA548" s="25"/>
      <c r="AB548" s="25"/>
    </row>
    <row r="549" spans="2:28">
      <c r="B549" s="22"/>
      <c r="C549" s="22"/>
      <c r="D549" s="23"/>
      <c r="E549" s="23"/>
      <c r="F549" s="31"/>
      <c r="G549" s="25"/>
      <c r="H549" s="25"/>
      <c r="I549" s="25"/>
      <c r="J549" s="32"/>
      <c r="K549" s="25"/>
      <c r="L549" s="25"/>
      <c r="M549" s="25"/>
      <c r="N549" s="25"/>
      <c r="O549" s="25"/>
      <c r="P549" s="25"/>
      <c r="Q549" s="25"/>
      <c r="R549" s="25"/>
      <c r="S549" s="25"/>
      <c r="T549" s="25"/>
      <c r="U549" s="25"/>
      <c r="V549" s="25"/>
      <c r="W549" s="25"/>
      <c r="X549" s="25"/>
      <c r="Y549" s="25"/>
      <c r="Z549" s="25"/>
      <c r="AA549" s="25"/>
      <c r="AB549" s="25"/>
    </row>
    <row r="550" spans="2:28">
      <c r="B550" s="22"/>
      <c r="C550" s="22"/>
      <c r="D550" s="23"/>
      <c r="E550" s="23"/>
      <c r="F550" s="31"/>
      <c r="G550" s="25"/>
      <c r="H550" s="25"/>
      <c r="I550" s="25"/>
      <c r="J550" s="32"/>
      <c r="K550" s="25"/>
      <c r="L550" s="25"/>
      <c r="M550" s="25"/>
      <c r="N550" s="25"/>
      <c r="O550" s="25"/>
      <c r="P550" s="25"/>
      <c r="Q550" s="25"/>
      <c r="R550" s="25"/>
      <c r="S550" s="25"/>
      <c r="T550" s="25"/>
      <c r="U550" s="25"/>
      <c r="V550" s="25"/>
      <c r="W550" s="25"/>
      <c r="X550" s="25"/>
      <c r="Y550" s="25"/>
      <c r="Z550" s="25"/>
      <c r="AA550" s="25"/>
      <c r="AB550" s="25"/>
    </row>
    <row r="551" spans="2:28">
      <c r="B551" s="22"/>
      <c r="C551" s="22"/>
      <c r="D551" s="23"/>
      <c r="E551" s="23"/>
      <c r="F551" s="31"/>
      <c r="G551" s="25"/>
      <c r="H551" s="25"/>
      <c r="I551" s="25"/>
      <c r="J551" s="32"/>
      <c r="K551" s="25"/>
      <c r="L551" s="25"/>
      <c r="M551" s="25"/>
      <c r="N551" s="25"/>
      <c r="O551" s="25"/>
      <c r="P551" s="25"/>
      <c r="Q551" s="25"/>
      <c r="R551" s="25"/>
      <c r="S551" s="25"/>
      <c r="T551" s="25"/>
      <c r="U551" s="25"/>
      <c r="V551" s="25"/>
      <c r="W551" s="25"/>
      <c r="X551" s="25"/>
      <c r="Y551" s="25"/>
      <c r="Z551" s="25"/>
      <c r="AA551" s="25"/>
      <c r="AB551" s="25"/>
    </row>
    <row r="552" spans="2:28">
      <c r="B552" s="22"/>
      <c r="C552" s="22"/>
      <c r="D552" s="23"/>
      <c r="E552" s="23"/>
      <c r="F552" s="31"/>
      <c r="G552" s="25"/>
      <c r="H552" s="25"/>
      <c r="I552" s="25"/>
      <c r="J552" s="32"/>
      <c r="K552" s="25"/>
      <c r="L552" s="25"/>
      <c r="M552" s="25"/>
      <c r="N552" s="25"/>
      <c r="O552" s="25"/>
      <c r="P552" s="25"/>
      <c r="Q552" s="25"/>
      <c r="R552" s="25"/>
      <c r="S552" s="25"/>
      <c r="T552" s="25"/>
      <c r="U552" s="25"/>
      <c r="V552" s="25"/>
      <c r="W552" s="25"/>
      <c r="X552" s="25"/>
      <c r="Y552" s="25"/>
      <c r="Z552" s="25"/>
      <c r="AA552" s="25"/>
      <c r="AB552" s="25"/>
    </row>
    <row r="553" spans="2:28">
      <c r="B553" s="22"/>
      <c r="C553" s="22"/>
      <c r="D553" s="23"/>
      <c r="E553" s="23"/>
      <c r="F553" s="31"/>
      <c r="G553" s="25"/>
      <c r="H553" s="25"/>
      <c r="I553" s="25"/>
      <c r="J553" s="32"/>
      <c r="K553" s="25"/>
      <c r="L553" s="25"/>
      <c r="M553" s="25"/>
      <c r="N553" s="25"/>
      <c r="O553" s="25"/>
      <c r="P553" s="25"/>
      <c r="Q553" s="25"/>
      <c r="R553" s="25"/>
      <c r="S553" s="25"/>
      <c r="T553" s="25"/>
      <c r="U553" s="25"/>
      <c r="V553" s="25"/>
      <c r="W553" s="25"/>
      <c r="X553" s="25"/>
      <c r="Y553" s="25"/>
      <c r="Z553" s="25"/>
      <c r="AA553" s="25"/>
      <c r="AB553" s="25"/>
    </row>
    <row r="554" spans="2:28">
      <c r="B554" s="22"/>
      <c r="C554" s="22"/>
      <c r="D554" s="23"/>
      <c r="E554" s="23"/>
      <c r="F554" s="31"/>
      <c r="G554" s="25"/>
      <c r="H554" s="25"/>
      <c r="I554" s="25"/>
      <c r="J554" s="32"/>
      <c r="K554" s="25"/>
      <c r="L554" s="25"/>
      <c r="M554" s="25"/>
      <c r="N554" s="25"/>
      <c r="O554" s="25"/>
      <c r="P554" s="25"/>
      <c r="Q554" s="25"/>
      <c r="R554" s="25"/>
      <c r="S554" s="25"/>
      <c r="T554" s="25"/>
      <c r="U554" s="25"/>
      <c r="V554" s="25"/>
      <c r="W554" s="25"/>
      <c r="X554" s="25"/>
      <c r="Y554" s="25"/>
      <c r="Z554" s="25"/>
      <c r="AA554" s="25"/>
      <c r="AB554" s="25"/>
    </row>
    <row r="555" spans="2:28">
      <c r="B555" s="22"/>
      <c r="C555" s="22"/>
      <c r="D555" s="23"/>
      <c r="E555" s="23"/>
      <c r="F555" s="31"/>
      <c r="G555" s="25"/>
      <c r="H555" s="25"/>
      <c r="I555" s="25"/>
      <c r="J555" s="32"/>
      <c r="K555" s="25"/>
      <c r="L555" s="25"/>
      <c r="M555" s="25"/>
      <c r="N555" s="25"/>
      <c r="O555" s="25"/>
      <c r="P555" s="25"/>
      <c r="Q555" s="25"/>
      <c r="R555" s="25"/>
      <c r="S555" s="25"/>
      <c r="T555" s="25"/>
      <c r="U555" s="25"/>
      <c r="V555" s="25"/>
      <c r="W555" s="25"/>
      <c r="X555" s="25"/>
      <c r="Y555" s="25"/>
      <c r="Z555" s="25"/>
      <c r="AA555" s="25"/>
      <c r="AB555" s="25"/>
    </row>
    <row r="556" spans="2:28">
      <c r="B556" s="22"/>
      <c r="C556" s="22"/>
      <c r="D556" s="23"/>
      <c r="E556" s="23"/>
      <c r="F556" s="31"/>
      <c r="G556" s="25"/>
      <c r="H556" s="25"/>
      <c r="I556" s="25"/>
      <c r="J556" s="32"/>
      <c r="K556" s="25"/>
      <c r="L556" s="25"/>
      <c r="M556" s="25"/>
      <c r="N556" s="25"/>
      <c r="O556" s="25"/>
      <c r="P556" s="25"/>
      <c r="Q556" s="25"/>
      <c r="R556" s="25"/>
      <c r="S556" s="25"/>
      <c r="T556" s="25"/>
      <c r="U556" s="25"/>
      <c r="V556" s="25"/>
      <c r="W556" s="25"/>
      <c r="X556" s="25"/>
      <c r="Y556" s="25"/>
      <c r="Z556" s="25"/>
      <c r="AA556" s="25"/>
      <c r="AB556" s="25"/>
    </row>
    <row r="557" spans="2:28">
      <c r="B557" s="22"/>
      <c r="C557" s="22"/>
      <c r="D557" s="23"/>
      <c r="E557" s="23"/>
      <c r="F557" s="31"/>
      <c r="G557" s="25"/>
      <c r="H557" s="25"/>
      <c r="I557" s="25"/>
      <c r="J557" s="32"/>
      <c r="K557" s="25"/>
      <c r="L557" s="25"/>
      <c r="M557" s="25"/>
      <c r="N557" s="25"/>
      <c r="O557" s="25"/>
      <c r="P557" s="25"/>
      <c r="Q557" s="25"/>
      <c r="R557" s="25"/>
      <c r="S557" s="25"/>
      <c r="T557" s="25"/>
      <c r="U557" s="25"/>
      <c r="V557" s="25"/>
      <c r="W557" s="25"/>
      <c r="X557" s="25"/>
      <c r="Y557" s="25"/>
      <c r="Z557" s="25"/>
      <c r="AA557" s="25"/>
      <c r="AB557" s="25"/>
    </row>
    <row r="558" spans="2:28">
      <c r="B558" s="22"/>
      <c r="C558" s="22"/>
      <c r="D558" s="23"/>
      <c r="E558" s="23"/>
      <c r="F558" s="31"/>
      <c r="G558" s="25"/>
      <c r="H558" s="25"/>
      <c r="I558" s="25"/>
      <c r="J558" s="32"/>
      <c r="K558" s="25"/>
      <c r="L558" s="25"/>
      <c r="M558" s="25"/>
      <c r="N558" s="25"/>
      <c r="O558" s="25"/>
      <c r="P558" s="25"/>
      <c r="Q558" s="25"/>
      <c r="R558" s="25"/>
      <c r="S558" s="25"/>
      <c r="T558" s="25"/>
      <c r="U558" s="25"/>
      <c r="V558" s="25"/>
      <c r="W558" s="25"/>
      <c r="X558" s="25"/>
      <c r="Y558" s="25"/>
      <c r="Z558" s="25"/>
      <c r="AA558" s="25"/>
      <c r="AB558" s="25"/>
    </row>
    <row r="559" spans="2:28">
      <c r="B559" s="22"/>
      <c r="C559" s="22"/>
      <c r="D559" s="23"/>
      <c r="E559" s="23"/>
      <c r="F559" s="31"/>
      <c r="G559" s="25"/>
      <c r="H559" s="25"/>
      <c r="I559" s="25"/>
      <c r="J559" s="32"/>
      <c r="K559" s="25"/>
      <c r="L559" s="25"/>
      <c r="M559" s="25"/>
      <c r="N559" s="25"/>
      <c r="O559" s="25"/>
      <c r="P559" s="25"/>
      <c r="Q559" s="25"/>
      <c r="R559" s="25"/>
      <c r="S559" s="25"/>
      <c r="T559" s="25"/>
      <c r="U559" s="25"/>
      <c r="V559" s="25"/>
      <c r="W559" s="25"/>
      <c r="X559" s="25"/>
      <c r="Y559" s="25"/>
      <c r="Z559" s="25"/>
      <c r="AA559" s="25"/>
      <c r="AB559" s="25"/>
    </row>
    <row r="560" spans="2:28">
      <c r="B560" s="22"/>
      <c r="C560" s="22"/>
      <c r="D560" s="23"/>
      <c r="E560" s="23"/>
      <c r="F560" s="31"/>
      <c r="G560" s="25"/>
      <c r="H560" s="25"/>
      <c r="I560" s="25"/>
      <c r="J560" s="32"/>
      <c r="K560" s="25"/>
      <c r="L560" s="25"/>
      <c r="M560" s="25"/>
      <c r="N560" s="25"/>
      <c r="O560" s="25"/>
      <c r="P560" s="25"/>
      <c r="Q560" s="25"/>
      <c r="R560" s="25"/>
      <c r="S560" s="25"/>
      <c r="T560" s="25"/>
      <c r="U560" s="25"/>
      <c r="V560" s="25"/>
      <c r="W560" s="25"/>
      <c r="X560" s="25"/>
      <c r="Y560" s="25"/>
      <c r="Z560" s="25"/>
      <c r="AA560" s="25"/>
      <c r="AB560" s="25"/>
    </row>
    <row r="561" spans="2:28">
      <c r="B561" s="22"/>
      <c r="C561" s="22"/>
      <c r="D561" s="23"/>
      <c r="E561" s="23"/>
      <c r="F561" s="31"/>
      <c r="G561" s="25"/>
      <c r="H561" s="25"/>
      <c r="I561" s="25"/>
      <c r="J561" s="32"/>
      <c r="K561" s="25"/>
      <c r="L561" s="25"/>
      <c r="M561" s="25"/>
      <c r="N561" s="25"/>
      <c r="O561" s="25"/>
      <c r="P561" s="25"/>
      <c r="Q561" s="25"/>
      <c r="R561" s="25"/>
      <c r="S561" s="25"/>
      <c r="T561" s="25"/>
      <c r="U561" s="25"/>
      <c r="V561" s="25"/>
      <c r="W561" s="25"/>
      <c r="X561" s="25"/>
      <c r="Y561" s="25"/>
      <c r="Z561" s="25"/>
      <c r="AA561" s="25"/>
      <c r="AB561" s="25"/>
    </row>
    <row r="562" spans="2:28">
      <c r="B562" s="22"/>
      <c r="C562" s="22"/>
      <c r="D562" s="23"/>
      <c r="E562" s="23"/>
      <c r="F562" s="31"/>
      <c r="G562" s="25"/>
      <c r="H562" s="25"/>
      <c r="I562" s="25"/>
      <c r="J562" s="32"/>
      <c r="K562" s="25"/>
      <c r="L562" s="25"/>
      <c r="M562" s="25"/>
      <c r="N562" s="25"/>
      <c r="O562" s="25"/>
      <c r="P562" s="25"/>
      <c r="Q562" s="25"/>
      <c r="R562" s="25"/>
      <c r="S562" s="25"/>
      <c r="T562" s="25"/>
      <c r="U562" s="25"/>
      <c r="V562" s="25"/>
      <c r="W562" s="25"/>
      <c r="X562" s="25"/>
      <c r="Y562" s="25"/>
      <c r="Z562" s="25"/>
      <c r="AA562" s="25"/>
      <c r="AB562" s="25"/>
    </row>
    <row r="563" spans="2:28">
      <c r="B563" s="22"/>
      <c r="C563" s="22"/>
      <c r="D563" s="23"/>
      <c r="E563" s="23"/>
      <c r="F563" s="31"/>
      <c r="G563" s="25"/>
      <c r="H563" s="25"/>
      <c r="I563" s="25"/>
      <c r="J563" s="32"/>
      <c r="K563" s="25"/>
      <c r="L563" s="25"/>
      <c r="M563" s="25"/>
      <c r="N563" s="25"/>
      <c r="O563" s="25"/>
      <c r="P563" s="25"/>
      <c r="Q563" s="25"/>
      <c r="R563" s="25"/>
      <c r="S563" s="25"/>
      <c r="T563" s="25"/>
      <c r="U563" s="25"/>
      <c r="V563" s="25"/>
      <c r="W563" s="25"/>
      <c r="X563" s="25"/>
      <c r="Y563" s="25"/>
      <c r="Z563" s="25"/>
      <c r="AA563" s="25"/>
      <c r="AB563" s="25"/>
    </row>
    <row r="564" spans="2:28">
      <c r="B564" s="22"/>
      <c r="C564" s="22"/>
      <c r="D564" s="23"/>
      <c r="E564" s="23"/>
      <c r="F564" s="31"/>
      <c r="G564" s="25"/>
      <c r="H564" s="25"/>
      <c r="I564" s="25"/>
      <c r="J564" s="32"/>
      <c r="K564" s="25"/>
      <c r="L564" s="25"/>
      <c r="M564" s="25"/>
      <c r="N564" s="25"/>
      <c r="O564" s="25"/>
      <c r="P564" s="25"/>
      <c r="Q564" s="25"/>
      <c r="R564" s="25"/>
      <c r="S564" s="25"/>
      <c r="T564" s="25"/>
      <c r="U564" s="25"/>
      <c r="V564" s="25"/>
      <c r="W564" s="25"/>
      <c r="X564" s="25"/>
      <c r="Y564" s="25"/>
      <c r="Z564" s="25"/>
      <c r="AA564" s="25"/>
      <c r="AB564" s="25"/>
    </row>
    <row r="565" spans="2:28">
      <c r="B565" s="22"/>
      <c r="C565" s="22"/>
      <c r="D565" s="23"/>
      <c r="E565" s="23"/>
      <c r="F565" s="31"/>
      <c r="G565" s="25"/>
      <c r="H565" s="25"/>
      <c r="I565" s="25"/>
      <c r="J565" s="32"/>
      <c r="K565" s="25"/>
      <c r="L565" s="25"/>
      <c r="M565" s="25"/>
      <c r="N565" s="25"/>
      <c r="O565" s="25"/>
      <c r="P565" s="25"/>
      <c r="Q565" s="25"/>
      <c r="R565" s="25"/>
      <c r="S565" s="25"/>
      <c r="T565" s="25"/>
      <c r="U565" s="25"/>
      <c r="V565" s="25"/>
      <c r="W565" s="25"/>
      <c r="X565" s="25"/>
      <c r="Y565" s="25"/>
      <c r="Z565" s="25"/>
      <c r="AA565" s="25"/>
      <c r="AB565" s="25"/>
    </row>
    <row r="566" spans="2:28">
      <c r="B566" s="22"/>
      <c r="C566" s="22"/>
      <c r="D566" s="23"/>
      <c r="E566" s="23"/>
      <c r="F566" s="31"/>
      <c r="G566" s="25"/>
      <c r="H566" s="25"/>
      <c r="I566" s="25"/>
      <c r="J566" s="32"/>
      <c r="K566" s="25"/>
      <c r="L566" s="25"/>
      <c r="M566" s="25"/>
      <c r="N566" s="25"/>
      <c r="O566" s="25"/>
      <c r="P566" s="25"/>
      <c r="Q566" s="25"/>
      <c r="R566" s="25"/>
      <c r="S566" s="25"/>
      <c r="T566" s="25"/>
      <c r="U566" s="25"/>
      <c r="V566" s="25"/>
      <c r="W566" s="25"/>
      <c r="X566" s="25"/>
      <c r="Y566" s="25"/>
      <c r="Z566" s="25"/>
      <c r="AA566" s="25"/>
      <c r="AB566" s="25"/>
    </row>
  </sheetData>
  <sheetProtection algorithmName="SHA-512" hashValue="uQPeil8ws5Bw60FkiWt07SCA31ogq2NUwlxU91NXi06Oq789sGRRqTrJI1gX9RsIzD+wosUiLyB7zVIQs4Q+NA==" saltValue="AEc2JiKQsD5HQO5aQoMb6w==" spinCount="100000" sheet="1" objects="1" scenarios="1"/>
  <mergeCells count="16">
    <mergeCell ref="A1:A23"/>
    <mergeCell ref="C14:K14"/>
    <mergeCell ref="C15:K15"/>
    <mergeCell ref="C16:K16"/>
    <mergeCell ref="C13:K13"/>
    <mergeCell ref="C20:K20"/>
    <mergeCell ref="F24:L24"/>
    <mergeCell ref="B9:K9"/>
    <mergeCell ref="B12:K12"/>
    <mergeCell ref="B10:K11"/>
    <mergeCell ref="C21:K21"/>
    <mergeCell ref="C22:K22"/>
    <mergeCell ref="C23:K23"/>
    <mergeCell ref="C17:K17"/>
    <mergeCell ref="C18:K18"/>
    <mergeCell ref="C19:K19"/>
  </mergeCells>
  <hyperlinks>
    <hyperlink ref="B18" location="'E3. Water '!A1" display="ESRS E3. Water and Marine Resources" xr:uid="{26132663-8FDA-4262-8D00-C92AAB6572C9}"/>
    <hyperlink ref="B19" location="'E4. Biodiversity and Ecosystems'!A1" display="ESRS E4. Biodiversity and Ecosystems" xr:uid="{B1D35FBC-1220-4593-B573-B6935F70AD30}"/>
    <hyperlink ref="B20" location="'E5. Circular Economy'!A1" display="ESRS E5. Circular Economy" xr:uid="{99005368-E0F4-4E6E-BA62-51F306DB90D5}"/>
    <hyperlink ref="B21" location="'S1. Own Workforce'!A1" display="ESRS S1. Own Workforce" xr:uid="{75231CB5-21CF-4200-816E-F02E453BA400}"/>
    <hyperlink ref="B22" location="'S3. Affected Communities'!A1" display="ESRS S3. Affected Communities" xr:uid="{7CCE62C6-1AAF-4626-BC2E-CBD20C4A001F}"/>
    <hyperlink ref="B23" location="'G1. Business Conduct '!A1" display="ESRS G1. Business Conduct" xr:uid="{F899CB5E-E319-4163-98E3-55D74365952B}"/>
    <hyperlink ref="B17" location="'E1. Climate Change'!A1" display="ESRS E1. Climate Change" xr:uid="{1FE827A6-93CA-4946-B317-CEAEBD8D95C2}"/>
    <hyperlink ref="B16" location="'ESRS 2'!A1" display="ESRS 2 General Disclosures" xr:uid="{7CBC2753-76B4-4027-90F7-8ACFF9B51046}"/>
    <hyperlink ref="B14" location="'ESRS INDEX '!A1" display="ESRS Index" xr:uid="{F7EB50A2-EEFE-438E-9EB1-26325F9B1520}"/>
    <hyperlink ref="B15" location="'Performance Summary'!A1" display="Performance Summary" xr:uid="{904011F7-95B4-48A1-916B-14BBB480CA87}"/>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3DF7-27DD-4F92-86F9-1581E5F14908}">
  <sheetPr>
    <tabColor rgb="FF00A796"/>
  </sheetPr>
  <dimension ref="A1:V700"/>
  <sheetViews>
    <sheetView showGridLines="0" zoomScale="80" zoomScaleNormal="80" workbookViewId="0">
      <pane xSplit="1" ySplit="8" topLeftCell="B9" activePane="bottomRight" state="frozen"/>
      <selection pane="topRight" activeCell="B1" sqref="B1"/>
      <selection pane="bottomLeft" activeCell="A6" sqref="A6"/>
      <selection pane="bottomRight" activeCell="E33" sqref="E33:F33"/>
    </sheetView>
  </sheetViews>
  <sheetFormatPr defaultColWidth="13.875" defaultRowHeight="11.25"/>
  <cols>
    <col min="1" max="1" width="4.625" customWidth="1"/>
    <col min="2" max="2" width="70.625" style="10" customWidth="1"/>
    <col min="3" max="3" width="18.875" style="10" customWidth="1"/>
    <col min="4" max="4" width="13.625" customWidth="1"/>
    <col min="5" max="6" width="60.625" customWidth="1"/>
    <col min="7" max="7" width="30.625" customWidth="1"/>
    <col min="8" max="22" width="8.625" customWidth="1"/>
  </cols>
  <sheetData>
    <row r="1" spans="1:22" ht="48.95" customHeight="1">
      <c r="A1" s="140"/>
      <c r="B1" s="735"/>
      <c r="C1" s="735"/>
      <c r="D1" s="735"/>
      <c r="E1" s="735"/>
      <c r="F1" s="735"/>
      <c r="G1" s="735"/>
    </row>
    <row r="2" spans="1:22" ht="24" customHeight="1">
      <c r="A2" s="90"/>
      <c r="B2" s="118" t="s">
        <v>249</v>
      </c>
      <c r="C2" s="118"/>
      <c r="D2" s="118"/>
      <c r="E2" s="118"/>
      <c r="F2" s="118"/>
      <c r="G2" s="118"/>
    </row>
    <row r="4" spans="1:22" ht="14.1" customHeight="1">
      <c r="B4" s="145" t="s">
        <v>666</v>
      </c>
      <c r="C4" s="145"/>
      <c r="D4" s="145"/>
      <c r="E4" s="145"/>
      <c r="F4" s="145"/>
      <c r="G4" s="145"/>
      <c r="H4" s="25"/>
      <c r="I4" s="25"/>
      <c r="J4" s="25"/>
      <c r="K4" s="25"/>
      <c r="L4" s="25"/>
      <c r="M4" s="25"/>
      <c r="N4" s="25"/>
      <c r="O4" s="25"/>
      <c r="P4" s="25"/>
      <c r="Q4" s="25"/>
      <c r="R4" s="25"/>
      <c r="S4" s="25"/>
      <c r="T4" s="25"/>
      <c r="U4" s="25"/>
      <c r="V4" s="25"/>
    </row>
    <row r="5" spans="1:22" ht="14.25">
      <c r="B5" s="23"/>
      <c r="C5" s="74"/>
      <c r="D5" s="695"/>
      <c r="E5" s="695"/>
      <c r="F5" s="15"/>
      <c r="G5" s="25"/>
      <c r="H5" s="25"/>
      <c r="I5" s="25"/>
      <c r="J5" s="25"/>
      <c r="K5" s="25"/>
      <c r="L5" s="25"/>
      <c r="M5" s="25"/>
      <c r="N5" s="25"/>
      <c r="O5" s="25"/>
      <c r="P5" s="25"/>
      <c r="Q5" s="25"/>
      <c r="R5" s="25"/>
      <c r="S5" s="25"/>
      <c r="T5" s="25"/>
      <c r="U5" s="25"/>
      <c r="V5" s="25"/>
    </row>
    <row r="6" spans="1:22" ht="21">
      <c r="B6" s="91" t="s">
        <v>405</v>
      </c>
      <c r="C6" s="74"/>
      <c r="D6" s="695"/>
      <c r="E6" s="695"/>
      <c r="F6" s="15"/>
      <c r="G6" s="25"/>
      <c r="H6" s="25"/>
      <c r="I6" s="25"/>
      <c r="J6" s="25"/>
      <c r="K6" s="25"/>
      <c r="L6" s="25"/>
      <c r="M6" s="25"/>
      <c r="N6" s="25"/>
      <c r="O6" s="25"/>
      <c r="P6" s="25"/>
      <c r="Q6" s="25"/>
      <c r="R6" s="25"/>
      <c r="S6" s="25"/>
      <c r="T6" s="25"/>
      <c r="U6" s="25"/>
      <c r="V6" s="25"/>
    </row>
    <row r="7" spans="1:22" s="30" customFormat="1" ht="21">
      <c r="B7" s="92" t="s">
        <v>17</v>
      </c>
      <c r="C7" s="28"/>
      <c r="D7" s="28"/>
      <c r="E7" s="28"/>
      <c r="F7" s="28"/>
      <c r="G7" s="29"/>
      <c r="H7" s="29"/>
      <c r="I7" s="29"/>
      <c r="J7" s="29"/>
      <c r="K7" s="29"/>
      <c r="L7" s="29"/>
      <c r="M7" s="29"/>
      <c r="N7" s="29"/>
      <c r="O7" s="29"/>
      <c r="P7" s="29"/>
      <c r="Q7" s="29"/>
      <c r="R7" s="29"/>
      <c r="S7" s="29"/>
      <c r="T7" s="29"/>
      <c r="U7" s="29"/>
      <c r="V7" s="29"/>
    </row>
    <row r="8" spans="1:22" s="77" customFormat="1" ht="60" customHeight="1">
      <c r="B8" s="178" t="s">
        <v>603</v>
      </c>
      <c r="C8" s="177" t="s">
        <v>406</v>
      </c>
      <c r="D8" s="178" t="s">
        <v>407</v>
      </c>
      <c r="E8" s="792" t="s">
        <v>1168</v>
      </c>
      <c r="F8" s="792"/>
      <c r="G8" s="178" t="s">
        <v>669</v>
      </c>
      <c r="H8" s="76"/>
      <c r="I8" s="76"/>
      <c r="J8" s="76"/>
      <c r="K8" s="76"/>
      <c r="L8" s="76"/>
      <c r="M8" s="76"/>
      <c r="N8" s="76"/>
      <c r="O8" s="76"/>
      <c r="P8" s="76"/>
      <c r="Q8" s="76"/>
      <c r="R8" s="76"/>
      <c r="S8" s="76"/>
      <c r="T8" s="76"/>
      <c r="U8" s="76"/>
      <c r="V8" s="76"/>
    </row>
    <row r="9" spans="1:22" s="84" customFormat="1" ht="18.95" customHeight="1" thickBot="1">
      <c r="B9" s="787" t="s">
        <v>550</v>
      </c>
      <c r="C9" s="787"/>
      <c r="D9" s="787"/>
      <c r="E9" s="787"/>
      <c r="F9" s="787"/>
      <c r="G9" s="787"/>
      <c r="H9" s="76"/>
      <c r="I9" s="76"/>
      <c r="J9" s="76"/>
      <c r="K9" s="76"/>
      <c r="L9" s="76"/>
      <c r="M9" s="76"/>
      <c r="N9" s="76"/>
      <c r="O9" s="76"/>
      <c r="P9" s="76"/>
      <c r="Q9" s="76"/>
      <c r="R9" s="76"/>
      <c r="S9" s="76"/>
      <c r="T9" s="76"/>
      <c r="U9" s="76"/>
      <c r="V9" s="76"/>
    </row>
    <row r="10" spans="1:22" s="84" customFormat="1" ht="18.95" customHeight="1" thickBot="1">
      <c r="B10" s="790" t="s">
        <v>1169</v>
      </c>
      <c r="C10" s="790"/>
      <c r="D10" s="790"/>
      <c r="E10" s="790"/>
      <c r="F10" s="790"/>
      <c r="G10" s="790"/>
      <c r="H10" s="76"/>
      <c r="I10" s="76"/>
      <c r="J10" s="76"/>
      <c r="K10" s="76"/>
      <c r="L10" s="76"/>
      <c r="M10" s="76"/>
      <c r="N10" s="76"/>
      <c r="O10" s="76"/>
      <c r="P10" s="76"/>
      <c r="Q10" s="76"/>
      <c r="R10" s="76"/>
      <c r="S10" s="76"/>
      <c r="T10" s="76"/>
      <c r="U10" s="76"/>
      <c r="V10" s="76"/>
    </row>
    <row r="11" spans="1:22" s="30" customFormat="1" ht="127.5" customHeight="1">
      <c r="B11" s="104" t="s">
        <v>1170</v>
      </c>
      <c r="C11" s="105" t="s">
        <v>414</v>
      </c>
      <c r="D11" s="106" t="s">
        <v>415</v>
      </c>
      <c r="E11" s="627" t="s">
        <v>1171</v>
      </c>
      <c r="F11" s="791"/>
      <c r="G11" s="157" t="s">
        <v>700</v>
      </c>
      <c r="H11" s="29"/>
      <c r="I11" s="29"/>
      <c r="J11" s="29"/>
      <c r="K11" s="29"/>
      <c r="L11" s="29"/>
      <c r="M11" s="29"/>
      <c r="N11" s="29"/>
      <c r="O11" s="29"/>
      <c r="P11" s="29"/>
      <c r="Q11" s="29"/>
      <c r="R11" s="29"/>
      <c r="S11" s="29"/>
      <c r="T11" s="29"/>
      <c r="U11" s="29"/>
      <c r="V11" s="29"/>
    </row>
    <row r="12" spans="1:22" s="30" customFormat="1" ht="18.95" customHeight="1" thickBot="1">
      <c r="B12" s="807" t="s">
        <v>560</v>
      </c>
      <c r="C12" s="807"/>
      <c r="D12" s="807"/>
      <c r="E12" s="807"/>
      <c r="F12" s="807"/>
      <c r="G12" s="807"/>
      <c r="H12" s="29"/>
      <c r="I12" s="29"/>
      <c r="J12" s="29"/>
      <c r="K12" s="29"/>
      <c r="L12" s="29"/>
      <c r="M12" s="29"/>
      <c r="N12" s="29"/>
      <c r="O12" s="29"/>
      <c r="P12" s="29"/>
      <c r="Q12" s="29"/>
      <c r="R12" s="29"/>
      <c r="S12" s="29"/>
      <c r="T12" s="29"/>
      <c r="U12" s="29"/>
      <c r="V12" s="29"/>
    </row>
    <row r="13" spans="1:22" s="30" customFormat="1" ht="18.95" customHeight="1" thickBot="1">
      <c r="B13" s="786" t="s">
        <v>1172</v>
      </c>
      <c r="C13" s="786"/>
      <c r="D13" s="786"/>
      <c r="E13" s="786"/>
      <c r="F13" s="786"/>
      <c r="G13" s="786"/>
      <c r="H13" s="29"/>
      <c r="I13" s="29"/>
      <c r="J13" s="29"/>
      <c r="K13" s="29"/>
      <c r="L13" s="29"/>
      <c r="M13" s="29"/>
      <c r="N13" s="29"/>
      <c r="O13" s="29"/>
      <c r="P13" s="29"/>
      <c r="Q13" s="29"/>
      <c r="R13" s="29"/>
      <c r="S13" s="29"/>
      <c r="T13" s="29"/>
      <c r="U13" s="29"/>
      <c r="V13" s="29"/>
    </row>
    <row r="14" spans="1:22" s="30" customFormat="1" ht="45">
      <c r="B14" s="211" t="s">
        <v>1173</v>
      </c>
      <c r="C14" s="209" t="s">
        <v>414</v>
      </c>
      <c r="D14" s="210" t="s">
        <v>415</v>
      </c>
      <c r="E14" s="763" t="s">
        <v>1174</v>
      </c>
      <c r="F14" s="747"/>
      <c r="G14" s="198" t="s">
        <v>700</v>
      </c>
      <c r="H14" s="29"/>
      <c r="I14" s="29"/>
      <c r="J14" s="29"/>
      <c r="K14" s="29"/>
      <c r="L14" s="29"/>
      <c r="M14" s="29"/>
      <c r="N14" s="29"/>
      <c r="O14" s="29"/>
      <c r="P14" s="29"/>
      <c r="Q14" s="29"/>
      <c r="R14" s="29"/>
      <c r="S14" s="29"/>
      <c r="T14" s="29"/>
      <c r="U14" s="29"/>
      <c r="V14" s="29"/>
    </row>
    <row r="15" spans="1:22" s="30" customFormat="1" ht="30">
      <c r="B15" s="355" t="s">
        <v>1175</v>
      </c>
      <c r="C15" s="356" t="s">
        <v>414</v>
      </c>
      <c r="D15" s="357" t="s">
        <v>415</v>
      </c>
      <c r="E15" s="788"/>
      <c r="F15" s="788"/>
      <c r="G15" s="360" t="s">
        <v>700</v>
      </c>
      <c r="H15" s="29"/>
      <c r="I15" s="29"/>
      <c r="J15" s="29"/>
      <c r="K15" s="29"/>
      <c r="L15" s="29"/>
      <c r="M15" s="29"/>
      <c r="N15" s="29"/>
      <c r="O15" s="29"/>
      <c r="P15" s="29"/>
      <c r="Q15" s="29"/>
      <c r="R15" s="29"/>
      <c r="S15" s="29"/>
      <c r="T15" s="29"/>
      <c r="U15" s="29"/>
      <c r="V15" s="29"/>
    </row>
    <row r="16" spans="1:22" s="30" customFormat="1" ht="18.95" customHeight="1" thickBot="1">
      <c r="B16" s="786" t="s">
        <v>1176</v>
      </c>
      <c r="C16" s="786"/>
      <c r="D16" s="786"/>
      <c r="E16" s="786"/>
      <c r="F16" s="786"/>
      <c r="G16" s="786"/>
      <c r="H16" s="29"/>
      <c r="I16" s="29"/>
      <c r="J16" s="29"/>
      <c r="K16" s="29"/>
      <c r="L16" s="29"/>
      <c r="M16" s="29"/>
      <c r="N16" s="29"/>
      <c r="O16" s="29"/>
      <c r="P16" s="29"/>
      <c r="Q16" s="29"/>
      <c r="R16" s="29"/>
      <c r="S16" s="29"/>
      <c r="T16" s="29"/>
      <c r="U16" s="29"/>
      <c r="V16" s="29"/>
    </row>
    <row r="17" spans="2:22" s="30" customFormat="1" ht="99" customHeight="1">
      <c r="B17" s="211" t="s">
        <v>1177</v>
      </c>
      <c r="C17" s="209" t="s">
        <v>414</v>
      </c>
      <c r="D17" s="210" t="s">
        <v>415</v>
      </c>
      <c r="E17" s="763" t="s">
        <v>1178</v>
      </c>
      <c r="F17" s="747"/>
      <c r="G17" s="198" t="s">
        <v>700</v>
      </c>
      <c r="H17" s="43"/>
      <c r="I17" s="29"/>
      <c r="J17" s="29"/>
      <c r="K17" s="29"/>
      <c r="L17" s="29"/>
      <c r="M17" s="29"/>
      <c r="N17" s="29"/>
      <c r="O17" s="29"/>
      <c r="P17" s="29"/>
      <c r="Q17" s="29"/>
      <c r="R17" s="29"/>
      <c r="S17" s="29"/>
      <c r="T17" s="29"/>
      <c r="U17" s="29"/>
      <c r="V17" s="29"/>
    </row>
    <row r="18" spans="2:22" s="30" customFormat="1" ht="59.25" customHeight="1">
      <c r="B18" s="213" t="s">
        <v>1179</v>
      </c>
      <c r="C18" s="214" t="s">
        <v>414</v>
      </c>
      <c r="D18" s="215" t="s">
        <v>415</v>
      </c>
      <c r="E18" s="765" t="s">
        <v>1174</v>
      </c>
      <c r="F18" s="765"/>
      <c r="G18" s="200" t="s">
        <v>700</v>
      </c>
      <c r="H18" s="29"/>
      <c r="I18" s="29"/>
      <c r="J18" s="29"/>
      <c r="K18" s="29"/>
      <c r="L18" s="29"/>
      <c r="M18" s="29"/>
      <c r="N18" s="29"/>
      <c r="O18" s="29"/>
      <c r="P18" s="29"/>
      <c r="Q18" s="29"/>
      <c r="R18" s="29"/>
      <c r="S18" s="29"/>
      <c r="T18" s="29"/>
      <c r="U18" s="29"/>
      <c r="V18" s="29"/>
    </row>
    <row r="19" spans="2:22" s="30" customFormat="1" ht="30.95" customHeight="1">
      <c r="B19" s="213" t="s">
        <v>1180</v>
      </c>
      <c r="C19" s="214" t="s">
        <v>414</v>
      </c>
      <c r="D19" s="215" t="s">
        <v>415</v>
      </c>
      <c r="E19" s="793"/>
      <c r="F19" s="793"/>
      <c r="G19" s="200" t="s">
        <v>700</v>
      </c>
      <c r="H19" s="29"/>
      <c r="I19" s="29"/>
      <c r="J19" s="29"/>
      <c r="K19" s="29"/>
      <c r="L19" s="29"/>
      <c r="M19" s="29"/>
      <c r="N19" s="29"/>
      <c r="O19" s="29"/>
      <c r="P19" s="29"/>
      <c r="Q19" s="29"/>
      <c r="R19" s="29"/>
      <c r="S19" s="29"/>
      <c r="T19" s="29"/>
      <c r="U19" s="29"/>
      <c r="V19" s="29"/>
    </row>
    <row r="20" spans="2:22" s="30" customFormat="1" ht="78.75" customHeight="1">
      <c r="B20" s="213" t="s">
        <v>1181</v>
      </c>
      <c r="C20" s="214" t="s">
        <v>414</v>
      </c>
      <c r="D20" s="215" t="s">
        <v>415</v>
      </c>
      <c r="E20" s="793"/>
      <c r="F20" s="793"/>
      <c r="G20" s="200" t="s">
        <v>700</v>
      </c>
      <c r="H20" s="29"/>
      <c r="I20" s="29"/>
      <c r="J20" s="29"/>
      <c r="K20" s="29"/>
      <c r="L20" s="29"/>
      <c r="M20" s="29"/>
      <c r="N20" s="29"/>
      <c r="O20" s="29"/>
      <c r="P20" s="29"/>
      <c r="Q20" s="29"/>
      <c r="R20" s="29"/>
      <c r="S20" s="29"/>
      <c r="T20" s="29"/>
      <c r="U20" s="29"/>
      <c r="V20" s="29"/>
    </row>
    <row r="21" spans="2:22" s="30" customFormat="1" ht="42" customHeight="1">
      <c r="B21" s="213" t="s">
        <v>1182</v>
      </c>
      <c r="C21" s="214" t="s">
        <v>414</v>
      </c>
      <c r="D21" s="215" t="s">
        <v>415</v>
      </c>
      <c r="E21" s="793"/>
      <c r="F21" s="793"/>
      <c r="G21" s="200" t="s">
        <v>700</v>
      </c>
      <c r="H21" s="29"/>
      <c r="I21" s="29"/>
      <c r="J21" s="29"/>
      <c r="K21" s="29"/>
      <c r="L21" s="29"/>
      <c r="M21" s="29"/>
      <c r="N21" s="29"/>
      <c r="O21" s="29"/>
      <c r="P21" s="29"/>
      <c r="Q21" s="29"/>
      <c r="R21" s="29"/>
      <c r="S21" s="29"/>
      <c r="T21" s="29"/>
      <c r="U21" s="29"/>
      <c r="V21" s="29"/>
    </row>
    <row r="22" spans="2:22" s="30" customFormat="1" ht="108.75" customHeight="1">
      <c r="B22" s="213" t="s">
        <v>1183</v>
      </c>
      <c r="C22" s="214" t="s">
        <v>414</v>
      </c>
      <c r="D22" s="215" t="s">
        <v>415</v>
      </c>
      <c r="E22" s="763"/>
      <c r="F22" s="763"/>
      <c r="G22" s="200" t="s">
        <v>700</v>
      </c>
      <c r="H22" s="29"/>
      <c r="I22" s="29"/>
      <c r="J22" s="29"/>
      <c r="K22" s="29"/>
      <c r="L22" s="29"/>
      <c r="M22" s="29"/>
      <c r="N22" s="29"/>
      <c r="O22" s="29"/>
      <c r="P22" s="29"/>
      <c r="Q22" s="29"/>
      <c r="R22" s="29"/>
      <c r="S22" s="29"/>
      <c r="T22" s="29"/>
      <c r="U22" s="29"/>
      <c r="V22" s="29"/>
    </row>
    <row r="23" spans="2:22" s="30" customFormat="1" ht="90">
      <c r="B23" s="213" t="s">
        <v>1184</v>
      </c>
      <c r="C23" s="214" t="s">
        <v>414</v>
      </c>
      <c r="D23" s="215" t="s">
        <v>415</v>
      </c>
      <c r="E23" s="742" t="s">
        <v>1630</v>
      </c>
      <c r="F23" s="742"/>
      <c r="G23" s="200" t="s">
        <v>700</v>
      </c>
      <c r="H23" s="29"/>
      <c r="I23" s="29"/>
      <c r="J23" s="29"/>
      <c r="K23" s="29"/>
      <c r="L23" s="29"/>
      <c r="M23" s="29"/>
      <c r="N23" s="29"/>
      <c r="O23" s="29"/>
      <c r="P23" s="29"/>
      <c r="Q23" s="29"/>
      <c r="R23" s="29"/>
      <c r="S23" s="29"/>
      <c r="T23" s="29"/>
      <c r="U23" s="29"/>
      <c r="V23" s="29"/>
    </row>
    <row r="24" spans="2:22" s="30" customFormat="1" ht="20.100000000000001" customHeight="1">
      <c r="B24" s="355" t="s">
        <v>1633</v>
      </c>
      <c r="C24" s="356" t="s">
        <v>414</v>
      </c>
      <c r="D24" s="357" t="s">
        <v>415</v>
      </c>
      <c r="E24" s="788"/>
      <c r="F24" s="788"/>
      <c r="G24" s="360" t="s">
        <v>700</v>
      </c>
      <c r="H24" s="29"/>
      <c r="I24" s="29"/>
      <c r="J24" s="29"/>
      <c r="K24" s="29"/>
      <c r="L24" s="29"/>
      <c r="M24" s="29"/>
      <c r="N24" s="29"/>
      <c r="O24" s="29"/>
      <c r="P24" s="29"/>
      <c r="Q24" s="29"/>
      <c r="R24" s="29"/>
      <c r="S24" s="29"/>
      <c r="T24" s="29"/>
      <c r="U24" s="29"/>
      <c r="V24" s="29"/>
    </row>
    <row r="25" spans="2:22" s="30" customFormat="1" ht="18.95" customHeight="1" thickBot="1">
      <c r="B25" s="786" t="s">
        <v>1185</v>
      </c>
      <c r="C25" s="786"/>
      <c r="D25" s="786"/>
      <c r="E25" s="786"/>
      <c r="F25" s="786"/>
      <c r="G25" s="786"/>
      <c r="H25" s="29"/>
      <c r="I25" s="29"/>
      <c r="J25" s="29"/>
      <c r="K25" s="29"/>
      <c r="L25" s="29"/>
      <c r="M25" s="29"/>
      <c r="N25" s="29"/>
      <c r="O25" s="29"/>
      <c r="P25" s="29"/>
      <c r="Q25" s="29"/>
      <c r="R25" s="29"/>
      <c r="S25" s="29"/>
      <c r="T25" s="29"/>
      <c r="U25" s="29"/>
      <c r="V25" s="29"/>
    </row>
    <row r="26" spans="2:22" s="30" customFormat="1" ht="81" customHeight="1">
      <c r="B26" s="123" t="s">
        <v>1186</v>
      </c>
      <c r="C26" s="105" t="s">
        <v>414</v>
      </c>
      <c r="D26" s="106" t="s">
        <v>415</v>
      </c>
      <c r="E26" s="743" t="s">
        <v>1174</v>
      </c>
      <c r="F26" s="743"/>
      <c r="G26" s="158" t="s">
        <v>415</v>
      </c>
      <c r="H26" s="29"/>
      <c r="I26" s="29"/>
      <c r="J26" s="29"/>
      <c r="K26" s="29"/>
      <c r="L26" s="29"/>
      <c r="M26" s="29"/>
      <c r="N26" s="29"/>
      <c r="O26" s="29"/>
      <c r="P26" s="29"/>
      <c r="Q26" s="29"/>
      <c r="R26" s="29"/>
      <c r="S26" s="29"/>
      <c r="T26" s="29"/>
      <c r="U26" s="29"/>
      <c r="V26" s="29"/>
    </row>
    <row r="27" spans="2:22" s="30" customFormat="1" ht="18.95" customHeight="1" thickBot="1">
      <c r="B27" s="786" t="s">
        <v>1611</v>
      </c>
      <c r="C27" s="786"/>
      <c r="D27" s="786"/>
      <c r="E27" s="786"/>
      <c r="F27" s="786"/>
      <c r="G27" s="786"/>
      <c r="H27" s="29"/>
      <c r="I27" s="29"/>
      <c r="J27" s="29"/>
      <c r="K27" s="29"/>
      <c r="L27" s="29"/>
      <c r="M27" s="29"/>
      <c r="N27" s="29"/>
      <c r="O27" s="29"/>
      <c r="P27" s="29"/>
      <c r="Q27" s="29"/>
      <c r="R27" s="29"/>
      <c r="S27" s="29"/>
      <c r="T27" s="29"/>
      <c r="U27" s="29"/>
      <c r="V27" s="29"/>
    </row>
    <row r="28" spans="2:22" s="30" customFormat="1" ht="123.75" customHeight="1">
      <c r="B28" s="123" t="s">
        <v>1187</v>
      </c>
      <c r="C28" s="105" t="s">
        <v>414</v>
      </c>
      <c r="D28" s="106" t="s">
        <v>415</v>
      </c>
      <c r="E28" s="793" t="s">
        <v>1188</v>
      </c>
      <c r="F28" s="784"/>
      <c r="G28" s="158" t="s">
        <v>415</v>
      </c>
      <c r="H28" s="29"/>
      <c r="I28" s="29"/>
      <c r="J28" s="29"/>
      <c r="K28" s="29"/>
      <c r="L28" s="29"/>
      <c r="M28" s="29"/>
      <c r="N28" s="29"/>
      <c r="O28" s="29"/>
      <c r="P28" s="29"/>
      <c r="Q28" s="29"/>
      <c r="R28" s="29"/>
      <c r="S28" s="29"/>
      <c r="T28" s="29"/>
      <c r="U28" s="29"/>
      <c r="V28" s="29"/>
    </row>
    <row r="29" spans="2:22" s="30" customFormat="1" ht="18.95" customHeight="1">
      <c r="B29" s="787" t="s">
        <v>1189</v>
      </c>
      <c r="C29" s="787"/>
      <c r="D29" s="787"/>
      <c r="E29" s="787"/>
      <c r="F29" s="787"/>
      <c r="G29" s="787"/>
      <c r="H29" s="29"/>
      <c r="I29" s="29"/>
      <c r="J29" s="29"/>
      <c r="K29" s="29"/>
      <c r="L29" s="29"/>
      <c r="M29" s="29"/>
      <c r="N29" s="29"/>
      <c r="O29" s="29"/>
      <c r="P29" s="29"/>
      <c r="Q29" s="29"/>
      <c r="R29" s="29"/>
      <c r="S29" s="29"/>
      <c r="T29" s="29"/>
      <c r="U29" s="29"/>
      <c r="V29" s="29"/>
    </row>
    <row r="30" spans="2:22" s="30" customFormat="1" ht="18.95" customHeight="1" thickBot="1">
      <c r="B30" s="786" t="s">
        <v>1190</v>
      </c>
      <c r="C30" s="786"/>
      <c r="D30" s="786"/>
      <c r="E30" s="786"/>
      <c r="F30" s="786"/>
      <c r="G30" s="786"/>
      <c r="H30" s="29"/>
      <c r="I30" s="29"/>
      <c r="J30" s="29"/>
      <c r="K30" s="29"/>
      <c r="L30" s="29"/>
      <c r="M30" s="29"/>
      <c r="N30" s="29"/>
      <c r="O30" s="29"/>
      <c r="P30" s="29"/>
      <c r="Q30" s="29"/>
      <c r="R30" s="29"/>
      <c r="S30" s="29"/>
      <c r="T30" s="29"/>
      <c r="U30" s="29"/>
      <c r="V30" s="29"/>
    </row>
    <row r="31" spans="2:22" s="30" customFormat="1" ht="186" customHeight="1">
      <c r="B31" s="123" t="s">
        <v>1191</v>
      </c>
      <c r="C31" s="105" t="s">
        <v>414</v>
      </c>
      <c r="D31" s="106" t="s">
        <v>415</v>
      </c>
      <c r="E31" s="784" t="s">
        <v>1192</v>
      </c>
      <c r="F31" s="784"/>
      <c r="G31" s="157" t="s">
        <v>700</v>
      </c>
      <c r="H31" s="29"/>
      <c r="I31" s="29"/>
      <c r="J31" s="29"/>
      <c r="K31" s="29"/>
      <c r="L31" s="29"/>
      <c r="M31" s="50"/>
      <c r="N31" s="29"/>
      <c r="O31" s="29"/>
      <c r="P31" s="29"/>
      <c r="Q31" s="29"/>
      <c r="R31" s="29"/>
      <c r="S31" s="29"/>
      <c r="T31" s="29"/>
      <c r="U31" s="29"/>
      <c r="V31" s="29"/>
    </row>
    <row r="32" spans="2:22" s="30" customFormat="1" ht="18.95" customHeight="1" thickBot="1">
      <c r="B32" s="786" t="s">
        <v>1193</v>
      </c>
      <c r="C32" s="786"/>
      <c r="D32" s="786"/>
      <c r="E32" s="786"/>
      <c r="F32" s="786"/>
      <c r="G32" s="786"/>
      <c r="H32" s="29"/>
      <c r="I32" s="29"/>
      <c r="J32" s="29"/>
      <c r="K32" s="29"/>
      <c r="L32" s="29"/>
      <c r="M32" s="50"/>
      <c r="N32" s="29"/>
      <c r="O32" s="29"/>
      <c r="P32" s="29"/>
      <c r="Q32" s="29"/>
      <c r="R32" s="29"/>
      <c r="S32" s="29"/>
      <c r="T32" s="29"/>
      <c r="U32" s="29"/>
      <c r="V32" s="29"/>
    </row>
    <row r="33" spans="2:22" s="30" customFormat="1" ht="136.5" customHeight="1">
      <c r="B33" s="211" t="s">
        <v>1194</v>
      </c>
      <c r="C33" s="209" t="s">
        <v>414</v>
      </c>
      <c r="D33" s="210" t="s">
        <v>415</v>
      </c>
      <c r="E33" s="762" t="s">
        <v>1627</v>
      </c>
      <c r="F33" s="762"/>
      <c r="G33" s="198" t="s">
        <v>1195</v>
      </c>
      <c r="H33" s="29"/>
      <c r="I33" s="29"/>
      <c r="J33" s="29"/>
      <c r="K33" s="29"/>
      <c r="L33" s="29"/>
      <c r="N33" s="29"/>
      <c r="O33" s="29"/>
      <c r="P33" s="29"/>
      <c r="Q33" s="29"/>
      <c r="R33" s="29"/>
      <c r="S33" s="29"/>
      <c r="T33" s="29"/>
      <c r="U33" s="29"/>
      <c r="V33" s="29"/>
    </row>
    <row r="34" spans="2:22" s="30" customFormat="1" ht="153" customHeight="1">
      <c r="B34" s="213" t="s">
        <v>1196</v>
      </c>
      <c r="C34" s="214" t="s">
        <v>414</v>
      </c>
      <c r="D34" s="215" t="s">
        <v>415</v>
      </c>
      <c r="E34" s="760" t="s">
        <v>1197</v>
      </c>
      <c r="F34" s="760"/>
      <c r="G34" s="200" t="s">
        <v>1195</v>
      </c>
      <c r="H34" s="29"/>
      <c r="I34" s="29"/>
      <c r="J34" s="29"/>
      <c r="K34" s="29"/>
      <c r="L34" s="29"/>
      <c r="N34" s="29"/>
      <c r="O34" s="29"/>
      <c r="P34" s="29"/>
      <c r="Q34" s="29"/>
      <c r="R34" s="29"/>
      <c r="S34" s="29"/>
      <c r="T34" s="29"/>
      <c r="U34" s="29"/>
      <c r="V34" s="29"/>
    </row>
    <row r="35" spans="2:22" s="30" customFormat="1" ht="140.1" customHeight="1">
      <c r="B35" s="355" t="s">
        <v>1198</v>
      </c>
      <c r="C35" s="356" t="s">
        <v>414</v>
      </c>
      <c r="D35" s="357" t="s">
        <v>415</v>
      </c>
      <c r="E35" s="761" t="s">
        <v>1628</v>
      </c>
      <c r="F35" s="761"/>
      <c r="G35" s="360" t="s">
        <v>1195</v>
      </c>
      <c r="H35" s="29"/>
      <c r="I35" s="29"/>
      <c r="J35" s="29"/>
      <c r="K35" s="29"/>
      <c r="L35" s="29"/>
      <c r="N35" s="29"/>
      <c r="O35" s="29"/>
      <c r="P35" s="29"/>
      <c r="Q35" s="29"/>
      <c r="R35" s="29"/>
      <c r="S35" s="29"/>
      <c r="T35" s="29"/>
      <c r="U35" s="29"/>
      <c r="V35" s="29"/>
    </row>
    <row r="36" spans="2:22" s="30" customFormat="1" ht="18.95" customHeight="1" thickBot="1">
      <c r="B36" s="786" t="s">
        <v>1199</v>
      </c>
      <c r="C36" s="786"/>
      <c r="D36" s="786"/>
      <c r="E36" s="786"/>
      <c r="F36" s="786"/>
      <c r="G36" s="786"/>
      <c r="H36" s="29"/>
      <c r="I36" s="29"/>
      <c r="J36" s="29"/>
      <c r="K36" s="29"/>
      <c r="L36" s="29"/>
      <c r="M36" s="50"/>
      <c r="N36" s="29"/>
      <c r="O36" s="29"/>
      <c r="P36" s="29"/>
      <c r="Q36" s="29"/>
      <c r="R36" s="29"/>
      <c r="S36" s="29"/>
      <c r="T36" s="29"/>
      <c r="U36" s="29"/>
      <c r="V36" s="29"/>
    </row>
    <row r="37" spans="2:22" s="30" customFormat="1" ht="150" customHeight="1">
      <c r="B37" s="123" t="s">
        <v>1200</v>
      </c>
      <c r="C37" s="105" t="s">
        <v>414</v>
      </c>
      <c r="D37" s="106" t="s">
        <v>415</v>
      </c>
      <c r="E37" s="784" t="s">
        <v>1201</v>
      </c>
      <c r="F37" s="784"/>
      <c r="G37" s="157" t="s">
        <v>700</v>
      </c>
      <c r="H37" s="29"/>
      <c r="I37" s="29"/>
      <c r="J37" s="29"/>
      <c r="K37" s="29"/>
      <c r="L37" s="29"/>
      <c r="N37" s="29"/>
      <c r="O37" s="29"/>
      <c r="P37" s="29"/>
      <c r="Q37" s="29"/>
      <c r="R37" s="29"/>
      <c r="S37" s="29"/>
      <c r="T37" s="29"/>
      <c r="U37" s="29"/>
      <c r="V37" s="29"/>
    </row>
    <row r="38" spans="2:22" s="30" customFormat="1" ht="18.95" customHeight="1" thickBot="1">
      <c r="B38" s="786" t="s">
        <v>1202</v>
      </c>
      <c r="C38" s="786"/>
      <c r="D38" s="786"/>
      <c r="E38" s="786"/>
      <c r="F38" s="786"/>
      <c r="G38" s="786"/>
      <c r="H38" s="29"/>
      <c r="I38" s="29"/>
      <c r="J38" s="29"/>
      <c r="K38" s="29"/>
      <c r="L38" s="29"/>
      <c r="N38" s="29"/>
      <c r="O38" s="29"/>
      <c r="P38" s="29"/>
      <c r="Q38" s="29"/>
      <c r="R38" s="29"/>
      <c r="S38" s="29"/>
      <c r="T38" s="29"/>
      <c r="U38" s="29"/>
      <c r="V38" s="29"/>
    </row>
    <row r="39" spans="2:22" s="30" customFormat="1" ht="65.25" customHeight="1">
      <c r="B39" s="123" t="s">
        <v>1203</v>
      </c>
      <c r="C39" s="105" t="s">
        <v>414</v>
      </c>
      <c r="D39" s="106" t="s">
        <v>415</v>
      </c>
      <c r="E39" s="784" t="s">
        <v>1204</v>
      </c>
      <c r="F39" s="784"/>
      <c r="G39" s="157" t="s">
        <v>700</v>
      </c>
      <c r="H39" s="29"/>
      <c r="I39" s="29"/>
      <c r="J39" s="29"/>
      <c r="K39" s="29"/>
      <c r="L39" s="29"/>
      <c r="N39" s="29"/>
      <c r="O39" s="29"/>
      <c r="P39" s="29"/>
      <c r="Q39" s="29"/>
      <c r="R39" s="29"/>
      <c r="S39" s="29"/>
      <c r="T39" s="29"/>
      <c r="U39" s="29"/>
      <c r="V39" s="29"/>
    </row>
    <row r="40" spans="2:22" s="30" customFormat="1" ht="18.95" customHeight="1" thickBot="1">
      <c r="B40" s="786" t="s">
        <v>1205</v>
      </c>
      <c r="C40" s="786"/>
      <c r="D40" s="786"/>
      <c r="E40" s="786"/>
      <c r="F40" s="786"/>
      <c r="G40" s="786"/>
      <c r="H40" s="29"/>
      <c r="I40" s="29"/>
      <c r="J40" s="29"/>
      <c r="K40" s="29"/>
      <c r="L40" s="29"/>
      <c r="N40" s="29"/>
      <c r="O40" s="29"/>
      <c r="P40" s="29"/>
      <c r="Q40" s="29"/>
      <c r="R40" s="29"/>
      <c r="S40" s="29"/>
      <c r="T40" s="29"/>
      <c r="U40" s="29"/>
      <c r="V40" s="29"/>
    </row>
    <row r="41" spans="2:22" s="30" customFormat="1" ht="70.5" customHeight="1">
      <c r="B41" s="123" t="s">
        <v>1206</v>
      </c>
      <c r="C41" s="105" t="s">
        <v>414</v>
      </c>
      <c r="D41" s="106" t="s">
        <v>415</v>
      </c>
      <c r="E41" s="784" t="s">
        <v>1207</v>
      </c>
      <c r="F41" s="784"/>
      <c r="G41" s="157" t="s">
        <v>700</v>
      </c>
      <c r="H41" s="29"/>
      <c r="I41" s="29"/>
      <c r="J41" s="29"/>
      <c r="K41" s="29"/>
      <c r="L41" s="29"/>
      <c r="N41" s="29"/>
      <c r="O41" s="29"/>
      <c r="P41" s="29"/>
      <c r="Q41" s="29"/>
      <c r="R41" s="29"/>
      <c r="S41" s="29"/>
      <c r="T41" s="29"/>
      <c r="U41" s="29"/>
      <c r="V41" s="29"/>
    </row>
    <row r="42" spans="2:22" s="30" customFormat="1" ht="18.95" customHeight="1" thickBot="1">
      <c r="B42" s="786" t="s">
        <v>1612</v>
      </c>
      <c r="C42" s="786"/>
      <c r="D42" s="786"/>
      <c r="E42" s="786"/>
      <c r="F42" s="786"/>
      <c r="G42" s="786"/>
      <c r="H42" s="29"/>
      <c r="I42" s="29"/>
      <c r="J42" s="29"/>
      <c r="K42" s="29"/>
      <c r="L42" s="29"/>
      <c r="M42" s="50"/>
      <c r="N42" s="29"/>
      <c r="O42" s="29"/>
      <c r="P42" s="29"/>
      <c r="Q42" s="29"/>
      <c r="R42" s="29"/>
      <c r="S42" s="29"/>
      <c r="T42" s="29"/>
      <c r="U42" s="29"/>
      <c r="V42" s="29"/>
    </row>
    <row r="43" spans="2:22" s="30" customFormat="1" ht="93" customHeight="1">
      <c r="B43" s="211" t="s">
        <v>1565</v>
      </c>
      <c r="C43" s="209" t="s">
        <v>414</v>
      </c>
      <c r="D43" s="210" t="s">
        <v>415</v>
      </c>
      <c r="E43" s="747" t="s">
        <v>1208</v>
      </c>
      <c r="F43" s="747"/>
      <c r="G43" s="198" t="s">
        <v>1209</v>
      </c>
      <c r="H43" s="29"/>
      <c r="I43" s="29"/>
      <c r="J43" s="29"/>
      <c r="K43" s="29"/>
      <c r="L43" s="29"/>
      <c r="N43" s="29"/>
      <c r="O43" s="29"/>
      <c r="P43" s="29"/>
      <c r="Q43" s="29"/>
      <c r="R43" s="29"/>
      <c r="S43" s="29"/>
      <c r="T43" s="29"/>
      <c r="U43" s="29"/>
      <c r="V43" s="29"/>
    </row>
    <row r="44" spans="2:22" s="30" customFormat="1" ht="69" customHeight="1">
      <c r="B44" s="213" t="s">
        <v>1564</v>
      </c>
      <c r="C44" s="214" t="s">
        <v>414</v>
      </c>
      <c r="D44" s="215" t="s">
        <v>415</v>
      </c>
      <c r="E44" s="742"/>
      <c r="F44" s="742"/>
      <c r="G44" s="200" t="s">
        <v>1209</v>
      </c>
      <c r="H44" s="29"/>
      <c r="I44" s="29"/>
      <c r="J44" s="29"/>
      <c r="K44" s="29"/>
      <c r="L44" s="29"/>
      <c r="N44" s="29"/>
      <c r="O44" s="29"/>
      <c r="P44" s="29"/>
      <c r="Q44" s="29"/>
      <c r="R44" s="29"/>
      <c r="S44" s="29"/>
      <c r="T44" s="29"/>
      <c r="U44" s="29"/>
      <c r="V44" s="29"/>
    </row>
    <row r="45" spans="2:22" s="30" customFormat="1" ht="76.5" customHeight="1">
      <c r="B45" s="213" t="s">
        <v>1210</v>
      </c>
      <c r="C45" s="214" t="s">
        <v>414</v>
      </c>
      <c r="D45" s="215" t="s">
        <v>415</v>
      </c>
      <c r="E45" s="764" t="s">
        <v>1211</v>
      </c>
      <c r="F45" s="742"/>
      <c r="G45" s="200" t="s">
        <v>1209</v>
      </c>
      <c r="H45" s="29"/>
      <c r="I45" s="29"/>
      <c r="J45" s="29"/>
      <c r="K45" s="29"/>
      <c r="L45" s="29"/>
      <c r="M45" s="29"/>
      <c r="N45" s="29"/>
      <c r="O45" s="29"/>
      <c r="P45" s="29"/>
      <c r="Q45" s="29"/>
      <c r="R45" s="29"/>
      <c r="S45" s="29"/>
      <c r="T45" s="29"/>
      <c r="U45" s="29"/>
      <c r="V45" s="29"/>
    </row>
    <row r="46" spans="2:22" s="30" customFormat="1" ht="45">
      <c r="B46" s="355" t="s">
        <v>1212</v>
      </c>
      <c r="C46" s="356" t="s">
        <v>414</v>
      </c>
      <c r="D46" s="357" t="s">
        <v>415</v>
      </c>
      <c r="E46" s="788"/>
      <c r="F46" s="788"/>
      <c r="G46" s="360" t="s">
        <v>1209</v>
      </c>
      <c r="H46" s="29"/>
      <c r="I46" s="29"/>
      <c r="J46" s="29"/>
      <c r="K46" s="29"/>
      <c r="L46" s="29"/>
      <c r="M46" s="29"/>
      <c r="N46" s="29"/>
      <c r="O46" s="29"/>
      <c r="P46" s="29"/>
      <c r="Q46" s="29"/>
      <c r="R46" s="29"/>
      <c r="S46" s="29"/>
      <c r="T46" s="29"/>
      <c r="U46" s="29"/>
      <c r="V46" s="29"/>
    </row>
    <row r="47" spans="2:22" s="30" customFormat="1" ht="18.95" customHeight="1">
      <c r="B47" s="787" t="s">
        <v>1213</v>
      </c>
      <c r="C47" s="787"/>
      <c r="D47" s="787"/>
      <c r="E47" s="787"/>
      <c r="F47" s="787"/>
      <c r="G47" s="787"/>
      <c r="H47" s="29"/>
      <c r="I47" s="29"/>
      <c r="J47" s="29"/>
      <c r="K47" s="29"/>
      <c r="L47" s="29"/>
      <c r="M47" s="29"/>
      <c r="N47" s="29"/>
      <c r="O47" s="29"/>
      <c r="P47" s="29"/>
      <c r="Q47" s="29"/>
      <c r="R47" s="29"/>
      <c r="S47" s="29"/>
      <c r="T47" s="29"/>
      <c r="U47" s="29"/>
      <c r="V47" s="29"/>
    </row>
    <row r="48" spans="2:22" s="30" customFormat="1" ht="18.95" customHeight="1" thickBot="1">
      <c r="B48" s="786" t="s">
        <v>1214</v>
      </c>
      <c r="C48" s="786"/>
      <c r="D48" s="786"/>
      <c r="E48" s="786"/>
      <c r="F48" s="786"/>
      <c r="G48" s="786"/>
      <c r="H48" s="29"/>
      <c r="I48" s="29"/>
      <c r="J48" s="29"/>
      <c r="K48" s="29"/>
      <c r="L48" s="29"/>
      <c r="M48" s="29"/>
      <c r="N48" s="29"/>
      <c r="O48" s="29"/>
      <c r="P48" s="29"/>
      <c r="Q48" s="29"/>
      <c r="R48" s="29"/>
      <c r="S48" s="29"/>
      <c r="T48" s="29"/>
      <c r="U48" s="29"/>
      <c r="V48" s="29"/>
    </row>
    <row r="49" spans="2:22" s="30" customFormat="1" ht="144.75" customHeight="1">
      <c r="B49" s="211" t="s">
        <v>1215</v>
      </c>
      <c r="C49" s="209" t="s">
        <v>414</v>
      </c>
      <c r="D49" s="210" t="s">
        <v>415</v>
      </c>
      <c r="E49" s="747" t="s">
        <v>1216</v>
      </c>
      <c r="F49" s="747"/>
      <c r="G49" s="198" t="s">
        <v>1217</v>
      </c>
      <c r="H49" s="29"/>
      <c r="I49" s="29"/>
      <c r="J49" s="29"/>
      <c r="K49" s="29"/>
      <c r="L49" s="29"/>
      <c r="M49" s="29"/>
      <c r="N49" s="29"/>
      <c r="O49" s="29"/>
      <c r="P49" s="29"/>
      <c r="Q49" s="29"/>
      <c r="R49" s="29"/>
      <c r="S49" s="29"/>
      <c r="T49" s="29"/>
      <c r="U49" s="29"/>
      <c r="V49" s="29"/>
    </row>
    <row r="50" spans="2:22" s="30" customFormat="1" ht="81" customHeight="1">
      <c r="B50" s="213" t="s">
        <v>1218</v>
      </c>
      <c r="C50" s="214" t="s">
        <v>414</v>
      </c>
      <c r="D50" s="215" t="s">
        <v>415</v>
      </c>
      <c r="E50" s="742" t="s">
        <v>1216</v>
      </c>
      <c r="F50" s="742"/>
      <c r="G50" s="200" t="s">
        <v>1217</v>
      </c>
      <c r="H50" s="29"/>
      <c r="I50" s="29"/>
      <c r="J50" s="29"/>
      <c r="K50" s="50"/>
      <c r="L50" s="29"/>
      <c r="M50" s="29"/>
      <c r="N50" s="29"/>
      <c r="O50" s="29"/>
      <c r="P50" s="29"/>
      <c r="Q50" s="29"/>
      <c r="R50" s="29"/>
      <c r="S50" s="29"/>
      <c r="T50" s="29"/>
      <c r="U50" s="29"/>
      <c r="V50" s="29"/>
    </row>
    <row r="51" spans="2:22" s="30" customFormat="1" ht="45">
      <c r="B51" s="213" t="s">
        <v>1219</v>
      </c>
      <c r="C51" s="214" t="s">
        <v>414</v>
      </c>
      <c r="D51" s="215" t="s">
        <v>415</v>
      </c>
      <c r="E51" s="742" t="s">
        <v>1220</v>
      </c>
      <c r="F51" s="742"/>
      <c r="G51" s="200" t="s">
        <v>1217</v>
      </c>
      <c r="H51" s="29"/>
      <c r="I51" s="29"/>
      <c r="J51" s="29"/>
      <c r="K51" s="50"/>
      <c r="L51" s="29"/>
      <c r="M51" s="29"/>
      <c r="N51" s="29"/>
      <c r="O51" s="29"/>
      <c r="P51" s="29"/>
      <c r="Q51" s="29"/>
      <c r="R51" s="29"/>
      <c r="S51" s="29"/>
      <c r="T51" s="29"/>
      <c r="U51" s="29"/>
      <c r="V51" s="29"/>
    </row>
    <row r="52" spans="2:22" s="30" customFormat="1" ht="45">
      <c r="B52" s="213" t="s">
        <v>1746</v>
      </c>
      <c r="C52" s="214" t="s">
        <v>414</v>
      </c>
      <c r="D52" s="215" t="s">
        <v>415</v>
      </c>
      <c r="E52" s="742" t="s">
        <v>418</v>
      </c>
      <c r="F52" s="742"/>
      <c r="G52" s="200" t="s">
        <v>1217</v>
      </c>
      <c r="H52" s="29"/>
      <c r="I52" s="29"/>
      <c r="J52" s="29"/>
      <c r="K52" s="50"/>
      <c r="L52" s="29"/>
      <c r="M52" s="29"/>
      <c r="N52" s="29"/>
      <c r="O52" s="29"/>
      <c r="P52" s="29"/>
      <c r="Q52" s="29"/>
      <c r="R52" s="29"/>
      <c r="S52" s="29"/>
      <c r="T52" s="29"/>
      <c r="U52" s="29"/>
      <c r="V52" s="29"/>
    </row>
    <row r="53" spans="2:22" s="30" customFormat="1" ht="69" customHeight="1">
      <c r="B53" s="355" t="s">
        <v>1221</v>
      </c>
      <c r="C53" s="356" t="s">
        <v>414</v>
      </c>
      <c r="D53" s="357" t="s">
        <v>415</v>
      </c>
      <c r="E53" s="788" t="s">
        <v>1222</v>
      </c>
      <c r="F53" s="788"/>
      <c r="G53" s="360" t="s">
        <v>1217</v>
      </c>
      <c r="H53" s="29"/>
      <c r="I53" s="29"/>
      <c r="J53" s="29"/>
      <c r="K53" s="29"/>
      <c r="L53" s="29"/>
      <c r="M53" s="29"/>
      <c r="N53" s="29"/>
      <c r="O53" s="29"/>
      <c r="P53" s="29"/>
      <c r="Q53" s="29"/>
      <c r="R53" s="29"/>
      <c r="S53" s="29"/>
      <c r="T53" s="29"/>
      <c r="U53" s="29"/>
      <c r="V53" s="29"/>
    </row>
    <row r="54" spans="2:22" s="30" customFormat="1" ht="18.95" customHeight="1" thickBot="1">
      <c r="B54" s="786" t="s">
        <v>1223</v>
      </c>
      <c r="C54" s="786"/>
      <c r="D54" s="786"/>
      <c r="E54" s="786"/>
      <c r="F54" s="786"/>
      <c r="G54" s="786"/>
      <c r="H54" s="29"/>
      <c r="I54" s="29"/>
      <c r="J54" s="29"/>
      <c r="K54" s="29"/>
      <c r="L54" s="29"/>
      <c r="M54" s="29"/>
      <c r="N54" s="29"/>
      <c r="O54" s="29"/>
      <c r="P54" s="29"/>
      <c r="Q54" s="29"/>
      <c r="R54" s="29"/>
      <c r="S54" s="29"/>
      <c r="T54" s="29"/>
      <c r="U54" s="29"/>
      <c r="V54" s="29"/>
    </row>
    <row r="55" spans="2:22" s="30" customFormat="1" ht="83.1" customHeight="1">
      <c r="B55" s="123" t="s">
        <v>1634</v>
      </c>
      <c r="C55" s="105" t="s">
        <v>414</v>
      </c>
      <c r="D55" s="106" t="s">
        <v>415</v>
      </c>
      <c r="E55" s="784" t="s">
        <v>1224</v>
      </c>
      <c r="F55" s="784"/>
      <c r="G55" s="157" t="s">
        <v>1217</v>
      </c>
      <c r="H55" s="29"/>
      <c r="I55" s="29"/>
      <c r="J55" s="29"/>
      <c r="K55" s="29"/>
      <c r="L55" s="29"/>
      <c r="M55" s="29"/>
      <c r="N55" s="29"/>
      <c r="O55" s="29"/>
      <c r="P55" s="29"/>
      <c r="Q55" s="29"/>
      <c r="R55" s="29"/>
      <c r="S55" s="29"/>
      <c r="T55" s="29"/>
      <c r="U55" s="29"/>
      <c r="V55" s="29"/>
    </row>
    <row r="56" spans="2:22" s="30" customFormat="1" ht="18.95" customHeight="1" thickBot="1">
      <c r="B56" s="786" t="s">
        <v>1225</v>
      </c>
      <c r="C56" s="786"/>
      <c r="D56" s="786"/>
      <c r="E56" s="786"/>
      <c r="F56" s="786"/>
      <c r="G56" s="786"/>
      <c r="H56" s="29"/>
      <c r="I56" s="29"/>
      <c r="J56" s="29"/>
      <c r="K56" s="29"/>
      <c r="L56" s="29"/>
      <c r="M56" s="29"/>
      <c r="N56" s="29"/>
      <c r="O56" s="29"/>
      <c r="P56" s="29"/>
      <c r="Q56" s="29"/>
      <c r="R56" s="29"/>
      <c r="S56" s="29"/>
      <c r="T56" s="29"/>
      <c r="U56" s="29"/>
      <c r="V56" s="29"/>
    </row>
    <row r="57" spans="2:22" s="30" customFormat="1" ht="45">
      <c r="B57" s="123" t="s">
        <v>1226</v>
      </c>
      <c r="C57" s="105" t="s">
        <v>414</v>
      </c>
      <c r="D57" s="106" t="s">
        <v>415</v>
      </c>
      <c r="E57" s="784" t="s">
        <v>418</v>
      </c>
      <c r="F57" s="784"/>
      <c r="G57" s="157" t="s">
        <v>1217</v>
      </c>
      <c r="H57" s="29"/>
      <c r="I57" s="29"/>
      <c r="J57" s="29"/>
      <c r="K57" s="29"/>
      <c r="L57" s="29"/>
      <c r="M57" s="29"/>
      <c r="N57" s="29"/>
      <c r="O57" s="29"/>
      <c r="P57" s="29"/>
      <c r="Q57" s="29"/>
      <c r="R57" s="29"/>
      <c r="S57" s="29"/>
      <c r="T57" s="29"/>
      <c r="U57" s="29"/>
      <c r="V57" s="29"/>
    </row>
    <row r="58" spans="2:22" s="30" customFormat="1" ht="18.95" customHeight="1">
      <c r="B58" s="787" t="s">
        <v>1227</v>
      </c>
      <c r="C58" s="787"/>
      <c r="D58" s="787"/>
      <c r="E58" s="787"/>
      <c r="F58" s="787"/>
      <c r="G58" s="787"/>
      <c r="H58" s="29"/>
      <c r="I58" s="29"/>
      <c r="J58" s="29"/>
      <c r="K58" s="29"/>
      <c r="L58" s="29"/>
      <c r="M58" s="29"/>
      <c r="N58" s="29"/>
      <c r="O58" s="29"/>
      <c r="P58" s="29"/>
      <c r="Q58" s="29"/>
      <c r="R58" s="29"/>
      <c r="S58" s="29"/>
      <c r="T58" s="29"/>
      <c r="U58" s="29"/>
      <c r="V58" s="29"/>
    </row>
    <row r="59" spans="2:22" s="30" customFormat="1" ht="18.95" customHeight="1" thickBot="1">
      <c r="B59" s="786" t="s">
        <v>1228</v>
      </c>
      <c r="C59" s="786"/>
      <c r="D59" s="786"/>
      <c r="E59" s="786"/>
      <c r="F59" s="786"/>
      <c r="G59" s="786"/>
      <c r="H59" s="29"/>
      <c r="I59" s="29"/>
      <c r="J59" s="29"/>
      <c r="K59" s="29"/>
      <c r="L59" s="29"/>
      <c r="M59" s="29"/>
      <c r="N59" s="29"/>
      <c r="O59" s="29"/>
      <c r="P59" s="29"/>
      <c r="Q59" s="29"/>
      <c r="R59" s="29"/>
      <c r="S59" s="29"/>
      <c r="T59" s="29"/>
      <c r="U59" s="29"/>
      <c r="V59" s="29"/>
    </row>
    <row r="60" spans="2:22" s="30" customFormat="1" ht="123.75" customHeight="1">
      <c r="B60" s="211" t="s">
        <v>1229</v>
      </c>
      <c r="C60" s="209" t="s">
        <v>414</v>
      </c>
      <c r="D60" s="210" t="s">
        <v>415</v>
      </c>
      <c r="E60" s="747" t="s">
        <v>1230</v>
      </c>
      <c r="F60" s="747"/>
      <c r="G60" s="198" t="s">
        <v>700</v>
      </c>
      <c r="H60" s="29"/>
      <c r="I60" s="29"/>
      <c r="J60" s="29"/>
      <c r="K60" s="29"/>
      <c r="L60" s="29"/>
      <c r="M60" s="29"/>
      <c r="N60" s="29"/>
      <c r="O60" s="29"/>
      <c r="P60" s="29"/>
      <c r="Q60" s="29"/>
      <c r="R60" s="29"/>
      <c r="S60" s="29"/>
      <c r="T60" s="29"/>
      <c r="U60" s="29"/>
      <c r="V60" s="29"/>
    </row>
    <row r="61" spans="2:22" s="30" customFormat="1" ht="67.5" customHeight="1">
      <c r="B61" s="213" t="s">
        <v>1231</v>
      </c>
      <c r="C61" s="214" t="s">
        <v>414</v>
      </c>
      <c r="D61" s="215" t="s">
        <v>415</v>
      </c>
      <c r="E61" s="764" t="s">
        <v>1232</v>
      </c>
      <c r="F61" s="742"/>
      <c r="G61" s="200" t="s">
        <v>700</v>
      </c>
      <c r="H61" s="29"/>
      <c r="I61" s="29"/>
      <c r="J61" s="29"/>
      <c r="K61" s="29"/>
      <c r="L61" s="29"/>
      <c r="M61" s="29"/>
      <c r="N61" s="29"/>
      <c r="O61" s="29"/>
      <c r="P61" s="29"/>
      <c r="Q61" s="29"/>
      <c r="R61" s="29"/>
      <c r="S61" s="29"/>
      <c r="T61" s="29"/>
      <c r="U61" s="29"/>
      <c r="V61" s="29"/>
    </row>
    <row r="62" spans="2:22" s="30" customFormat="1" ht="45">
      <c r="B62" s="213" t="s">
        <v>1747</v>
      </c>
      <c r="C62" s="214" t="s">
        <v>414</v>
      </c>
      <c r="D62" s="215" t="s">
        <v>415</v>
      </c>
      <c r="E62" s="764" t="s">
        <v>1233</v>
      </c>
      <c r="F62" s="742"/>
      <c r="G62" s="200" t="s">
        <v>700</v>
      </c>
      <c r="H62" s="29"/>
      <c r="I62" s="29"/>
      <c r="J62" s="29"/>
      <c r="K62" s="29"/>
      <c r="L62" s="29"/>
      <c r="M62" s="29"/>
      <c r="N62" s="29"/>
      <c r="O62" s="29"/>
      <c r="P62" s="29"/>
      <c r="Q62" s="29"/>
      <c r="R62" s="29"/>
      <c r="S62" s="29"/>
      <c r="T62" s="29"/>
      <c r="U62" s="29"/>
      <c r="V62" s="29"/>
    </row>
    <row r="63" spans="2:22" s="30" customFormat="1" ht="40.5" customHeight="1">
      <c r="B63" s="213" t="s">
        <v>1234</v>
      </c>
      <c r="C63" s="214" t="s">
        <v>414</v>
      </c>
      <c r="D63" s="215" t="s">
        <v>415</v>
      </c>
      <c r="E63" s="742"/>
      <c r="F63" s="742"/>
      <c r="G63" s="200" t="s">
        <v>700</v>
      </c>
      <c r="H63" s="29"/>
      <c r="I63" s="29"/>
      <c r="J63" s="29"/>
      <c r="K63" s="29"/>
      <c r="L63" s="29"/>
      <c r="M63" s="29"/>
      <c r="N63" s="29"/>
      <c r="O63" s="29"/>
      <c r="P63" s="29"/>
      <c r="Q63" s="29"/>
      <c r="R63" s="29"/>
      <c r="S63" s="29"/>
      <c r="T63" s="29"/>
      <c r="U63" s="29"/>
      <c r="V63" s="29"/>
    </row>
    <row r="64" spans="2:22" s="30" customFormat="1" ht="107.25" customHeight="1">
      <c r="B64" s="355" t="s">
        <v>1635</v>
      </c>
      <c r="C64" s="356" t="s">
        <v>414</v>
      </c>
      <c r="D64" s="357" t="s">
        <v>415</v>
      </c>
      <c r="E64" s="788" t="s">
        <v>1235</v>
      </c>
      <c r="F64" s="788"/>
      <c r="G64" s="360" t="s">
        <v>700</v>
      </c>
      <c r="H64" s="29"/>
      <c r="I64" s="29"/>
      <c r="J64" s="29"/>
      <c r="K64" s="29"/>
      <c r="L64" s="29"/>
      <c r="M64" s="29"/>
      <c r="N64" s="29"/>
      <c r="O64" s="29"/>
      <c r="P64" s="29"/>
      <c r="Q64" s="29"/>
      <c r="R64" s="29"/>
      <c r="S64" s="29"/>
      <c r="T64" s="29"/>
      <c r="U64" s="29"/>
      <c r="V64" s="29"/>
    </row>
    <row r="65" spans="2:22" s="30" customFormat="1" ht="18.95" customHeight="1" thickBot="1">
      <c r="B65" s="786" t="s">
        <v>1236</v>
      </c>
      <c r="C65" s="786"/>
      <c r="D65" s="786"/>
      <c r="E65" s="786"/>
      <c r="F65" s="786"/>
      <c r="G65" s="786"/>
      <c r="H65" s="29"/>
      <c r="I65" s="29"/>
      <c r="J65" s="29"/>
      <c r="K65" s="29"/>
      <c r="L65" s="29"/>
      <c r="M65" s="29"/>
      <c r="N65" s="29"/>
      <c r="O65" s="29"/>
      <c r="P65" s="29"/>
      <c r="Q65" s="29"/>
      <c r="R65" s="29"/>
      <c r="S65" s="29"/>
      <c r="T65" s="29"/>
      <c r="U65" s="29"/>
      <c r="V65" s="29"/>
    </row>
    <row r="66" spans="2:22" s="30" customFormat="1" ht="110.25" customHeight="1">
      <c r="B66" s="123" t="s">
        <v>1237</v>
      </c>
      <c r="C66" s="105" t="s">
        <v>414</v>
      </c>
      <c r="D66" s="106" t="s">
        <v>415</v>
      </c>
      <c r="E66" s="784" t="s">
        <v>1629</v>
      </c>
      <c r="F66" s="784"/>
      <c r="G66" s="157" t="s">
        <v>700</v>
      </c>
      <c r="H66" s="29"/>
      <c r="I66" s="29"/>
      <c r="J66" s="29"/>
      <c r="K66" s="29"/>
      <c r="L66" s="29"/>
      <c r="M66" s="29"/>
      <c r="N66" s="29"/>
      <c r="O66" s="29"/>
      <c r="P66" s="29"/>
      <c r="Q66" s="29"/>
      <c r="R66" s="29"/>
      <c r="S66" s="29"/>
      <c r="T66" s="29"/>
      <c r="U66" s="29"/>
      <c r="V66" s="29"/>
    </row>
    <row r="67" spans="2:22" s="30" customFormat="1" ht="18.95" customHeight="1" thickBot="1">
      <c r="B67" s="786" t="s">
        <v>1238</v>
      </c>
      <c r="C67" s="786"/>
      <c r="D67" s="786"/>
      <c r="E67" s="786"/>
      <c r="F67" s="786"/>
      <c r="G67" s="786"/>
      <c r="H67" s="29"/>
      <c r="I67" s="29"/>
      <c r="J67" s="29"/>
      <c r="K67" s="29"/>
      <c r="L67" s="29"/>
      <c r="M67" s="29"/>
      <c r="N67" s="29"/>
      <c r="O67" s="29"/>
      <c r="P67" s="29"/>
      <c r="Q67" s="29"/>
      <c r="R67" s="29"/>
      <c r="S67" s="29"/>
      <c r="T67" s="29"/>
      <c r="U67" s="29"/>
      <c r="V67" s="29"/>
    </row>
    <row r="68" spans="2:22" s="30" customFormat="1" ht="30">
      <c r="B68" s="123" t="s">
        <v>1636</v>
      </c>
      <c r="C68" s="105" t="s">
        <v>414</v>
      </c>
      <c r="D68" s="106" t="s">
        <v>415</v>
      </c>
      <c r="E68" s="789" t="s">
        <v>418</v>
      </c>
      <c r="F68" s="789"/>
      <c r="G68" s="157" t="s">
        <v>700</v>
      </c>
      <c r="H68" s="29"/>
      <c r="I68" s="29"/>
      <c r="J68" s="29"/>
      <c r="K68" s="29"/>
      <c r="L68" s="29"/>
      <c r="M68" s="29"/>
      <c r="N68" s="29"/>
      <c r="O68" s="29"/>
      <c r="P68" s="29"/>
      <c r="Q68" s="29"/>
      <c r="R68" s="29"/>
      <c r="S68" s="29"/>
      <c r="T68" s="29"/>
      <c r="U68" s="29"/>
      <c r="V68" s="29"/>
    </row>
    <row r="69" spans="2:22" s="30" customFormat="1" ht="18.95" customHeight="1">
      <c r="B69" s="787" t="s">
        <v>1239</v>
      </c>
      <c r="C69" s="787"/>
      <c r="D69" s="787"/>
      <c r="E69" s="787"/>
      <c r="F69" s="787"/>
      <c r="G69" s="787"/>
      <c r="H69" s="29"/>
      <c r="I69" s="29"/>
      <c r="J69" s="29"/>
      <c r="K69" s="29"/>
      <c r="L69" s="29"/>
      <c r="M69" s="29"/>
      <c r="N69" s="29"/>
      <c r="O69" s="29"/>
      <c r="P69" s="29"/>
      <c r="Q69" s="29"/>
      <c r="R69" s="29"/>
      <c r="S69" s="29"/>
      <c r="T69" s="29"/>
      <c r="U69" s="29"/>
      <c r="V69" s="29"/>
    </row>
    <row r="70" spans="2:22" s="30" customFormat="1" ht="18.95" customHeight="1" thickBot="1">
      <c r="B70" s="786" t="s">
        <v>1240</v>
      </c>
      <c r="C70" s="786"/>
      <c r="D70" s="786"/>
      <c r="E70" s="786"/>
      <c r="F70" s="786"/>
      <c r="G70" s="786"/>
      <c r="H70" s="29"/>
      <c r="I70" s="29"/>
      <c r="J70" s="29"/>
      <c r="K70" s="29"/>
      <c r="L70" s="29"/>
      <c r="M70" s="29"/>
      <c r="N70" s="29"/>
      <c r="O70" s="29"/>
      <c r="P70" s="29"/>
      <c r="Q70" s="29"/>
      <c r="R70" s="29"/>
      <c r="S70" s="29"/>
      <c r="T70" s="29"/>
      <c r="U70" s="29"/>
      <c r="V70" s="29"/>
    </row>
    <row r="71" spans="2:22" s="30" customFormat="1" ht="126.95" customHeight="1">
      <c r="B71" s="123" t="s">
        <v>1241</v>
      </c>
      <c r="C71" s="105" t="s">
        <v>431</v>
      </c>
      <c r="D71" s="106" t="s">
        <v>415</v>
      </c>
      <c r="E71" s="793" t="s">
        <v>1230</v>
      </c>
      <c r="F71" s="785"/>
      <c r="G71" s="157" t="s">
        <v>700</v>
      </c>
      <c r="H71" s="29"/>
      <c r="I71" s="29"/>
      <c r="J71" s="29"/>
      <c r="K71" s="29"/>
      <c r="L71" s="29"/>
      <c r="M71" s="29"/>
      <c r="N71" s="29"/>
      <c r="O71" s="29"/>
      <c r="P71" s="29"/>
      <c r="Q71" s="29"/>
      <c r="R71" s="29"/>
      <c r="S71" s="29"/>
      <c r="T71" s="29"/>
      <c r="U71" s="29"/>
      <c r="V71" s="29"/>
    </row>
    <row r="72" spans="2:22" s="30" customFormat="1" ht="18.95" customHeight="1" thickBot="1">
      <c r="B72" s="786" t="s">
        <v>1242</v>
      </c>
      <c r="C72" s="786"/>
      <c r="D72" s="786"/>
      <c r="E72" s="786"/>
      <c r="F72" s="786"/>
      <c r="G72" s="786"/>
      <c r="H72" s="29"/>
      <c r="I72" s="29"/>
      <c r="J72" s="29"/>
      <c r="K72" s="29"/>
      <c r="L72" s="29"/>
      <c r="M72" s="29"/>
      <c r="N72" s="29"/>
      <c r="O72" s="29"/>
      <c r="P72" s="29"/>
      <c r="Q72" s="29"/>
      <c r="R72" s="29"/>
      <c r="S72" s="29"/>
      <c r="T72" s="29"/>
      <c r="U72" s="29"/>
      <c r="V72" s="29"/>
    </row>
    <row r="73" spans="2:22" s="30" customFormat="1" ht="37.5" customHeight="1">
      <c r="B73" s="123" t="s">
        <v>1243</v>
      </c>
      <c r="C73" s="105" t="s">
        <v>414</v>
      </c>
      <c r="D73" s="106" t="s">
        <v>415</v>
      </c>
      <c r="E73" s="793" t="s">
        <v>1244</v>
      </c>
      <c r="F73" s="793"/>
      <c r="G73" s="157" t="s">
        <v>700</v>
      </c>
      <c r="H73" s="29"/>
      <c r="I73" s="29"/>
      <c r="J73" s="29"/>
      <c r="K73" s="29"/>
      <c r="L73" s="29"/>
      <c r="M73" s="29"/>
      <c r="N73" s="29"/>
      <c r="O73" s="29"/>
      <c r="P73" s="29"/>
      <c r="Q73" s="29"/>
      <c r="R73" s="29"/>
      <c r="S73" s="29"/>
      <c r="T73" s="29"/>
      <c r="U73" s="29"/>
      <c r="V73" s="29"/>
    </row>
    <row r="74" spans="2:22" s="30" customFormat="1" ht="45">
      <c r="B74" s="123" t="s">
        <v>1245</v>
      </c>
      <c r="C74" s="105" t="s">
        <v>414</v>
      </c>
      <c r="D74" s="106" t="s">
        <v>415</v>
      </c>
      <c r="E74" s="793"/>
      <c r="F74" s="793"/>
      <c r="G74" s="157" t="s">
        <v>700</v>
      </c>
      <c r="H74" s="29"/>
      <c r="I74" s="29"/>
      <c r="J74" s="29"/>
      <c r="K74" s="29"/>
      <c r="L74" s="29"/>
      <c r="M74" s="29"/>
      <c r="N74" s="29"/>
      <c r="O74" s="29"/>
      <c r="P74" s="29"/>
      <c r="Q74" s="29"/>
      <c r="R74" s="29"/>
      <c r="S74" s="29"/>
      <c r="T74" s="29"/>
      <c r="U74" s="29"/>
      <c r="V74" s="29"/>
    </row>
    <row r="75" spans="2:22" s="30" customFormat="1" ht="45">
      <c r="B75" s="123" t="s">
        <v>1246</v>
      </c>
      <c r="C75" s="105" t="s">
        <v>414</v>
      </c>
      <c r="D75" s="106" t="s">
        <v>415</v>
      </c>
      <c r="E75" s="793"/>
      <c r="F75" s="793"/>
      <c r="G75" s="157" t="s">
        <v>700</v>
      </c>
      <c r="H75" s="29"/>
      <c r="I75" s="29"/>
      <c r="J75" s="29"/>
      <c r="K75" s="29"/>
      <c r="L75" s="29"/>
      <c r="M75" s="29"/>
      <c r="N75" s="29"/>
      <c r="O75" s="29"/>
      <c r="P75" s="29"/>
      <c r="Q75" s="29"/>
      <c r="R75" s="29"/>
      <c r="S75" s="29"/>
      <c r="T75" s="29"/>
      <c r="U75" s="29"/>
      <c r="V75" s="29"/>
    </row>
    <row r="76" spans="2:22" s="30" customFormat="1" ht="39" customHeight="1">
      <c r="B76" s="123" t="s">
        <v>1247</v>
      </c>
      <c r="C76" s="105" t="s">
        <v>414</v>
      </c>
      <c r="D76" s="106" t="s">
        <v>415</v>
      </c>
      <c r="E76" s="793"/>
      <c r="F76" s="793"/>
      <c r="G76" s="157" t="s">
        <v>700</v>
      </c>
      <c r="H76" s="29"/>
      <c r="I76" s="29"/>
      <c r="J76" s="29"/>
      <c r="K76" s="29"/>
      <c r="L76" s="29"/>
      <c r="M76" s="29"/>
      <c r="N76" s="29"/>
      <c r="O76" s="29"/>
      <c r="P76" s="29"/>
      <c r="Q76" s="29"/>
      <c r="R76" s="29"/>
      <c r="S76" s="29"/>
      <c r="T76" s="29"/>
      <c r="U76" s="29"/>
      <c r="V76" s="29"/>
    </row>
    <row r="77" spans="2:22" s="30" customFormat="1" ht="18.95" customHeight="1" thickBot="1">
      <c r="B77" s="786" t="s">
        <v>1248</v>
      </c>
      <c r="C77" s="786"/>
      <c r="D77" s="786"/>
      <c r="E77" s="786"/>
      <c r="F77" s="786"/>
      <c r="G77" s="786"/>
      <c r="H77" s="29"/>
      <c r="I77" s="29"/>
      <c r="J77" s="29"/>
      <c r="K77" s="29"/>
      <c r="L77" s="29"/>
      <c r="M77" s="29"/>
      <c r="N77" s="29"/>
      <c r="O77" s="29"/>
      <c r="P77" s="29"/>
      <c r="Q77" s="29"/>
      <c r="R77" s="29"/>
      <c r="S77" s="29"/>
      <c r="T77" s="29"/>
      <c r="U77" s="29"/>
      <c r="V77" s="29"/>
    </row>
    <row r="78" spans="2:22" s="30" customFormat="1" ht="143.1" customHeight="1">
      <c r="B78" s="123" t="s">
        <v>1613</v>
      </c>
      <c r="C78" s="105" t="s">
        <v>414</v>
      </c>
      <c r="D78" s="106" t="s">
        <v>415</v>
      </c>
      <c r="E78" s="799" t="s">
        <v>1197</v>
      </c>
      <c r="F78" s="799"/>
      <c r="G78" s="157" t="s">
        <v>700</v>
      </c>
      <c r="H78" s="29"/>
      <c r="I78" s="29"/>
      <c r="J78" s="29"/>
      <c r="K78" s="29"/>
      <c r="L78" s="29"/>
      <c r="M78" s="29"/>
      <c r="N78" s="29"/>
      <c r="O78" s="29"/>
      <c r="P78" s="29"/>
      <c r="Q78" s="29"/>
      <c r="R78" s="29"/>
      <c r="S78" s="29"/>
      <c r="T78" s="29"/>
      <c r="U78" s="29"/>
      <c r="V78" s="29"/>
    </row>
    <row r="79" spans="2:22" s="30" customFormat="1" ht="18.95" customHeight="1" thickBot="1">
      <c r="B79" s="786" t="s">
        <v>1249</v>
      </c>
      <c r="C79" s="786"/>
      <c r="D79" s="786"/>
      <c r="E79" s="786"/>
      <c r="F79" s="786"/>
      <c r="G79" s="786"/>
      <c r="H79" s="29"/>
      <c r="I79" s="29"/>
      <c r="J79" s="29"/>
      <c r="K79" s="29"/>
      <c r="L79" s="29"/>
      <c r="M79" s="29"/>
      <c r="N79" s="29"/>
      <c r="O79" s="29"/>
      <c r="P79" s="29"/>
      <c r="Q79" s="29"/>
      <c r="R79" s="29"/>
      <c r="S79" s="29"/>
      <c r="T79" s="29"/>
      <c r="U79" s="29"/>
      <c r="V79" s="29"/>
    </row>
    <row r="80" spans="2:22" s="30" customFormat="1" ht="60">
      <c r="B80" s="211" t="s">
        <v>1250</v>
      </c>
      <c r="C80" s="209" t="s">
        <v>414</v>
      </c>
      <c r="D80" s="210" t="s">
        <v>415</v>
      </c>
      <c r="E80" s="762" t="s">
        <v>1251</v>
      </c>
      <c r="F80" s="762"/>
      <c r="G80" s="198" t="s">
        <v>700</v>
      </c>
      <c r="H80" s="29"/>
      <c r="I80" s="29"/>
      <c r="J80" s="29"/>
      <c r="K80" s="29"/>
      <c r="L80" s="29"/>
      <c r="M80" s="29"/>
      <c r="N80" s="29"/>
      <c r="O80" s="29"/>
      <c r="P80" s="29"/>
      <c r="Q80" s="29"/>
      <c r="R80" s="29"/>
      <c r="S80" s="29"/>
      <c r="T80" s="29"/>
      <c r="U80" s="29"/>
      <c r="V80" s="29"/>
    </row>
    <row r="81" spans="2:22" s="30" customFormat="1" ht="61.5" customHeight="1">
      <c r="B81" s="355" t="s">
        <v>1252</v>
      </c>
      <c r="C81" s="356" t="s">
        <v>414</v>
      </c>
      <c r="D81" s="357" t="s">
        <v>415</v>
      </c>
      <c r="E81" s="761"/>
      <c r="F81" s="761"/>
      <c r="G81" s="360" t="s">
        <v>700</v>
      </c>
      <c r="H81" s="29"/>
      <c r="I81" s="29"/>
      <c r="J81" s="29"/>
      <c r="K81" s="29"/>
      <c r="L81" s="29"/>
      <c r="M81" s="29"/>
      <c r="N81" s="29"/>
      <c r="O81" s="29"/>
      <c r="P81" s="29"/>
      <c r="Q81" s="29"/>
      <c r="R81" s="29"/>
      <c r="S81" s="29"/>
      <c r="T81" s="29"/>
      <c r="U81" s="29"/>
      <c r="V81" s="29"/>
    </row>
    <row r="82" spans="2:22" s="30" customFormat="1" ht="18.95" customHeight="1" thickBot="1">
      <c r="B82" s="786" t="s">
        <v>1253</v>
      </c>
      <c r="C82" s="786"/>
      <c r="D82" s="786"/>
      <c r="E82" s="786"/>
      <c r="F82" s="786"/>
      <c r="G82" s="786"/>
      <c r="H82" s="29"/>
      <c r="I82" s="29"/>
      <c r="J82" s="29"/>
      <c r="K82" s="29"/>
      <c r="L82" s="29"/>
      <c r="M82" s="29"/>
      <c r="N82" s="29"/>
      <c r="O82" s="29"/>
      <c r="P82" s="29"/>
      <c r="Q82" s="29"/>
      <c r="R82" s="29"/>
      <c r="S82" s="29"/>
      <c r="T82" s="29"/>
      <c r="U82" s="29"/>
      <c r="V82" s="29"/>
    </row>
    <row r="83" spans="2:22" s="30" customFormat="1" ht="219" customHeight="1">
      <c r="B83" s="123" t="s">
        <v>1254</v>
      </c>
      <c r="C83" s="105" t="s">
        <v>414</v>
      </c>
      <c r="D83" s="106" t="s">
        <v>415</v>
      </c>
      <c r="E83" s="799" t="s">
        <v>1255</v>
      </c>
      <c r="F83" s="799"/>
      <c r="G83" s="157" t="s">
        <v>700</v>
      </c>
      <c r="H83" s="29"/>
      <c r="I83" s="29"/>
      <c r="J83" s="29"/>
      <c r="K83" s="29"/>
      <c r="L83" s="29"/>
      <c r="M83" s="29"/>
      <c r="N83" s="29"/>
      <c r="O83" s="29"/>
      <c r="P83" s="29"/>
      <c r="Q83" s="29"/>
      <c r="R83" s="29"/>
      <c r="S83" s="29"/>
      <c r="T83" s="29"/>
      <c r="U83" s="29"/>
      <c r="V83" s="29"/>
    </row>
    <row r="84" spans="2:22" s="30" customFormat="1" ht="18.95" customHeight="1" thickBot="1">
      <c r="B84" s="786" t="s">
        <v>1256</v>
      </c>
      <c r="C84" s="786"/>
      <c r="D84" s="786"/>
      <c r="E84" s="786"/>
      <c r="F84" s="786"/>
      <c r="G84" s="786"/>
      <c r="H84" s="29"/>
      <c r="I84" s="29"/>
      <c r="J84" s="29"/>
      <c r="K84" s="29"/>
      <c r="L84" s="29"/>
      <c r="M84" s="29"/>
      <c r="N84" s="29"/>
      <c r="O84" s="29"/>
      <c r="P84" s="29"/>
      <c r="Q84" s="29"/>
      <c r="R84" s="29"/>
      <c r="S84" s="29"/>
      <c r="T84" s="29"/>
      <c r="U84" s="29"/>
      <c r="V84" s="29"/>
    </row>
    <row r="85" spans="2:22" s="30" customFormat="1" ht="66" customHeight="1">
      <c r="B85" s="123" t="s">
        <v>1257</v>
      </c>
      <c r="C85" s="105" t="s">
        <v>414</v>
      </c>
      <c r="D85" s="106" t="s">
        <v>415</v>
      </c>
      <c r="E85" s="793" t="s">
        <v>1258</v>
      </c>
      <c r="F85" s="784"/>
      <c r="G85" s="157" t="s">
        <v>700</v>
      </c>
      <c r="H85" s="29"/>
      <c r="I85" s="29"/>
      <c r="J85" s="29"/>
      <c r="K85" s="29"/>
      <c r="L85" s="29"/>
      <c r="M85" s="29"/>
      <c r="N85" s="29"/>
      <c r="O85" s="29"/>
      <c r="P85" s="29"/>
      <c r="Q85" s="29"/>
      <c r="R85" s="29"/>
      <c r="S85" s="29"/>
      <c r="T85" s="29"/>
      <c r="U85" s="29"/>
      <c r="V85" s="29"/>
    </row>
    <row r="86" spans="2:22" s="30" customFormat="1" ht="18.95" customHeight="1" thickBot="1">
      <c r="B86" s="786" t="s">
        <v>1259</v>
      </c>
      <c r="C86" s="786"/>
      <c r="D86" s="786"/>
      <c r="E86" s="786"/>
      <c r="F86" s="786"/>
      <c r="G86" s="786"/>
      <c r="H86" s="29"/>
      <c r="I86" s="29"/>
      <c r="J86" s="29"/>
      <c r="K86" s="29"/>
      <c r="L86" s="29"/>
      <c r="M86" s="29"/>
      <c r="N86" s="29"/>
      <c r="O86" s="29"/>
      <c r="P86" s="29"/>
      <c r="Q86" s="29"/>
      <c r="R86" s="29"/>
      <c r="S86" s="29"/>
      <c r="T86" s="29"/>
      <c r="U86" s="29"/>
      <c r="V86" s="29"/>
    </row>
    <row r="87" spans="2:22" s="30" customFormat="1" ht="168.95" customHeight="1">
      <c r="B87" s="123" t="s">
        <v>1260</v>
      </c>
      <c r="C87" s="105" t="s">
        <v>414</v>
      </c>
      <c r="D87" s="106" t="s">
        <v>415</v>
      </c>
      <c r="E87" s="799" t="s">
        <v>1261</v>
      </c>
      <c r="F87" s="799"/>
      <c r="G87" s="157" t="s">
        <v>700</v>
      </c>
      <c r="H87" s="29"/>
      <c r="I87" s="29"/>
      <c r="J87" s="29"/>
      <c r="K87" s="29"/>
      <c r="L87" s="29"/>
      <c r="M87" s="29"/>
      <c r="N87" s="29"/>
      <c r="O87" s="29"/>
      <c r="P87" s="29"/>
      <c r="Q87" s="29"/>
      <c r="R87" s="29"/>
      <c r="S87" s="29"/>
      <c r="T87" s="29"/>
      <c r="U87" s="29"/>
      <c r="V87" s="29"/>
    </row>
    <row r="88" spans="2:22" s="30" customFormat="1" ht="18.95" customHeight="1">
      <c r="B88" s="787" t="s">
        <v>1262</v>
      </c>
      <c r="C88" s="787"/>
      <c r="D88" s="787"/>
      <c r="E88" s="787"/>
      <c r="F88" s="787"/>
      <c r="G88" s="787"/>
      <c r="H88" s="29"/>
      <c r="I88" s="29"/>
      <c r="J88" s="29"/>
      <c r="K88" s="29"/>
      <c r="L88" s="29"/>
      <c r="M88" s="29"/>
      <c r="N88" s="29"/>
      <c r="O88" s="29"/>
      <c r="P88" s="29"/>
      <c r="Q88" s="29"/>
      <c r="R88" s="29"/>
      <c r="S88" s="29"/>
      <c r="T88" s="29"/>
      <c r="U88" s="29"/>
      <c r="V88" s="29"/>
    </row>
    <row r="89" spans="2:22" s="30" customFormat="1" ht="18.95" customHeight="1" thickBot="1">
      <c r="B89" s="786" t="s">
        <v>1263</v>
      </c>
      <c r="C89" s="786"/>
      <c r="D89" s="786"/>
      <c r="E89" s="786"/>
      <c r="F89" s="786"/>
      <c r="G89" s="786"/>
      <c r="H89" s="29"/>
      <c r="I89" s="29"/>
      <c r="J89" s="29"/>
      <c r="K89" s="29"/>
      <c r="L89" s="29"/>
      <c r="M89" s="29"/>
      <c r="N89" s="29"/>
      <c r="O89" s="29"/>
      <c r="P89" s="29"/>
      <c r="Q89" s="29"/>
      <c r="R89" s="29"/>
      <c r="S89" s="29"/>
      <c r="T89" s="29"/>
      <c r="U89" s="29"/>
      <c r="V89" s="29"/>
    </row>
    <row r="90" spans="2:22" s="30" customFormat="1" ht="45">
      <c r="B90" s="123" t="s">
        <v>1264</v>
      </c>
      <c r="C90" s="105" t="s">
        <v>431</v>
      </c>
      <c r="D90" s="105" t="s">
        <v>415</v>
      </c>
      <c r="E90" s="799" t="s">
        <v>1258</v>
      </c>
      <c r="F90" s="799"/>
      <c r="G90" s="157" t="s">
        <v>700</v>
      </c>
      <c r="H90" s="29"/>
      <c r="I90" s="29"/>
      <c r="J90" s="29"/>
      <c r="K90" s="29"/>
      <c r="L90" s="29"/>
      <c r="M90" s="29"/>
      <c r="N90" s="29"/>
      <c r="O90" s="29"/>
      <c r="P90" s="29"/>
      <c r="Q90" s="29"/>
      <c r="R90" s="29"/>
      <c r="S90" s="29"/>
      <c r="T90" s="29"/>
      <c r="U90" s="29"/>
      <c r="V90" s="29"/>
    </row>
    <row r="91" spans="2:22" s="30" customFormat="1" ht="18.95" customHeight="1" thickBot="1">
      <c r="B91" s="786" t="s">
        <v>1265</v>
      </c>
      <c r="C91" s="786"/>
      <c r="D91" s="786"/>
      <c r="E91" s="786"/>
      <c r="F91" s="786"/>
      <c r="G91" s="786"/>
      <c r="H91" s="29"/>
      <c r="I91" s="29"/>
      <c r="J91" s="29"/>
      <c r="K91" s="29"/>
      <c r="L91" s="29"/>
      <c r="M91" s="29"/>
      <c r="N91" s="29"/>
      <c r="O91" s="29"/>
      <c r="P91" s="29"/>
      <c r="Q91" s="29"/>
      <c r="R91" s="29"/>
      <c r="S91" s="29"/>
      <c r="T91" s="29"/>
      <c r="U91" s="29"/>
      <c r="V91" s="29"/>
    </row>
    <row r="92" spans="2:22" s="30" customFormat="1" ht="132" customHeight="1">
      <c r="B92" s="211" t="s">
        <v>1266</v>
      </c>
      <c r="C92" s="209" t="s">
        <v>414</v>
      </c>
      <c r="D92" s="210" t="s">
        <v>415</v>
      </c>
      <c r="E92" s="763" t="s">
        <v>1267</v>
      </c>
      <c r="F92" s="763"/>
      <c r="G92" s="198" t="s">
        <v>700</v>
      </c>
      <c r="H92" s="29"/>
      <c r="I92" s="50"/>
      <c r="J92" s="29"/>
      <c r="K92" s="29"/>
      <c r="L92" s="29"/>
      <c r="M92" s="29"/>
      <c r="N92" s="29"/>
      <c r="O92" s="29"/>
      <c r="P92" s="29"/>
      <c r="Q92" s="29"/>
      <c r="R92" s="29"/>
      <c r="S92" s="29"/>
      <c r="T92" s="29"/>
      <c r="U92" s="29"/>
      <c r="V92" s="29"/>
    </row>
    <row r="93" spans="2:22" s="30" customFormat="1" ht="15">
      <c r="B93" s="213" t="s">
        <v>1523</v>
      </c>
      <c r="C93" s="214" t="s">
        <v>414</v>
      </c>
      <c r="D93" s="215" t="s">
        <v>415</v>
      </c>
      <c r="E93" s="764" t="s">
        <v>1268</v>
      </c>
      <c r="F93" s="764"/>
      <c r="G93" s="200" t="s">
        <v>700</v>
      </c>
      <c r="H93" s="29"/>
      <c r="I93" s="50"/>
      <c r="J93" s="29"/>
      <c r="K93" s="29"/>
      <c r="L93" s="29"/>
      <c r="M93" s="29"/>
      <c r="N93" s="29"/>
      <c r="O93" s="29"/>
      <c r="P93" s="29"/>
      <c r="Q93" s="29"/>
      <c r="R93" s="29"/>
      <c r="S93" s="29"/>
      <c r="T93" s="29"/>
      <c r="U93" s="29"/>
      <c r="V93" s="29"/>
    </row>
    <row r="94" spans="2:22" s="30" customFormat="1" ht="30">
      <c r="B94" s="355" t="s">
        <v>1269</v>
      </c>
      <c r="C94" s="356" t="s">
        <v>414</v>
      </c>
      <c r="D94" s="357" t="s">
        <v>415</v>
      </c>
      <c r="E94" s="765"/>
      <c r="F94" s="765"/>
      <c r="G94" s="360" t="s">
        <v>700</v>
      </c>
      <c r="H94" s="29"/>
      <c r="I94" s="50"/>
      <c r="J94" s="29"/>
      <c r="K94" s="29"/>
      <c r="L94" s="29"/>
      <c r="M94" s="29"/>
      <c r="N94" s="29"/>
      <c r="O94" s="29"/>
      <c r="P94" s="29"/>
      <c r="Q94" s="29"/>
      <c r="R94" s="29"/>
      <c r="S94" s="29"/>
      <c r="T94" s="29"/>
      <c r="U94" s="29"/>
      <c r="V94" s="29"/>
    </row>
    <row r="95" spans="2:22" s="30" customFormat="1" ht="18.95" customHeight="1">
      <c r="B95" s="787" t="s">
        <v>1270</v>
      </c>
      <c r="C95" s="787"/>
      <c r="D95" s="787"/>
      <c r="E95" s="787"/>
      <c r="F95" s="787"/>
      <c r="G95" s="787"/>
      <c r="H95" s="29"/>
      <c r="I95" s="50"/>
      <c r="J95" s="29"/>
      <c r="K95" s="29"/>
      <c r="L95" s="29"/>
      <c r="M95" s="29"/>
      <c r="N95" s="29"/>
      <c r="O95" s="29"/>
      <c r="P95" s="29"/>
      <c r="Q95" s="29"/>
      <c r="R95" s="29"/>
      <c r="S95" s="29"/>
      <c r="T95" s="29"/>
      <c r="U95" s="29"/>
      <c r="V95" s="29"/>
    </row>
    <row r="96" spans="2:22" s="30" customFormat="1" ht="18.95" customHeight="1" thickBot="1">
      <c r="B96" s="786" t="s">
        <v>1271</v>
      </c>
      <c r="C96" s="786"/>
      <c r="D96" s="786"/>
      <c r="E96" s="786"/>
      <c r="F96" s="786"/>
      <c r="G96" s="786"/>
      <c r="H96" s="29"/>
      <c r="I96" s="50"/>
      <c r="J96" s="29"/>
      <c r="K96" s="29"/>
      <c r="L96" s="29"/>
      <c r="M96" s="29"/>
      <c r="N96" s="29"/>
      <c r="O96" s="29"/>
      <c r="P96" s="29"/>
      <c r="Q96" s="29"/>
      <c r="R96" s="29"/>
      <c r="S96" s="29"/>
      <c r="T96" s="29"/>
      <c r="U96" s="29"/>
      <c r="V96" s="29"/>
    </row>
    <row r="97" spans="2:22" s="30" customFormat="1" ht="45">
      <c r="B97" s="211" t="s">
        <v>1637</v>
      </c>
      <c r="C97" s="272" t="s">
        <v>467</v>
      </c>
      <c r="D97" s="210" t="s">
        <v>1272</v>
      </c>
      <c r="E97" s="802" t="s">
        <v>1273</v>
      </c>
      <c r="F97" s="802"/>
      <c r="G97" s="198" t="s">
        <v>1274</v>
      </c>
      <c r="H97" s="29"/>
      <c r="I97" s="50"/>
      <c r="J97" s="29"/>
      <c r="K97" s="29"/>
      <c r="L97" s="29"/>
      <c r="M97" s="29"/>
      <c r="N97" s="29"/>
      <c r="O97" s="29"/>
      <c r="P97" s="29"/>
      <c r="Q97" s="29"/>
      <c r="R97" s="29"/>
      <c r="S97" s="29"/>
      <c r="T97" s="29"/>
      <c r="U97" s="29"/>
      <c r="V97" s="29"/>
    </row>
    <row r="98" spans="2:22" s="30" customFormat="1" ht="30">
      <c r="B98" s="213" t="s">
        <v>1638</v>
      </c>
      <c r="C98" s="274" t="s">
        <v>467</v>
      </c>
      <c r="D98" s="215" t="s">
        <v>1272</v>
      </c>
      <c r="E98" s="803" t="s">
        <v>1273</v>
      </c>
      <c r="F98" s="803" t="s">
        <v>1273</v>
      </c>
      <c r="G98" s="200" t="s">
        <v>1274</v>
      </c>
      <c r="H98" s="29"/>
      <c r="I98" s="29"/>
      <c r="J98" s="29"/>
      <c r="K98" s="29"/>
      <c r="L98" s="29"/>
      <c r="M98" s="29"/>
      <c r="N98" s="29"/>
      <c r="O98" s="29"/>
      <c r="P98" s="29"/>
      <c r="Q98" s="29"/>
      <c r="R98" s="29"/>
      <c r="S98" s="29"/>
      <c r="T98" s="29"/>
      <c r="U98" s="29"/>
      <c r="V98" s="29"/>
    </row>
    <row r="99" spans="2:22" s="30" customFormat="1" ht="30">
      <c r="B99" s="213" t="s">
        <v>1639</v>
      </c>
      <c r="C99" s="274" t="s">
        <v>467</v>
      </c>
      <c r="D99" s="215" t="s">
        <v>1272</v>
      </c>
      <c r="E99" s="803" t="s">
        <v>1273</v>
      </c>
      <c r="F99" s="803" t="s">
        <v>1273</v>
      </c>
      <c r="G99" s="200" t="s">
        <v>1274</v>
      </c>
      <c r="H99" s="29"/>
      <c r="I99" s="29"/>
      <c r="J99" s="29"/>
      <c r="K99" s="29"/>
      <c r="L99" s="29"/>
      <c r="M99" s="29"/>
      <c r="N99" s="29"/>
      <c r="O99" s="29"/>
      <c r="P99" s="29"/>
      <c r="Q99" s="29"/>
      <c r="R99" s="29"/>
      <c r="S99" s="29"/>
      <c r="T99" s="29"/>
      <c r="U99" s="29"/>
      <c r="V99" s="29"/>
    </row>
    <row r="100" spans="2:22" s="30" customFormat="1" ht="30">
      <c r="B100" s="213" t="s">
        <v>1640</v>
      </c>
      <c r="C100" s="214" t="s">
        <v>467</v>
      </c>
      <c r="D100" s="215" t="s">
        <v>1272</v>
      </c>
      <c r="E100" s="803" t="s">
        <v>1273</v>
      </c>
      <c r="F100" s="803" t="s">
        <v>1273</v>
      </c>
      <c r="G100" s="200" t="s">
        <v>1274</v>
      </c>
      <c r="H100" s="29"/>
      <c r="I100" s="29"/>
      <c r="J100" s="29"/>
      <c r="K100" s="29"/>
      <c r="L100" s="29"/>
      <c r="M100" s="29"/>
      <c r="N100" s="29"/>
      <c r="O100" s="29"/>
      <c r="P100" s="29"/>
      <c r="Q100" s="29"/>
      <c r="R100" s="29"/>
      <c r="S100" s="29"/>
      <c r="T100" s="29"/>
      <c r="U100" s="29"/>
      <c r="V100" s="29"/>
    </row>
    <row r="101" spans="2:22" s="30" customFormat="1" ht="30">
      <c r="B101" s="213" t="s">
        <v>1641</v>
      </c>
      <c r="C101" s="214" t="s">
        <v>467</v>
      </c>
      <c r="D101" s="215" t="s">
        <v>473</v>
      </c>
      <c r="E101" s="803" t="s">
        <v>1273</v>
      </c>
      <c r="F101" s="803" t="s">
        <v>1273</v>
      </c>
      <c r="G101" s="200" t="s">
        <v>1275</v>
      </c>
      <c r="H101" s="29"/>
      <c r="I101" s="29"/>
      <c r="J101" s="29"/>
      <c r="K101" s="29"/>
      <c r="L101" s="29"/>
      <c r="M101" s="29"/>
      <c r="N101" s="29"/>
      <c r="O101" s="29"/>
      <c r="P101" s="29"/>
      <c r="Q101" s="29"/>
      <c r="R101" s="29"/>
      <c r="S101" s="29"/>
      <c r="T101" s="29"/>
      <c r="U101" s="29"/>
      <c r="V101" s="29"/>
    </row>
    <row r="102" spans="2:22" s="30" customFormat="1" ht="30">
      <c r="B102" s="213" t="s">
        <v>1276</v>
      </c>
      <c r="C102" s="214" t="s">
        <v>467</v>
      </c>
      <c r="D102" s="215" t="s">
        <v>473</v>
      </c>
      <c r="E102" s="803" t="s">
        <v>1273</v>
      </c>
      <c r="F102" s="803" t="s">
        <v>1273</v>
      </c>
      <c r="G102" s="200"/>
      <c r="H102" s="29"/>
      <c r="I102" s="29"/>
      <c r="J102" s="29"/>
      <c r="K102" s="29"/>
      <c r="L102" s="29"/>
      <c r="M102" s="29"/>
      <c r="N102" s="29"/>
      <c r="O102" s="29"/>
      <c r="P102" s="29"/>
      <c r="Q102" s="29"/>
      <c r="R102" s="29"/>
      <c r="S102" s="29"/>
      <c r="T102" s="29"/>
      <c r="U102" s="29"/>
      <c r="V102" s="29"/>
    </row>
    <row r="103" spans="2:22" s="30" customFormat="1" ht="75">
      <c r="B103" s="213" t="s">
        <v>1752</v>
      </c>
      <c r="C103" s="214" t="s">
        <v>414</v>
      </c>
      <c r="D103" s="215" t="s">
        <v>415</v>
      </c>
      <c r="E103" s="797" t="s">
        <v>1277</v>
      </c>
      <c r="F103" s="797"/>
      <c r="G103" s="200" t="s">
        <v>1275</v>
      </c>
      <c r="H103" s="29"/>
      <c r="I103" s="29"/>
      <c r="J103" s="29"/>
      <c r="K103" s="29"/>
      <c r="L103" s="29"/>
      <c r="M103" s="29"/>
      <c r="N103" s="29"/>
      <c r="O103" s="29"/>
      <c r="P103" s="29"/>
      <c r="Q103" s="29"/>
      <c r="R103" s="29"/>
      <c r="S103" s="29"/>
      <c r="T103" s="29"/>
      <c r="U103" s="29"/>
      <c r="V103" s="29"/>
    </row>
    <row r="104" spans="2:22" s="30" customFormat="1" ht="30">
      <c r="B104" s="213" t="s">
        <v>1632</v>
      </c>
      <c r="C104" s="214" t="s">
        <v>414</v>
      </c>
      <c r="D104" s="215" t="s">
        <v>415</v>
      </c>
      <c r="E104" s="804" t="s">
        <v>1278</v>
      </c>
      <c r="F104" s="804"/>
      <c r="G104" s="200" t="s">
        <v>1275</v>
      </c>
      <c r="H104" s="29"/>
      <c r="I104" s="29"/>
      <c r="J104" s="29"/>
      <c r="K104" s="29"/>
      <c r="L104" s="29"/>
      <c r="M104" s="29"/>
      <c r="N104" s="29"/>
      <c r="O104" s="29"/>
      <c r="P104" s="29"/>
      <c r="Q104" s="29"/>
      <c r="R104" s="29"/>
      <c r="S104" s="29"/>
      <c r="T104" s="29"/>
      <c r="U104" s="29"/>
      <c r="V104" s="29"/>
    </row>
    <row r="105" spans="2:22" s="30" customFormat="1" ht="45">
      <c r="B105" s="213" t="s">
        <v>1279</v>
      </c>
      <c r="C105" s="214" t="s">
        <v>414</v>
      </c>
      <c r="D105" s="215" t="s">
        <v>415</v>
      </c>
      <c r="E105" s="797" t="s">
        <v>1280</v>
      </c>
      <c r="F105" s="797"/>
      <c r="G105" s="200" t="s">
        <v>1275</v>
      </c>
      <c r="H105" s="29"/>
      <c r="I105" s="29"/>
      <c r="J105" s="29"/>
      <c r="K105" s="29"/>
      <c r="L105" s="29"/>
      <c r="M105" s="29"/>
      <c r="N105" s="29"/>
      <c r="O105" s="29"/>
      <c r="P105" s="29"/>
      <c r="Q105" s="29"/>
      <c r="R105" s="29"/>
      <c r="S105" s="29"/>
      <c r="T105" s="29"/>
      <c r="U105" s="29"/>
      <c r="V105" s="29"/>
    </row>
    <row r="106" spans="2:22" s="30" customFormat="1" ht="30">
      <c r="B106" s="355" t="s">
        <v>1281</v>
      </c>
      <c r="C106" s="356" t="s">
        <v>414</v>
      </c>
      <c r="D106" s="357" t="s">
        <v>415</v>
      </c>
      <c r="E106" s="805" t="s">
        <v>1282</v>
      </c>
      <c r="F106" s="805"/>
      <c r="G106" s="359" t="s">
        <v>415</v>
      </c>
      <c r="H106" s="29"/>
      <c r="I106" s="29"/>
      <c r="J106" s="29"/>
      <c r="K106" s="29"/>
      <c r="L106" s="29"/>
      <c r="M106" s="29"/>
      <c r="N106" s="29"/>
      <c r="O106" s="29"/>
      <c r="P106" s="29"/>
      <c r="Q106" s="29"/>
      <c r="R106" s="29"/>
      <c r="S106" s="29"/>
      <c r="T106" s="29"/>
      <c r="U106" s="29"/>
      <c r="V106" s="29"/>
    </row>
    <row r="107" spans="2:22" s="30" customFormat="1" ht="18.95" customHeight="1" thickBot="1">
      <c r="B107" s="786" t="s">
        <v>1283</v>
      </c>
      <c r="C107" s="786"/>
      <c r="D107" s="786"/>
      <c r="E107" s="786"/>
      <c r="F107" s="786"/>
      <c r="G107" s="786"/>
      <c r="H107" s="29"/>
      <c r="I107" s="29"/>
      <c r="J107" s="29"/>
      <c r="K107" s="29"/>
      <c r="L107" s="29"/>
      <c r="M107" s="29"/>
      <c r="N107" s="29"/>
      <c r="O107" s="29"/>
      <c r="P107" s="29"/>
      <c r="Q107" s="29"/>
      <c r="R107" s="29"/>
      <c r="S107" s="29"/>
      <c r="T107" s="29"/>
      <c r="U107" s="29"/>
      <c r="V107" s="29"/>
    </row>
    <row r="108" spans="2:22" s="30" customFormat="1" ht="45">
      <c r="B108" s="104" t="s">
        <v>1642</v>
      </c>
      <c r="C108" s="105" t="s">
        <v>467</v>
      </c>
      <c r="D108" s="159" t="s">
        <v>1272</v>
      </c>
      <c r="E108" s="801" t="s">
        <v>1273</v>
      </c>
      <c r="F108" s="801"/>
      <c r="G108" s="157" t="s">
        <v>1284</v>
      </c>
      <c r="H108" s="29"/>
      <c r="I108" s="29"/>
      <c r="J108" s="29"/>
      <c r="K108" s="29"/>
      <c r="L108" s="29"/>
      <c r="M108" s="29"/>
      <c r="N108" s="29"/>
      <c r="O108" s="29"/>
      <c r="P108" s="29"/>
      <c r="Q108" s="29"/>
      <c r="R108" s="29"/>
      <c r="S108" s="29"/>
      <c r="T108" s="29"/>
      <c r="U108" s="29"/>
      <c r="V108" s="29"/>
    </row>
    <row r="109" spans="2:22" s="30" customFormat="1" ht="18.95" customHeight="1" thickBot="1">
      <c r="B109" s="786" t="s">
        <v>1285</v>
      </c>
      <c r="C109" s="786"/>
      <c r="D109" s="786"/>
      <c r="E109" s="786"/>
      <c r="F109" s="786"/>
      <c r="G109" s="786"/>
      <c r="H109" s="29"/>
      <c r="I109" s="29"/>
      <c r="J109" s="29"/>
      <c r="K109" s="29"/>
      <c r="L109" s="29"/>
      <c r="M109" s="29"/>
      <c r="N109" s="29"/>
      <c r="O109" s="29"/>
      <c r="P109" s="29"/>
      <c r="Q109" s="29"/>
      <c r="R109" s="29"/>
      <c r="S109" s="29"/>
      <c r="T109" s="29"/>
      <c r="U109" s="29"/>
      <c r="V109" s="29"/>
    </row>
    <row r="110" spans="2:22" s="30" customFormat="1" ht="60">
      <c r="B110" s="123" t="s">
        <v>1643</v>
      </c>
      <c r="C110" s="105" t="s">
        <v>467</v>
      </c>
      <c r="D110" s="106" t="s">
        <v>1272</v>
      </c>
      <c r="E110" s="801" t="s">
        <v>1273</v>
      </c>
      <c r="F110" s="801" t="s">
        <v>1273</v>
      </c>
      <c r="G110" s="157" t="s">
        <v>1274</v>
      </c>
      <c r="H110" s="29"/>
      <c r="I110" s="29"/>
      <c r="J110" s="29"/>
      <c r="K110" s="29"/>
      <c r="L110" s="29"/>
      <c r="M110" s="29"/>
      <c r="N110" s="29"/>
      <c r="O110" s="29"/>
      <c r="P110" s="29"/>
      <c r="Q110" s="29"/>
      <c r="R110" s="29"/>
      <c r="S110" s="29"/>
      <c r="T110" s="29"/>
      <c r="U110" s="29"/>
      <c r="V110" s="29"/>
    </row>
    <row r="111" spans="2:22" s="30" customFormat="1" ht="18.95" customHeight="1">
      <c r="B111" s="787" t="s">
        <v>1286</v>
      </c>
      <c r="C111" s="787"/>
      <c r="D111" s="787"/>
      <c r="E111" s="787"/>
      <c r="F111" s="787"/>
      <c r="G111" s="787"/>
      <c r="H111" s="29"/>
      <c r="I111" s="29"/>
      <c r="J111" s="29"/>
      <c r="K111" s="29"/>
      <c r="L111" s="29"/>
      <c r="M111" s="29"/>
      <c r="N111" s="29"/>
      <c r="O111" s="29"/>
      <c r="P111" s="29"/>
      <c r="Q111" s="29"/>
      <c r="R111" s="29"/>
      <c r="S111" s="29"/>
      <c r="T111" s="29"/>
      <c r="U111" s="29"/>
      <c r="V111" s="29"/>
    </row>
    <row r="112" spans="2:22" s="30" customFormat="1" ht="18.95" customHeight="1" thickBot="1">
      <c r="B112" s="786" t="s">
        <v>1287</v>
      </c>
      <c r="C112" s="786"/>
      <c r="D112" s="786"/>
      <c r="E112" s="786"/>
      <c r="F112" s="786"/>
      <c r="G112" s="786"/>
      <c r="H112" s="29"/>
      <c r="I112" s="29"/>
      <c r="J112" s="29"/>
      <c r="K112" s="29"/>
      <c r="L112" s="29"/>
      <c r="M112" s="29"/>
      <c r="N112" s="29"/>
      <c r="O112" s="29"/>
      <c r="P112" s="29"/>
      <c r="Q112" s="29"/>
      <c r="R112" s="29"/>
      <c r="S112" s="29"/>
      <c r="T112" s="29"/>
      <c r="U112" s="29"/>
      <c r="V112" s="29"/>
    </row>
    <row r="113" spans="2:22" s="30" customFormat="1" ht="74.099999999999994" customHeight="1">
      <c r="B113" s="123" t="s">
        <v>1644</v>
      </c>
      <c r="C113" s="105" t="s">
        <v>414</v>
      </c>
      <c r="D113" s="106" t="s">
        <v>415</v>
      </c>
      <c r="E113" s="799" t="s">
        <v>1288</v>
      </c>
      <c r="F113" s="799"/>
      <c r="G113" s="157" t="s">
        <v>1289</v>
      </c>
      <c r="H113" s="29"/>
      <c r="I113" s="29"/>
      <c r="J113" s="29"/>
      <c r="K113" s="29"/>
      <c r="L113" s="29"/>
      <c r="M113" s="29"/>
      <c r="N113" s="29"/>
      <c r="O113" s="29"/>
      <c r="P113" s="29"/>
      <c r="Q113" s="29"/>
      <c r="R113" s="29"/>
      <c r="S113" s="29"/>
      <c r="T113" s="29"/>
      <c r="U113" s="29"/>
      <c r="V113" s="29"/>
    </row>
    <row r="114" spans="2:22" s="30" customFormat="1" ht="18.95" customHeight="1" thickBot="1">
      <c r="B114" s="786" t="s">
        <v>1290</v>
      </c>
      <c r="C114" s="786"/>
      <c r="D114" s="786"/>
      <c r="E114" s="786"/>
      <c r="F114" s="786"/>
      <c r="G114" s="786"/>
      <c r="H114" s="29"/>
      <c r="I114" s="29"/>
      <c r="J114" s="29"/>
      <c r="K114" s="29"/>
      <c r="L114" s="29"/>
      <c r="M114" s="29"/>
      <c r="N114" s="29"/>
      <c r="O114" s="29"/>
      <c r="P114" s="29"/>
      <c r="Q114" s="29"/>
      <c r="R114" s="29"/>
      <c r="S114" s="29"/>
      <c r="T114" s="29"/>
      <c r="U114" s="29"/>
      <c r="V114" s="29"/>
    </row>
    <row r="115" spans="2:22" s="30" customFormat="1" ht="60">
      <c r="B115" s="123" t="s">
        <v>1645</v>
      </c>
      <c r="C115" s="105" t="s">
        <v>431</v>
      </c>
      <c r="D115" s="106" t="s">
        <v>468</v>
      </c>
      <c r="E115" s="795" t="s">
        <v>1291</v>
      </c>
      <c r="F115" s="795"/>
      <c r="G115" s="158" t="s">
        <v>415</v>
      </c>
      <c r="H115" s="29"/>
      <c r="I115" s="29"/>
      <c r="J115" s="29"/>
      <c r="K115" s="29"/>
      <c r="L115" s="29"/>
      <c r="M115" s="29"/>
      <c r="N115" s="29"/>
      <c r="O115" s="29"/>
      <c r="P115" s="29"/>
      <c r="Q115" s="29"/>
      <c r="R115" s="29"/>
      <c r="S115" s="29"/>
      <c r="T115" s="29"/>
      <c r="U115" s="29"/>
      <c r="V115" s="29"/>
    </row>
    <row r="116" spans="2:22" s="30" customFormat="1" ht="18.95" customHeight="1">
      <c r="B116" s="787" t="s">
        <v>1292</v>
      </c>
      <c r="C116" s="787"/>
      <c r="D116" s="787"/>
      <c r="E116" s="787"/>
      <c r="F116" s="787"/>
      <c r="G116" s="787"/>
      <c r="H116" s="29"/>
      <c r="I116" s="29"/>
      <c r="J116" s="29"/>
      <c r="K116" s="29"/>
      <c r="L116" s="29"/>
      <c r="M116" s="29"/>
      <c r="N116" s="29"/>
      <c r="O116" s="29"/>
      <c r="P116" s="29"/>
      <c r="Q116" s="29"/>
      <c r="R116" s="29"/>
      <c r="S116" s="29"/>
      <c r="T116" s="29"/>
      <c r="U116" s="29"/>
      <c r="V116" s="29"/>
    </row>
    <row r="117" spans="2:22" s="30" customFormat="1" ht="18.95" customHeight="1" thickBot="1">
      <c r="B117" s="786" t="s">
        <v>1293</v>
      </c>
      <c r="C117" s="786"/>
      <c r="D117" s="786"/>
      <c r="E117" s="786"/>
      <c r="F117" s="786"/>
      <c r="G117" s="786"/>
      <c r="H117" s="29"/>
      <c r="I117" s="29"/>
      <c r="J117" s="29"/>
      <c r="K117" s="29"/>
      <c r="L117" s="29"/>
      <c r="M117" s="29"/>
      <c r="N117" s="29"/>
      <c r="O117" s="29"/>
      <c r="P117" s="29"/>
      <c r="Q117" s="29"/>
      <c r="R117" s="29"/>
      <c r="S117" s="29"/>
      <c r="T117" s="29"/>
      <c r="U117" s="29"/>
      <c r="V117" s="29"/>
    </row>
    <row r="118" spans="2:22" s="30" customFormat="1" ht="45">
      <c r="B118" s="211" t="s">
        <v>1646</v>
      </c>
      <c r="C118" s="209" t="s">
        <v>414</v>
      </c>
      <c r="D118" s="210" t="s">
        <v>415</v>
      </c>
      <c r="E118" s="796" t="s">
        <v>1294</v>
      </c>
      <c r="F118" s="796"/>
      <c r="G118" s="198" t="s">
        <v>1295</v>
      </c>
      <c r="H118" s="29"/>
      <c r="I118" s="29"/>
      <c r="J118" s="29"/>
      <c r="K118" s="29"/>
      <c r="L118" s="29"/>
      <c r="M118" s="29"/>
      <c r="N118" s="29"/>
      <c r="O118" s="29"/>
      <c r="P118" s="29"/>
      <c r="Q118" s="29"/>
      <c r="R118" s="29"/>
      <c r="S118" s="29"/>
      <c r="T118" s="29"/>
      <c r="U118" s="29"/>
      <c r="V118" s="29"/>
    </row>
    <row r="119" spans="2:22" s="30" customFormat="1" ht="60">
      <c r="B119" s="213" t="s">
        <v>1647</v>
      </c>
      <c r="C119" s="214" t="s">
        <v>414</v>
      </c>
      <c r="D119" s="215" t="s">
        <v>415</v>
      </c>
      <c r="E119" s="797"/>
      <c r="F119" s="797"/>
      <c r="G119" s="200" t="s">
        <v>1295</v>
      </c>
      <c r="H119" s="29"/>
      <c r="I119" s="29"/>
      <c r="J119" s="29"/>
      <c r="K119" s="29"/>
      <c r="L119" s="29"/>
      <c r="M119" s="29"/>
      <c r="N119" s="29"/>
      <c r="O119" s="29"/>
      <c r="P119" s="29"/>
      <c r="Q119" s="29"/>
      <c r="R119" s="29"/>
      <c r="S119" s="29"/>
      <c r="T119" s="29"/>
      <c r="U119" s="29"/>
      <c r="V119" s="29"/>
    </row>
    <row r="120" spans="2:22" s="30" customFormat="1" ht="60">
      <c r="B120" s="213" t="s">
        <v>1648</v>
      </c>
      <c r="C120" s="214" t="s">
        <v>414</v>
      </c>
      <c r="D120" s="215" t="s">
        <v>415</v>
      </c>
      <c r="E120" s="797"/>
      <c r="F120" s="797"/>
      <c r="G120" s="200" t="s">
        <v>1295</v>
      </c>
      <c r="H120" s="29"/>
      <c r="I120" s="29"/>
      <c r="J120" s="29"/>
      <c r="K120" s="29"/>
      <c r="L120" s="29"/>
      <c r="M120" s="29"/>
      <c r="N120" s="29"/>
      <c r="O120" s="29"/>
      <c r="P120" s="29"/>
      <c r="Q120" s="29"/>
      <c r="R120" s="29"/>
      <c r="S120" s="29"/>
      <c r="T120" s="29"/>
      <c r="U120" s="29"/>
      <c r="V120" s="29"/>
    </row>
    <row r="121" spans="2:22" s="30" customFormat="1" ht="45">
      <c r="B121" s="213" t="s">
        <v>1649</v>
      </c>
      <c r="C121" s="214" t="s">
        <v>414</v>
      </c>
      <c r="D121" s="215" t="s">
        <v>415</v>
      </c>
      <c r="E121" s="797"/>
      <c r="F121" s="797"/>
      <c r="G121" s="200" t="s">
        <v>1295</v>
      </c>
      <c r="H121" s="29"/>
      <c r="I121" s="29"/>
      <c r="J121" s="29"/>
      <c r="K121" s="29"/>
      <c r="L121" s="29"/>
      <c r="M121" s="29"/>
      <c r="N121" s="29"/>
      <c r="O121" s="29"/>
      <c r="P121" s="29"/>
      <c r="Q121" s="29"/>
      <c r="R121" s="29"/>
      <c r="S121" s="29"/>
      <c r="T121" s="29"/>
      <c r="U121" s="29"/>
      <c r="V121" s="29"/>
    </row>
    <row r="122" spans="2:22" s="30" customFormat="1" ht="45">
      <c r="B122" s="355" t="s">
        <v>1650</v>
      </c>
      <c r="C122" s="356" t="s">
        <v>414</v>
      </c>
      <c r="D122" s="357" t="s">
        <v>415</v>
      </c>
      <c r="E122" s="798"/>
      <c r="F122" s="798"/>
      <c r="G122" s="360" t="s">
        <v>1295</v>
      </c>
      <c r="H122" s="29"/>
      <c r="I122" s="29"/>
      <c r="J122" s="29"/>
      <c r="K122" s="29"/>
      <c r="L122" s="29"/>
      <c r="M122" s="29"/>
      <c r="N122" s="29"/>
      <c r="O122" s="29"/>
      <c r="P122" s="29"/>
      <c r="Q122" s="29"/>
      <c r="R122" s="29"/>
      <c r="S122" s="29"/>
      <c r="T122" s="29"/>
      <c r="U122" s="29"/>
      <c r="V122" s="29"/>
    </row>
    <row r="123" spans="2:22" s="30" customFormat="1" ht="18.95" customHeight="1" thickBot="1">
      <c r="B123" s="786" t="s">
        <v>1296</v>
      </c>
      <c r="C123" s="786"/>
      <c r="D123" s="786"/>
      <c r="E123" s="786"/>
      <c r="F123" s="786"/>
      <c r="G123" s="786"/>
      <c r="H123" s="29"/>
      <c r="I123" s="29"/>
      <c r="J123" s="29"/>
      <c r="K123" s="29"/>
      <c r="L123" s="29"/>
      <c r="M123" s="29"/>
      <c r="N123" s="29"/>
      <c r="O123" s="29"/>
      <c r="P123" s="29"/>
      <c r="Q123" s="29"/>
      <c r="R123" s="29"/>
      <c r="S123" s="29"/>
      <c r="T123" s="29"/>
      <c r="U123" s="29"/>
      <c r="V123" s="29"/>
    </row>
    <row r="124" spans="2:22" s="30" customFormat="1" ht="45">
      <c r="B124" s="123" t="s">
        <v>1631</v>
      </c>
      <c r="C124" s="105" t="s">
        <v>414</v>
      </c>
      <c r="D124" s="106" t="s">
        <v>415</v>
      </c>
      <c r="E124" s="806" t="s">
        <v>418</v>
      </c>
      <c r="F124" s="806"/>
      <c r="G124" s="157" t="s">
        <v>1295</v>
      </c>
      <c r="H124" s="29"/>
      <c r="I124" s="29"/>
      <c r="J124" s="50"/>
      <c r="K124" s="29"/>
      <c r="L124" s="29"/>
      <c r="M124" s="29"/>
      <c r="N124" s="29"/>
      <c r="O124" s="29"/>
      <c r="P124" s="29"/>
      <c r="Q124" s="29"/>
      <c r="R124" s="29"/>
      <c r="S124" s="29"/>
      <c r="T124" s="29"/>
      <c r="U124" s="29"/>
      <c r="V124" s="29"/>
    </row>
    <row r="125" spans="2:22" s="30" customFormat="1" ht="18.95" customHeight="1">
      <c r="B125" s="787" t="s">
        <v>1297</v>
      </c>
      <c r="C125" s="787"/>
      <c r="D125" s="787"/>
      <c r="E125" s="787"/>
      <c r="F125" s="787"/>
      <c r="G125" s="787"/>
      <c r="H125" s="29"/>
      <c r="I125" s="29"/>
      <c r="J125" s="50"/>
      <c r="K125" s="29"/>
      <c r="L125" s="29"/>
      <c r="M125" s="29"/>
      <c r="N125" s="29"/>
      <c r="O125" s="29"/>
      <c r="P125" s="29"/>
      <c r="Q125" s="29"/>
      <c r="R125" s="29"/>
      <c r="S125" s="29"/>
      <c r="T125" s="29"/>
      <c r="U125" s="29"/>
      <c r="V125" s="29"/>
    </row>
    <row r="126" spans="2:22" s="30" customFormat="1" ht="18.95" customHeight="1" thickBot="1">
      <c r="B126" s="786" t="s">
        <v>1298</v>
      </c>
      <c r="C126" s="786"/>
      <c r="D126" s="786"/>
      <c r="E126" s="786"/>
      <c r="F126" s="786"/>
      <c r="G126" s="786"/>
      <c r="H126" s="29"/>
      <c r="I126" s="29"/>
      <c r="J126" s="50"/>
      <c r="K126" s="29"/>
      <c r="L126" s="29"/>
      <c r="M126" s="29"/>
      <c r="N126" s="29"/>
      <c r="O126" s="29"/>
      <c r="P126" s="29"/>
      <c r="Q126" s="29"/>
      <c r="R126" s="29"/>
      <c r="S126" s="29"/>
      <c r="T126" s="29"/>
      <c r="U126" s="29"/>
      <c r="V126" s="29"/>
    </row>
    <row r="127" spans="2:22" s="30" customFormat="1" ht="30">
      <c r="B127" s="211" t="s">
        <v>1653</v>
      </c>
      <c r="C127" s="209" t="s">
        <v>467</v>
      </c>
      <c r="D127" s="210" t="s">
        <v>468</v>
      </c>
      <c r="E127" s="273" t="s">
        <v>1273</v>
      </c>
      <c r="F127" s="273" t="s">
        <v>1273</v>
      </c>
      <c r="G127" s="198" t="s">
        <v>1299</v>
      </c>
      <c r="H127" s="29"/>
      <c r="I127" s="29"/>
      <c r="K127" s="29"/>
      <c r="L127" s="29"/>
      <c r="M127" s="29"/>
      <c r="N127" s="29"/>
      <c r="O127" s="29"/>
      <c r="P127" s="29"/>
      <c r="Q127" s="29"/>
      <c r="R127" s="29"/>
      <c r="S127" s="29"/>
      <c r="T127" s="29"/>
      <c r="U127" s="29"/>
      <c r="V127" s="29"/>
    </row>
    <row r="128" spans="2:22" s="30" customFormat="1" ht="20.100000000000001" customHeight="1">
      <c r="B128" s="355" t="s">
        <v>1652</v>
      </c>
      <c r="C128" s="356" t="s">
        <v>467</v>
      </c>
      <c r="D128" s="357" t="s">
        <v>1300</v>
      </c>
      <c r="E128" s="547" t="s">
        <v>1273</v>
      </c>
      <c r="F128" s="547" t="s">
        <v>1273</v>
      </c>
      <c r="G128" s="360" t="s">
        <v>1301</v>
      </c>
      <c r="H128" s="29"/>
      <c r="I128" s="29"/>
      <c r="J128" s="29"/>
      <c r="K128" s="29"/>
      <c r="L128" s="29"/>
      <c r="M128" s="29"/>
      <c r="N128" s="29"/>
      <c r="O128" s="29"/>
      <c r="P128" s="29"/>
      <c r="Q128" s="29"/>
      <c r="R128" s="29"/>
      <c r="S128" s="29"/>
      <c r="T128" s="29"/>
      <c r="U128" s="29"/>
      <c r="V128" s="29"/>
    </row>
    <row r="129" spans="2:22" s="30" customFormat="1" ht="18.95" customHeight="1" thickBot="1">
      <c r="B129" s="786" t="s">
        <v>1302</v>
      </c>
      <c r="C129" s="786"/>
      <c r="D129" s="786"/>
      <c r="E129" s="786"/>
      <c r="F129" s="786"/>
      <c r="G129" s="786"/>
      <c r="H129" s="29"/>
      <c r="I129" s="29"/>
      <c r="J129" s="29"/>
      <c r="K129" s="29"/>
      <c r="L129" s="29"/>
      <c r="M129" s="29"/>
      <c r="N129" s="29"/>
      <c r="O129" s="29"/>
      <c r="P129" s="29"/>
      <c r="Q129" s="29"/>
      <c r="R129" s="29"/>
      <c r="S129" s="29"/>
      <c r="T129" s="29"/>
      <c r="U129" s="29"/>
      <c r="V129" s="29"/>
    </row>
    <row r="130" spans="2:22" s="30" customFormat="1" ht="45">
      <c r="B130" s="123" t="s">
        <v>1651</v>
      </c>
      <c r="C130" s="105" t="s">
        <v>467</v>
      </c>
      <c r="D130" s="160" t="s">
        <v>1303</v>
      </c>
      <c r="E130" s="800" t="s">
        <v>1304</v>
      </c>
      <c r="F130" s="800"/>
      <c r="G130" s="157" t="s">
        <v>1301</v>
      </c>
      <c r="H130" s="29"/>
      <c r="I130" s="29"/>
      <c r="J130" s="29"/>
      <c r="K130" s="29"/>
      <c r="L130" s="29"/>
      <c r="M130" s="29"/>
      <c r="N130" s="29"/>
      <c r="O130" s="29"/>
      <c r="P130" s="29"/>
      <c r="Q130" s="29"/>
      <c r="R130" s="29"/>
      <c r="S130" s="29"/>
      <c r="T130" s="29"/>
      <c r="U130" s="29"/>
      <c r="V130" s="29"/>
    </row>
    <row r="131" spans="2:22" s="30" customFormat="1" ht="18.95" customHeight="1">
      <c r="B131" s="787" t="s">
        <v>1305</v>
      </c>
      <c r="C131" s="787"/>
      <c r="D131" s="787"/>
      <c r="E131" s="787"/>
      <c r="F131" s="787"/>
      <c r="G131" s="787"/>
      <c r="H131" s="29"/>
      <c r="I131" s="29"/>
      <c r="J131" s="29"/>
      <c r="K131" s="29"/>
      <c r="L131" s="29"/>
      <c r="M131" s="29"/>
      <c r="N131" s="29"/>
      <c r="O131" s="29"/>
      <c r="P131" s="29"/>
      <c r="Q131" s="29"/>
      <c r="R131" s="29"/>
      <c r="S131" s="29"/>
      <c r="T131" s="29"/>
      <c r="U131" s="29"/>
      <c r="V131" s="29"/>
    </row>
    <row r="132" spans="2:22" s="30" customFormat="1" ht="18.95" customHeight="1" thickBot="1">
      <c r="B132" s="786" t="s">
        <v>1306</v>
      </c>
      <c r="C132" s="786"/>
      <c r="D132" s="786"/>
      <c r="E132" s="786"/>
      <c r="F132" s="786"/>
      <c r="G132" s="786"/>
      <c r="H132" s="29"/>
      <c r="I132" s="29"/>
      <c r="J132" s="29"/>
      <c r="K132" s="29"/>
      <c r="L132" s="29"/>
      <c r="M132" s="29"/>
      <c r="N132" s="29"/>
      <c r="O132" s="29"/>
      <c r="P132" s="29"/>
      <c r="Q132" s="29"/>
      <c r="R132" s="29"/>
      <c r="S132" s="29"/>
      <c r="T132" s="29"/>
      <c r="U132" s="29"/>
      <c r="V132" s="29"/>
    </row>
    <row r="133" spans="2:22" s="30" customFormat="1" ht="45">
      <c r="B133" s="211" t="s">
        <v>1654</v>
      </c>
      <c r="C133" s="209" t="s">
        <v>467</v>
      </c>
      <c r="D133" s="210" t="s">
        <v>468</v>
      </c>
      <c r="E133" s="796" t="s">
        <v>1307</v>
      </c>
      <c r="F133" s="796"/>
      <c r="G133" s="198" t="s">
        <v>1308</v>
      </c>
      <c r="H133" s="29"/>
      <c r="I133" s="29"/>
      <c r="J133" s="29"/>
      <c r="K133" s="29"/>
      <c r="L133" s="29"/>
      <c r="M133" s="29"/>
      <c r="N133" s="29"/>
      <c r="O133" s="29"/>
      <c r="P133" s="29"/>
      <c r="Q133" s="29"/>
      <c r="R133" s="29"/>
      <c r="S133" s="29"/>
      <c r="T133" s="29"/>
      <c r="U133" s="29"/>
      <c r="V133" s="29"/>
    </row>
    <row r="134" spans="2:22" s="30" customFormat="1" ht="15">
      <c r="B134" s="213" t="s">
        <v>1655</v>
      </c>
      <c r="C134" s="214" t="s">
        <v>467</v>
      </c>
      <c r="D134" s="215" t="s">
        <v>473</v>
      </c>
      <c r="E134" s="277" t="s">
        <v>1273</v>
      </c>
      <c r="F134" s="277" t="s">
        <v>1273</v>
      </c>
      <c r="G134" s="200" t="s">
        <v>1309</v>
      </c>
      <c r="H134" s="29"/>
      <c r="I134" s="29"/>
      <c r="J134" s="29"/>
      <c r="K134" s="29"/>
      <c r="L134" s="29"/>
      <c r="M134" s="29"/>
      <c r="N134" s="29"/>
      <c r="O134" s="29"/>
      <c r="P134" s="29"/>
      <c r="Q134" s="29"/>
      <c r="R134" s="29"/>
      <c r="S134" s="29"/>
      <c r="T134" s="29"/>
      <c r="U134" s="29"/>
      <c r="V134" s="29"/>
    </row>
    <row r="135" spans="2:22" s="30" customFormat="1" ht="15">
      <c r="B135" s="213" t="s">
        <v>1656</v>
      </c>
      <c r="C135" s="214" t="s">
        <v>467</v>
      </c>
      <c r="D135" s="215" t="s">
        <v>415</v>
      </c>
      <c r="E135" s="277" t="s">
        <v>1273</v>
      </c>
      <c r="F135" s="277" t="s">
        <v>1273</v>
      </c>
      <c r="G135" s="200" t="s">
        <v>1309</v>
      </c>
      <c r="H135" s="29"/>
      <c r="I135" s="29"/>
      <c r="J135" s="29"/>
      <c r="K135" s="29"/>
      <c r="L135" s="29"/>
      <c r="M135" s="29"/>
      <c r="N135" s="29"/>
      <c r="O135" s="29"/>
      <c r="P135" s="29"/>
      <c r="Q135" s="29"/>
      <c r="R135" s="29"/>
      <c r="S135" s="29"/>
      <c r="T135" s="29"/>
      <c r="U135" s="29"/>
      <c r="V135" s="29"/>
    </row>
    <row r="136" spans="2:22" s="30" customFormat="1" ht="30">
      <c r="B136" s="213" t="s">
        <v>1657</v>
      </c>
      <c r="C136" s="214" t="s">
        <v>467</v>
      </c>
      <c r="D136" s="215" t="s">
        <v>473</v>
      </c>
      <c r="E136" s="277" t="s">
        <v>1273</v>
      </c>
      <c r="F136" s="277" t="s">
        <v>1273</v>
      </c>
      <c r="G136" s="200" t="s">
        <v>1311</v>
      </c>
      <c r="H136" s="29"/>
      <c r="I136" s="29"/>
      <c r="J136" s="29"/>
      <c r="K136" s="29"/>
      <c r="L136" s="29"/>
      <c r="M136" s="29"/>
      <c r="N136" s="29"/>
      <c r="O136" s="29"/>
      <c r="P136" s="29"/>
      <c r="Q136" s="29"/>
      <c r="R136" s="29"/>
      <c r="S136" s="29"/>
      <c r="T136" s="29"/>
      <c r="U136" s="29"/>
      <c r="V136" s="29"/>
    </row>
    <row r="137" spans="2:22" s="30" customFormat="1" ht="45">
      <c r="B137" s="355" t="s">
        <v>1658</v>
      </c>
      <c r="C137" s="356" t="s">
        <v>467</v>
      </c>
      <c r="D137" s="357" t="s">
        <v>1312</v>
      </c>
      <c r="E137" s="548" t="s">
        <v>1273</v>
      </c>
      <c r="F137" s="548" t="s">
        <v>1273</v>
      </c>
      <c r="G137" s="359" t="s">
        <v>415</v>
      </c>
      <c r="H137" s="29"/>
      <c r="I137" s="29"/>
      <c r="J137" s="29"/>
      <c r="K137" s="29"/>
      <c r="L137" s="29"/>
      <c r="M137" s="29"/>
      <c r="N137" s="29"/>
      <c r="O137" s="29"/>
      <c r="P137" s="29"/>
      <c r="Q137" s="29"/>
      <c r="R137" s="29"/>
      <c r="S137" s="29"/>
      <c r="T137" s="29"/>
      <c r="U137" s="29"/>
      <c r="V137" s="29"/>
    </row>
    <row r="138" spans="2:22" s="30" customFormat="1" ht="18.95" customHeight="1" thickBot="1">
      <c r="B138" s="786" t="s">
        <v>1313</v>
      </c>
      <c r="C138" s="786"/>
      <c r="D138" s="786"/>
      <c r="E138" s="786"/>
      <c r="F138" s="786"/>
      <c r="G138" s="786"/>
      <c r="H138" s="29"/>
      <c r="I138" s="29"/>
      <c r="J138" s="29"/>
      <c r="K138" s="29"/>
      <c r="L138" s="29"/>
      <c r="M138" s="29"/>
      <c r="N138" s="29"/>
      <c r="O138" s="29"/>
      <c r="P138" s="29"/>
      <c r="Q138" s="29"/>
      <c r="R138" s="29"/>
      <c r="S138" s="29"/>
      <c r="T138" s="29"/>
      <c r="U138" s="29"/>
      <c r="V138" s="29"/>
    </row>
    <row r="139" spans="2:22" s="30" customFormat="1" ht="60">
      <c r="B139" s="211" t="s">
        <v>1761</v>
      </c>
      <c r="C139" s="209" t="s">
        <v>467</v>
      </c>
      <c r="D139" s="210" t="s">
        <v>473</v>
      </c>
      <c r="E139" s="278" t="s">
        <v>1273</v>
      </c>
      <c r="F139" s="278" t="s">
        <v>1273</v>
      </c>
      <c r="G139" s="220"/>
      <c r="H139" s="29"/>
      <c r="I139" s="29"/>
      <c r="J139" s="29"/>
      <c r="K139" s="29"/>
      <c r="L139" s="29"/>
      <c r="M139" s="29"/>
      <c r="N139" s="29"/>
      <c r="O139" s="29"/>
      <c r="P139" s="29"/>
      <c r="Q139" s="29"/>
      <c r="R139" s="29"/>
      <c r="S139" s="29"/>
      <c r="T139" s="29"/>
      <c r="U139" s="29"/>
      <c r="V139" s="29"/>
    </row>
    <row r="140" spans="2:22" s="30" customFormat="1" ht="45">
      <c r="B140" s="355" t="s">
        <v>1658</v>
      </c>
      <c r="C140" s="356" t="s">
        <v>467</v>
      </c>
      <c r="D140" s="357" t="s">
        <v>1312</v>
      </c>
      <c r="E140" s="548" t="s">
        <v>1273</v>
      </c>
      <c r="F140" s="548" t="s">
        <v>1273</v>
      </c>
      <c r="G140" s="359"/>
      <c r="H140" s="29"/>
      <c r="I140" s="29"/>
      <c r="J140" s="29"/>
      <c r="K140" s="29"/>
      <c r="L140" s="29"/>
      <c r="M140" s="29"/>
      <c r="N140" s="29"/>
      <c r="O140" s="29"/>
      <c r="P140" s="29"/>
      <c r="Q140" s="29"/>
      <c r="R140" s="29"/>
      <c r="S140" s="29"/>
      <c r="T140" s="29"/>
      <c r="U140" s="29"/>
      <c r="V140" s="29"/>
    </row>
    <row r="141" spans="2:22" s="30" customFormat="1" ht="18.95" customHeight="1">
      <c r="B141" s="787" t="s">
        <v>1314</v>
      </c>
      <c r="C141" s="787"/>
      <c r="D141" s="787"/>
      <c r="E141" s="787"/>
      <c r="F141" s="787"/>
      <c r="G141" s="787"/>
      <c r="H141" s="29"/>
      <c r="I141" s="29"/>
      <c r="J141" s="29"/>
      <c r="K141" s="29"/>
      <c r="L141" s="29"/>
      <c r="M141" s="29"/>
      <c r="N141" s="29"/>
      <c r="O141" s="29"/>
      <c r="P141" s="29"/>
      <c r="Q141" s="29"/>
      <c r="R141" s="29"/>
      <c r="S141" s="29"/>
      <c r="T141" s="29"/>
      <c r="U141" s="29"/>
      <c r="V141" s="29"/>
    </row>
    <row r="142" spans="2:22" s="30" customFormat="1" ht="18.95" customHeight="1" thickBot="1">
      <c r="B142" s="786" t="s">
        <v>1315</v>
      </c>
      <c r="C142" s="786"/>
      <c r="D142" s="786"/>
      <c r="E142" s="786"/>
      <c r="F142" s="786"/>
      <c r="G142" s="786"/>
      <c r="H142" s="29"/>
      <c r="I142" s="29"/>
      <c r="J142" s="29"/>
      <c r="K142" s="29"/>
      <c r="L142" s="29"/>
      <c r="M142" s="29"/>
      <c r="N142" s="29"/>
      <c r="O142" s="29"/>
      <c r="P142" s="29"/>
      <c r="Q142" s="29"/>
      <c r="R142" s="29"/>
      <c r="S142" s="29"/>
      <c r="T142" s="29"/>
      <c r="U142" s="29"/>
      <c r="V142" s="29"/>
    </row>
    <row r="143" spans="2:22" s="30" customFormat="1" ht="15">
      <c r="B143" s="211" t="s">
        <v>1659</v>
      </c>
      <c r="C143" s="209" t="s">
        <v>467</v>
      </c>
      <c r="D143" s="210" t="s">
        <v>1316</v>
      </c>
      <c r="E143" s="278" t="s">
        <v>1273</v>
      </c>
      <c r="F143" s="278" t="s">
        <v>1273</v>
      </c>
      <c r="G143" s="198" t="s">
        <v>1317</v>
      </c>
      <c r="H143" s="29"/>
      <c r="I143" s="29"/>
      <c r="J143" s="29"/>
      <c r="K143" s="29"/>
      <c r="L143" s="29"/>
      <c r="M143" s="29"/>
      <c r="N143" s="29"/>
      <c r="O143" s="29"/>
      <c r="P143" s="29"/>
      <c r="Q143" s="29"/>
      <c r="R143" s="29"/>
      <c r="S143" s="29"/>
      <c r="T143" s="29"/>
      <c r="U143" s="29"/>
      <c r="V143" s="29"/>
    </row>
    <row r="144" spans="2:22" s="30" customFormat="1" ht="30">
      <c r="B144" s="355" t="s">
        <v>1660</v>
      </c>
      <c r="C144" s="356" t="s">
        <v>467</v>
      </c>
      <c r="D144" s="357" t="s">
        <v>468</v>
      </c>
      <c r="E144" s="548" t="s">
        <v>1273</v>
      </c>
      <c r="F144" s="548" t="s">
        <v>1273</v>
      </c>
      <c r="G144" s="360" t="s">
        <v>1317</v>
      </c>
      <c r="H144" s="29"/>
      <c r="I144" s="29"/>
      <c r="J144" s="29"/>
      <c r="K144" s="29"/>
      <c r="L144" s="29"/>
      <c r="M144" s="29"/>
      <c r="N144" s="29"/>
      <c r="O144" s="29"/>
      <c r="P144" s="29"/>
      <c r="Q144" s="29"/>
      <c r="R144" s="29"/>
      <c r="S144" s="29"/>
      <c r="T144" s="29"/>
      <c r="U144" s="29"/>
      <c r="V144" s="29"/>
    </row>
    <row r="145" spans="2:22" s="30" customFormat="1" ht="18.95" customHeight="1">
      <c r="B145" s="787" t="s">
        <v>1318</v>
      </c>
      <c r="C145" s="787"/>
      <c r="D145" s="787"/>
      <c r="E145" s="787"/>
      <c r="F145" s="787"/>
      <c r="G145" s="787"/>
      <c r="H145" s="29"/>
      <c r="I145" s="29"/>
      <c r="J145" s="29"/>
      <c r="K145" s="29"/>
      <c r="L145" s="29"/>
      <c r="M145" s="29"/>
      <c r="N145" s="29"/>
      <c r="O145" s="29"/>
      <c r="P145" s="29"/>
      <c r="Q145" s="29"/>
      <c r="R145" s="29"/>
      <c r="S145" s="29"/>
      <c r="T145" s="29"/>
      <c r="U145" s="29"/>
      <c r="V145" s="29"/>
    </row>
    <row r="146" spans="2:22" s="30" customFormat="1" ht="18.95" customHeight="1" thickBot="1">
      <c r="B146" s="786" t="s">
        <v>1319</v>
      </c>
      <c r="C146" s="786"/>
      <c r="D146" s="786"/>
      <c r="E146" s="786"/>
      <c r="F146" s="786"/>
      <c r="G146" s="786"/>
      <c r="H146" s="29"/>
      <c r="I146" s="29"/>
      <c r="J146" s="29"/>
      <c r="K146" s="29"/>
      <c r="L146" s="29"/>
      <c r="M146" s="29"/>
      <c r="N146" s="29"/>
      <c r="O146" s="29"/>
      <c r="P146" s="29"/>
      <c r="Q146" s="29"/>
      <c r="R146" s="29"/>
      <c r="S146" s="29"/>
      <c r="T146" s="29"/>
      <c r="U146" s="29"/>
      <c r="V146" s="29"/>
    </row>
    <row r="147" spans="2:22" s="30" customFormat="1" ht="50.1" customHeight="1">
      <c r="B147" s="123" t="s">
        <v>1661</v>
      </c>
      <c r="C147" s="105" t="s">
        <v>467</v>
      </c>
      <c r="D147" s="106" t="s">
        <v>468</v>
      </c>
      <c r="E147" s="799" t="s">
        <v>1320</v>
      </c>
      <c r="F147" s="799"/>
      <c r="G147" s="157" t="s">
        <v>1321</v>
      </c>
      <c r="H147" s="29"/>
      <c r="I147" s="29"/>
      <c r="J147" s="29"/>
      <c r="K147" s="29"/>
      <c r="L147" s="29"/>
      <c r="M147" s="29"/>
      <c r="N147" s="29"/>
      <c r="O147" s="29"/>
      <c r="P147" s="29"/>
      <c r="Q147" s="29"/>
      <c r="R147" s="29"/>
      <c r="S147" s="29"/>
      <c r="T147" s="29"/>
      <c r="U147" s="29"/>
      <c r="V147" s="29"/>
    </row>
    <row r="148" spans="2:22" s="30" customFormat="1" ht="18.95" customHeight="1">
      <c r="B148" s="787" t="s">
        <v>1322</v>
      </c>
      <c r="C148" s="787"/>
      <c r="D148" s="787"/>
      <c r="E148" s="787"/>
      <c r="F148" s="787"/>
      <c r="G148" s="787"/>
      <c r="H148" s="29"/>
      <c r="I148" s="29"/>
      <c r="J148" s="29"/>
      <c r="K148" s="29"/>
      <c r="L148" s="29"/>
      <c r="M148" s="29"/>
      <c r="N148" s="29"/>
      <c r="O148" s="29"/>
      <c r="P148" s="29"/>
      <c r="Q148" s="29"/>
      <c r="R148" s="29"/>
      <c r="S148" s="29"/>
      <c r="T148" s="29"/>
      <c r="U148" s="29"/>
      <c r="V148" s="29"/>
    </row>
    <row r="149" spans="2:22" s="30" customFormat="1" ht="18.95" customHeight="1" thickBot="1">
      <c r="B149" s="786" t="s">
        <v>1323</v>
      </c>
      <c r="C149" s="786"/>
      <c r="D149" s="786"/>
      <c r="E149" s="786"/>
      <c r="F149" s="786"/>
      <c r="G149" s="786"/>
      <c r="H149" s="29"/>
      <c r="I149" s="29"/>
      <c r="J149" s="29"/>
      <c r="K149" s="29"/>
      <c r="L149" s="29"/>
      <c r="M149" s="29"/>
      <c r="N149" s="29"/>
      <c r="O149" s="29"/>
      <c r="P149" s="29"/>
      <c r="Q149" s="29"/>
      <c r="R149" s="29"/>
      <c r="S149" s="29"/>
      <c r="T149" s="29"/>
      <c r="U149" s="29"/>
      <c r="V149" s="29"/>
    </row>
    <row r="150" spans="2:22" s="30" customFormat="1" ht="30">
      <c r="B150" s="211" t="s">
        <v>1662</v>
      </c>
      <c r="C150" s="209" t="s">
        <v>467</v>
      </c>
      <c r="D150" s="210" t="s">
        <v>473</v>
      </c>
      <c r="E150" s="794">
        <v>0</v>
      </c>
      <c r="F150" s="794"/>
      <c r="G150" s="198" t="s">
        <v>1324</v>
      </c>
      <c r="H150" s="29"/>
      <c r="I150" s="29"/>
      <c r="J150" s="29"/>
      <c r="K150" s="29"/>
      <c r="L150" s="29"/>
      <c r="M150" s="29"/>
      <c r="N150" s="29"/>
      <c r="O150" s="29"/>
      <c r="P150" s="29"/>
      <c r="Q150" s="29"/>
      <c r="R150" s="29"/>
      <c r="S150" s="29"/>
      <c r="T150" s="29"/>
      <c r="U150" s="29"/>
      <c r="V150" s="29"/>
    </row>
    <row r="151" spans="2:22" s="30" customFormat="1" ht="30">
      <c r="B151" s="213" t="s">
        <v>1663</v>
      </c>
      <c r="C151" s="214" t="s">
        <v>467</v>
      </c>
      <c r="D151" s="215" t="s">
        <v>473</v>
      </c>
      <c r="E151" s="797" t="s">
        <v>1325</v>
      </c>
      <c r="F151" s="804"/>
      <c r="G151" s="200" t="s">
        <v>1326</v>
      </c>
      <c r="H151" s="29"/>
      <c r="I151" s="29"/>
      <c r="J151" s="29"/>
      <c r="K151" s="29"/>
      <c r="L151" s="29"/>
      <c r="M151" s="29"/>
      <c r="N151" s="29"/>
      <c r="O151" s="29"/>
      <c r="P151" s="29"/>
      <c r="Q151" s="29"/>
      <c r="R151" s="29"/>
      <c r="S151" s="29"/>
      <c r="T151" s="29"/>
      <c r="U151" s="29"/>
      <c r="V151" s="29"/>
    </row>
    <row r="152" spans="2:22" s="30" customFormat="1" ht="60">
      <c r="B152" s="355" t="s">
        <v>1664</v>
      </c>
      <c r="C152" s="356" t="s">
        <v>467</v>
      </c>
      <c r="D152" s="357" t="s">
        <v>548</v>
      </c>
      <c r="E152" s="805">
        <v>0</v>
      </c>
      <c r="F152" s="805"/>
      <c r="G152" s="360" t="s">
        <v>1327</v>
      </c>
      <c r="H152" s="29"/>
      <c r="I152" s="29"/>
      <c r="J152" s="29"/>
      <c r="K152" s="29"/>
      <c r="L152" s="29"/>
      <c r="M152" s="29"/>
      <c r="N152" s="29"/>
      <c r="O152" s="29"/>
      <c r="P152" s="29"/>
      <c r="Q152" s="29"/>
      <c r="R152" s="29"/>
      <c r="S152" s="29"/>
      <c r="T152" s="29"/>
      <c r="U152" s="29"/>
      <c r="V152" s="29"/>
    </row>
    <row r="153" spans="2:22" s="30" customFormat="1" ht="18.95" customHeight="1" thickBot="1">
      <c r="B153" s="786" t="s">
        <v>1328</v>
      </c>
      <c r="C153" s="786"/>
      <c r="D153" s="786"/>
      <c r="E153" s="786"/>
      <c r="F153" s="786"/>
      <c r="G153" s="786"/>
      <c r="H153" s="29"/>
      <c r="I153" s="29"/>
      <c r="J153" s="29"/>
      <c r="K153" s="29"/>
      <c r="L153" s="29"/>
      <c r="M153" s="29"/>
      <c r="N153" s="29"/>
      <c r="O153" s="29"/>
      <c r="P153" s="29"/>
      <c r="Q153" s="29"/>
      <c r="R153" s="29"/>
      <c r="S153" s="29"/>
      <c r="T153" s="29"/>
      <c r="U153" s="29"/>
      <c r="V153" s="29"/>
    </row>
    <row r="154" spans="2:22" s="30" customFormat="1" ht="78" customHeight="1">
      <c r="B154" s="211" t="s">
        <v>1665</v>
      </c>
      <c r="C154" s="209" t="s">
        <v>467</v>
      </c>
      <c r="D154" s="210" t="s">
        <v>473</v>
      </c>
      <c r="E154" s="794" t="s">
        <v>1329</v>
      </c>
      <c r="F154" s="794"/>
      <c r="G154" s="220" t="s">
        <v>415</v>
      </c>
      <c r="H154" s="29"/>
      <c r="I154" s="29"/>
      <c r="J154" s="29"/>
      <c r="K154" s="29"/>
      <c r="L154" s="29"/>
      <c r="M154" s="29"/>
      <c r="N154" s="29"/>
      <c r="O154" s="29"/>
      <c r="P154" s="29"/>
      <c r="Q154" s="29"/>
      <c r="R154" s="29"/>
      <c r="S154" s="29"/>
      <c r="T154" s="29"/>
      <c r="U154" s="29"/>
      <c r="V154" s="29"/>
    </row>
    <row r="155" spans="2:22" s="30" customFormat="1" ht="33.75" customHeight="1">
      <c r="B155" s="213" t="s">
        <v>1666</v>
      </c>
      <c r="C155" s="214" t="s">
        <v>467</v>
      </c>
      <c r="D155" s="215" t="s">
        <v>548</v>
      </c>
      <c r="E155" s="804">
        <v>0</v>
      </c>
      <c r="F155" s="804"/>
      <c r="G155" s="275" t="s">
        <v>415</v>
      </c>
      <c r="H155" s="29"/>
      <c r="I155" s="29"/>
      <c r="J155" s="50"/>
      <c r="K155" s="29"/>
      <c r="L155" s="29"/>
      <c r="M155" s="29"/>
      <c r="N155" s="29"/>
      <c r="O155" s="29"/>
      <c r="P155" s="29"/>
      <c r="Q155" s="29"/>
      <c r="R155" s="29"/>
      <c r="S155" s="29"/>
      <c r="T155" s="29"/>
      <c r="U155" s="29"/>
      <c r="V155" s="29"/>
    </row>
    <row r="156" spans="2:22" ht="14.25">
      <c r="B156" s="23"/>
      <c r="C156" s="23"/>
      <c r="D156" s="31"/>
      <c r="E156" s="25"/>
      <c r="F156" s="25"/>
      <c r="G156" s="25"/>
      <c r="H156" s="25"/>
      <c r="I156" s="25"/>
      <c r="J156" s="25"/>
      <c r="K156" s="25"/>
      <c r="L156" s="25"/>
      <c r="M156" s="25"/>
      <c r="N156" s="25"/>
      <c r="O156" s="25"/>
      <c r="P156" s="25"/>
      <c r="Q156" s="25"/>
      <c r="R156" s="25"/>
      <c r="S156" s="25"/>
      <c r="T156" s="25"/>
      <c r="U156" s="25"/>
      <c r="V156" s="25"/>
    </row>
    <row r="157" spans="2:22" ht="14.25">
      <c r="B157" s="23"/>
      <c r="C157" s="23"/>
      <c r="D157" s="31"/>
      <c r="E157" s="25"/>
      <c r="F157" s="25"/>
      <c r="G157" s="25"/>
      <c r="H157" s="25"/>
      <c r="I157" s="25"/>
      <c r="J157" s="25"/>
      <c r="K157" s="25"/>
      <c r="L157" s="25"/>
      <c r="M157" s="25"/>
      <c r="N157" s="25"/>
      <c r="O157" s="25"/>
      <c r="P157" s="25"/>
      <c r="Q157" s="25"/>
      <c r="R157" s="25"/>
      <c r="S157" s="25"/>
      <c r="T157" s="25"/>
      <c r="U157" s="25"/>
      <c r="V157" s="25"/>
    </row>
    <row r="158" spans="2:22" ht="14.25">
      <c r="B158" s="23"/>
      <c r="C158" s="23"/>
      <c r="D158" s="31"/>
      <c r="E158" s="25"/>
      <c r="F158" s="25"/>
      <c r="G158" s="25"/>
      <c r="H158" s="25"/>
      <c r="I158" s="25"/>
      <c r="J158" s="25"/>
      <c r="K158" s="25"/>
      <c r="L158" s="25"/>
      <c r="M158" s="25"/>
      <c r="N158" s="25"/>
      <c r="O158" s="25"/>
      <c r="P158" s="25"/>
      <c r="Q158" s="25"/>
      <c r="R158" s="25"/>
      <c r="S158" s="25"/>
      <c r="T158" s="25"/>
      <c r="U158" s="25"/>
      <c r="V158" s="25"/>
    </row>
    <row r="159" spans="2:22" ht="14.25">
      <c r="B159" s="23"/>
      <c r="C159" s="23"/>
      <c r="D159" s="31"/>
      <c r="E159" s="25"/>
      <c r="F159" s="25"/>
      <c r="G159" s="25"/>
      <c r="H159" s="25"/>
      <c r="I159" s="25"/>
      <c r="J159" s="25"/>
      <c r="K159" s="25"/>
      <c r="L159" s="25"/>
      <c r="M159" s="25"/>
      <c r="N159" s="25"/>
      <c r="O159" s="25"/>
      <c r="P159" s="25"/>
      <c r="Q159" s="25"/>
      <c r="R159" s="25"/>
      <c r="S159" s="25"/>
      <c r="T159" s="25"/>
      <c r="U159" s="25"/>
      <c r="V159" s="25"/>
    </row>
    <row r="160" spans="2:22" ht="14.25">
      <c r="B160" s="23"/>
      <c r="C160" s="23"/>
      <c r="D160" s="31"/>
      <c r="E160" s="25"/>
      <c r="F160" s="25"/>
      <c r="G160" s="25"/>
      <c r="H160" s="25"/>
      <c r="I160" s="25"/>
      <c r="J160" s="25"/>
      <c r="K160" s="25"/>
      <c r="L160" s="25"/>
      <c r="M160" s="25"/>
      <c r="N160" s="25"/>
      <c r="O160" s="25"/>
      <c r="P160" s="25"/>
      <c r="Q160" s="25"/>
      <c r="R160" s="25"/>
      <c r="S160" s="25"/>
      <c r="T160" s="25"/>
      <c r="U160" s="25"/>
      <c r="V160" s="25"/>
    </row>
    <row r="161" spans="2:22" ht="14.25">
      <c r="B161" s="23"/>
      <c r="C161" s="23"/>
      <c r="D161" s="31"/>
      <c r="E161" s="25"/>
      <c r="F161" s="25"/>
      <c r="G161" s="25"/>
      <c r="H161" s="25"/>
      <c r="I161" s="25"/>
      <c r="J161" s="25"/>
      <c r="K161" s="25"/>
      <c r="L161" s="25"/>
      <c r="M161" s="25"/>
      <c r="N161" s="25"/>
      <c r="O161" s="25"/>
      <c r="P161" s="25"/>
      <c r="Q161" s="25"/>
      <c r="R161" s="25"/>
      <c r="S161" s="25"/>
      <c r="T161" s="25"/>
      <c r="U161" s="25"/>
      <c r="V161" s="25"/>
    </row>
    <row r="162" spans="2:22" ht="14.25">
      <c r="B162" s="23"/>
      <c r="C162" s="23"/>
      <c r="D162" s="31"/>
      <c r="E162" s="25"/>
      <c r="F162" s="25"/>
      <c r="G162" s="25"/>
      <c r="H162" s="25"/>
      <c r="I162" s="25"/>
      <c r="J162" s="25"/>
      <c r="K162" s="25"/>
      <c r="L162" s="25"/>
      <c r="M162" s="25"/>
      <c r="N162" s="25"/>
      <c r="O162" s="25"/>
      <c r="P162" s="25"/>
      <c r="Q162" s="25"/>
      <c r="R162" s="25"/>
      <c r="S162" s="25"/>
      <c r="T162" s="25"/>
      <c r="U162" s="25"/>
      <c r="V162" s="25"/>
    </row>
    <row r="163" spans="2:22" ht="14.25">
      <c r="B163" s="23"/>
      <c r="C163" s="23"/>
      <c r="D163" s="31"/>
      <c r="E163" s="25"/>
      <c r="F163" s="25"/>
      <c r="G163" s="25"/>
      <c r="H163" s="25"/>
      <c r="I163" s="25"/>
      <c r="J163" s="25"/>
      <c r="K163" s="25"/>
      <c r="L163" s="25"/>
      <c r="M163" s="25"/>
      <c r="N163" s="25"/>
      <c r="O163" s="25"/>
      <c r="P163" s="25"/>
      <c r="Q163" s="25"/>
      <c r="R163" s="25"/>
      <c r="S163" s="25"/>
      <c r="T163" s="25"/>
      <c r="U163" s="25"/>
      <c r="V163" s="25"/>
    </row>
    <row r="164" spans="2:22" ht="14.25">
      <c r="B164" s="23"/>
      <c r="C164" s="23"/>
      <c r="D164" s="31"/>
      <c r="E164" s="25"/>
      <c r="F164" s="25"/>
      <c r="G164" s="25"/>
      <c r="H164" s="25"/>
      <c r="I164" s="25"/>
      <c r="J164" s="25"/>
      <c r="K164" s="25"/>
      <c r="L164" s="25"/>
      <c r="M164" s="25"/>
      <c r="N164" s="25"/>
      <c r="O164" s="25"/>
      <c r="P164" s="25"/>
      <c r="Q164" s="25"/>
      <c r="R164" s="25"/>
      <c r="S164" s="25"/>
      <c r="T164" s="25"/>
      <c r="U164" s="25"/>
      <c r="V164" s="25"/>
    </row>
    <row r="165" spans="2:22" ht="14.25">
      <c r="B165" s="23"/>
      <c r="C165" s="23"/>
      <c r="D165" s="31"/>
      <c r="E165" s="25"/>
      <c r="F165" s="25"/>
      <c r="G165" s="25"/>
      <c r="H165" s="25"/>
      <c r="I165" s="25"/>
      <c r="J165" s="25"/>
      <c r="K165" s="25"/>
      <c r="L165" s="25"/>
      <c r="M165" s="25"/>
      <c r="N165" s="25"/>
      <c r="O165" s="25"/>
      <c r="P165" s="25"/>
      <c r="Q165" s="25"/>
      <c r="R165" s="25"/>
      <c r="S165" s="25"/>
      <c r="T165" s="25"/>
      <c r="U165" s="25"/>
      <c r="V165" s="25"/>
    </row>
    <row r="166" spans="2:22" ht="14.25">
      <c r="B166" s="23"/>
      <c r="C166" s="23"/>
      <c r="D166" s="31"/>
      <c r="E166" s="25"/>
      <c r="F166" s="25"/>
      <c r="G166" s="25"/>
      <c r="H166" s="25"/>
      <c r="I166" s="25"/>
      <c r="J166" s="25"/>
      <c r="K166" s="25"/>
      <c r="L166" s="25"/>
      <c r="M166" s="25"/>
      <c r="N166" s="25"/>
      <c r="O166" s="25"/>
      <c r="P166" s="25"/>
      <c r="Q166" s="25"/>
      <c r="R166" s="25"/>
      <c r="S166" s="25"/>
      <c r="T166" s="25"/>
      <c r="U166" s="25"/>
      <c r="V166" s="25"/>
    </row>
    <row r="167" spans="2:22" ht="14.25">
      <c r="B167" s="23"/>
      <c r="C167" s="23"/>
      <c r="D167" s="31"/>
      <c r="E167" s="25"/>
      <c r="F167" s="25"/>
      <c r="G167" s="25"/>
      <c r="H167" s="25"/>
      <c r="I167" s="25"/>
      <c r="J167" s="25"/>
      <c r="K167" s="25"/>
      <c r="L167" s="25"/>
      <c r="M167" s="25"/>
      <c r="N167" s="25"/>
      <c r="O167" s="25"/>
      <c r="P167" s="25"/>
      <c r="Q167" s="25"/>
      <c r="R167" s="25"/>
      <c r="S167" s="25"/>
      <c r="T167" s="25"/>
      <c r="U167" s="25"/>
      <c r="V167" s="25"/>
    </row>
    <row r="168" spans="2:22" ht="14.25">
      <c r="B168" s="23"/>
      <c r="C168" s="23"/>
      <c r="D168" s="31"/>
      <c r="E168" s="25"/>
      <c r="F168" s="25"/>
      <c r="G168" s="25"/>
      <c r="H168" s="25"/>
      <c r="I168" s="25"/>
      <c r="J168" s="25"/>
      <c r="K168" s="25"/>
      <c r="L168" s="25"/>
      <c r="M168" s="25"/>
      <c r="N168" s="25"/>
      <c r="O168" s="25"/>
      <c r="P168" s="25"/>
      <c r="Q168" s="25"/>
      <c r="R168" s="25"/>
      <c r="S168" s="25"/>
      <c r="T168" s="25"/>
      <c r="U168" s="25"/>
      <c r="V168" s="25"/>
    </row>
    <row r="169" spans="2:22" ht="14.25">
      <c r="B169" s="23"/>
      <c r="C169" s="23"/>
      <c r="D169" s="31"/>
      <c r="E169" s="25"/>
      <c r="F169" s="25"/>
      <c r="G169" s="25"/>
      <c r="H169" s="25"/>
      <c r="I169" s="25"/>
      <c r="J169" s="25"/>
      <c r="K169" s="25"/>
      <c r="L169" s="25"/>
      <c r="M169" s="25"/>
      <c r="N169" s="25"/>
      <c r="O169" s="25"/>
      <c r="P169" s="25"/>
      <c r="Q169" s="25"/>
      <c r="R169" s="25"/>
      <c r="S169" s="25"/>
      <c r="T169" s="25"/>
      <c r="U169" s="25"/>
      <c r="V169" s="25"/>
    </row>
    <row r="170" spans="2:22" ht="14.25">
      <c r="B170" s="23"/>
      <c r="C170" s="23"/>
      <c r="D170" s="31"/>
      <c r="E170" s="25"/>
      <c r="F170" s="25"/>
      <c r="G170" s="25"/>
      <c r="H170" s="25"/>
      <c r="I170" s="25"/>
      <c r="J170" s="25"/>
      <c r="K170" s="25"/>
      <c r="L170" s="25"/>
      <c r="M170" s="25"/>
      <c r="N170" s="25"/>
      <c r="O170" s="25"/>
      <c r="P170" s="25"/>
      <c r="Q170" s="25"/>
      <c r="R170" s="25"/>
      <c r="S170" s="25"/>
      <c r="T170" s="25"/>
      <c r="U170" s="25"/>
      <c r="V170" s="25"/>
    </row>
    <row r="171" spans="2:22" ht="14.25">
      <c r="B171" s="23"/>
      <c r="C171" s="23"/>
      <c r="D171" s="31"/>
      <c r="E171" s="25"/>
      <c r="F171" s="25"/>
      <c r="G171" s="25"/>
      <c r="H171" s="25"/>
      <c r="I171" s="25"/>
      <c r="J171" s="25"/>
      <c r="K171" s="25"/>
      <c r="L171" s="25"/>
      <c r="M171" s="25"/>
      <c r="N171" s="25"/>
      <c r="O171" s="25"/>
      <c r="P171" s="25"/>
      <c r="Q171" s="25"/>
      <c r="R171" s="25"/>
      <c r="S171" s="25"/>
      <c r="T171" s="25"/>
      <c r="U171" s="25"/>
      <c r="V171" s="25"/>
    </row>
    <row r="172" spans="2:22" ht="14.25">
      <c r="B172" s="23"/>
      <c r="C172" s="23"/>
      <c r="D172" s="31"/>
      <c r="E172" s="25"/>
      <c r="F172" s="25"/>
      <c r="G172" s="25"/>
      <c r="H172" s="25"/>
      <c r="I172" s="25"/>
      <c r="J172" s="25"/>
      <c r="K172" s="25"/>
      <c r="L172" s="25"/>
      <c r="M172" s="25"/>
      <c r="N172" s="25"/>
      <c r="O172" s="25"/>
      <c r="P172" s="25"/>
      <c r="Q172" s="25"/>
      <c r="R172" s="25"/>
      <c r="S172" s="25"/>
      <c r="T172" s="25"/>
      <c r="U172" s="25"/>
      <c r="V172" s="25"/>
    </row>
    <row r="173" spans="2:22" ht="14.25">
      <c r="B173" s="23"/>
      <c r="C173" s="23"/>
      <c r="D173" s="31"/>
      <c r="E173" s="25"/>
      <c r="F173" s="25"/>
      <c r="G173" s="25"/>
      <c r="H173" s="25"/>
      <c r="I173" s="25"/>
      <c r="J173" s="25"/>
      <c r="K173" s="25"/>
      <c r="L173" s="25"/>
      <c r="M173" s="25"/>
      <c r="N173" s="25"/>
      <c r="O173" s="25"/>
      <c r="P173" s="25"/>
      <c r="Q173" s="25"/>
      <c r="R173" s="25"/>
      <c r="S173" s="25"/>
      <c r="T173" s="25"/>
      <c r="U173" s="25"/>
      <c r="V173" s="25"/>
    </row>
    <row r="174" spans="2:22" ht="14.25">
      <c r="B174" s="23"/>
      <c r="C174" s="23"/>
      <c r="D174" s="31"/>
      <c r="E174" s="25"/>
      <c r="F174" s="25"/>
      <c r="G174" s="25"/>
      <c r="H174" s="25"/>
      <c r="I174" s="25"/>
      <c r="J174" s="25"/>
      <c r="K174" s="25"/>
      <c r="L174" s="25"/>
      <c r="M174" s="25"/>
      <c r="N174" s="25"/>
      <c r="O174" s="25"/>
      <c r="P174" s="25"/>
      <c r="Q174" s="25"/>
      <c r="R174" s="25"/>
      <c r="S174" s="25"/>
      <c r="T174" s="25"/>
      <c r="U174" s="25"/>
      <c r="V174" s="25"/>
    </row>
    <row r="175" spans="2:22" ht="14.25">
      <c r="B175" s="23"/>
      <c r="C175" s="23"/>
      <c r="D175" s="31"/>
      <c r="E175" s="25"/>
      <c r="F175" s="25"/>
      <c r="G175" s="25"/>
      <c r="H175" s="25"/>
      <c r="I175" s="25"/>
      <c r="J175" s="25"/>
      <c r="K175" s="25"/>
      <c r="L175" s="25"/>
      <c r="M175" s="25"/>
      <c r="N175" s="25"/>
      <c r="O175" s="25"/>
      <c r="P175" s="25"/>
      <c r="Q175" s="25"/>
      <c r="R175" s="25"/>
      <c r="S175" s="25"/>
      <c r="T175" s="25"/>
      <c r="U175" s="25"/>
      <c r="V175" s="25"/>
    </row>
    <row r="176" spans="2:22" ht="14.25">
      <c r="B176" s="23"/>
      <c r="C176" s="23"/>
      <c r="D176" s="31"/>
      <c r="E176" s="25"/>
      <c r="F176" s="25"/>
      <c r="G176" s="25"/>
      <c r="H176" s="25"/>
      <c r="I176" s="25"/>
      <c r="J176" s="25"/>
      <c r="K176" s="25"/>
      <c r="L176" s="25"/>
      <c r="M176" s="25"/>
      <c r="N176" s="25"/>
      <c r="O176" s="25"/>
      <c r="P176" s="25"/>
      <c r="Q176" s="25"/>
      <c r="R176" s="25"/>
      <c r="S176" s="25"/>
      <c r="T176" s="25"/>
      <c r="U176" s="25"/>
      <c r="V176" s="25"/>
    </row>
    <row r="177" spans="2:22" ht="14.25">
      <c r="B177" s="23"/>
      <c r="C177" s="23"/>
      <c r="D177" s="31"/>
      <c r="E177" s="25"/>
      <c r="F177" s="25"/>
      <c r="G177" s="25"/>
      <c r="H177" s="25"/>
      <c r="I177" s="25"/>
      <c r="J177" s="25"/>
      <c r="K177" s="25"/>
      <c r="L177" s="25"/>
      <c r="M177" s="25"/>
      <c r="N177" s="25"/>
      <c r="O177" s="25"/>
      <c r="P177" s="25"/>
      <c r="Q177" s="25"/>
      <c r="R177" s="25"/>
      <c r="S177" s="25"/>
      <c r="T177" s="25"/>
      <c r="U177" s="25"/>
      <c r="V177" s="25"/>
    </row>
    <row r="178" spans="2:22" ht="14.25">
      <c r="B178" s="23"/>
      <c r="C178" s="23"/>
      <c r="D178" s="31"/>
      <c r="E178" s="25"/>
      <c r="F178" s="25"/>
      <c r="G178" s="25"/>
      <c r="H178" s="25"/>
      <c r="I178" s="25"/>
      <c r="J178" s="25"/>
      <c r="K178" s="25"/>
      <c r="L178" s="25"/>
      <c r="M178" s="25"/>
      <c r="N178" s="25"/>
      <c r="O178" s="25"/>
      <c r="P178" s="25"/>
      <c r="Q178" s="25"/>
      <c r="R178" s="25"/>
      <c r="S178" s="25"/>
      <c r="T178" s="25"/>
      <c r="U178" s="25"/>
      <c r="V178" s="25"/>
    </row>
    <row r="179" spans="2:22" ht="14.25">
      <c r="B179" s="23"/>
      <c r="C179" s="23"/>
      <c r="D179" s="31"/>
      <c r="E179" s="25"/>
      <c r="F179" s="25"/>
      <c r="G179" s="25"/>
      <c r="H179" s="25"/>
      <c r="I179" s="25"/>
      <c r="J179" s="25"/>
      <c r="K179" s="25"/>
      <c r="L179" s="25"/>
      <c r="M179" s="25"/>
      <c r="N179" s="25"/>
      <c r="O179" s="25"/>
      <c r="P179" s="25"/>
      <c r="Q179" s="25"/>
      <c r="R179" s="25"/>
      <c r="S179" s="25"/>
      <c r="T179" s="25"/>
      <c r="U179" s="25"/>
      <c r="V179" s="25"/>
    </row>
    <row r="180" spans="2:22" ht="14.25">
      <c r="B180" s="23"/>
      <c r="C180" s="23"/>
      <c r="D180" s="31"/>
      <c r="E180" s="25"/>
      <c r="F180" s="25"/>
      <c r="G180" s="25"/>
      <c r="H180" s="25"/>
      <c r="I180" s="25"/>
      <c r="J180" s="25"/>
      <c r="K180" s="25"/>
      <c r="L180" s="25"/>
      <c r="M180" s="25"/>
      <c r="N180" s="25"/>
      <c r="O180" s="25"/>
      <c r="P180" s="25"/>
      <c r="Q180" s="25"/>
      <c r="R180" s="25"/>
      <c r="S180" s="25"/>
      <c r="T180" s="25"/>
      <c r="U180" s="25"/>
      <c r="V180" s="25"/>
    </row>
    <row r="181" spans="2:22" ht="14.25">
      <c r="B181" s="23"/>
      <c r="C181" s="23"/>
      <c r="D181" s="31"/>
      <c r="E181" s="25"/>
      <c r="F181" s="25"/>
      <c r="G181" s="25"/>
      <c r="H181" s="25"/>
      <c r="I181" s="25"/>
      <c r="J181" s="25"/>
      <c r="K181" s="25"/>
      <c r="L181" s="25"/>
      <c r="M181" s="25"/>
      <c r="N181" s="25"/>
      <c r="O181" s="25"/>
      <c r="P181" s="25"/>
      <c r="Q181" s="25"/>
      <c r="R181" s="25"/>
      <c r="S181" s="25"/>
      <c r="T181" s="25"/>
      <c r="U181" s="25"/>
      <c r="V181" s="25"/>
    </row>
    <row r="182" spans="2:22" ht="14.25">
      <c r="B182" s="23"/>
      <c r="C182" s="23"/>
      <c r="D182" s="31"/>
      <c r="E182" s="25"/>
      <c r="F182" s="25"/>
      <c r="G182" s="25"/>
      <c r="H182" s="25"/>
      <c r="I182" s="25"/>
      <c r="J182" s="25"/>
      <c r="K182" s="25"/>
      <c r="L182" s="25"/>
      <c r="M182" s="25"/>
      <c r="N182" s="25"/>
      <c r="O182" s="25"/>
      <c r="P182" s="25"/>
      <c r="Q182" s="25"/>
      <c r="R182" s="25"/>
      <c r="S182" s="25"/>
      <c r="T182" s="25"/>
      <c r="U182" s="25"/>
      <c r="V182" s="25"/>
    </row>
    <row r="183" spans="2:22" ht="14.25">
      <c r="B183" s="23"/>
      <c r="C183" s="23"/>
      <c r="D183" s="31"/>
      <c r="E183" s="25"/>
      <c r="F183" s="25"/>
      <c r="G183" s="25"/>
      <c r="H183" s="25"/>
      <c r="I183" s="25"/>
      <c r="J183" s="25"/>
      <c r="K183" s="25"/>
      <c r="L183" s="25"/>
      <c r="M183" s="25"/>
      <c r="N183" s="25"/>
      <c r="O183" s="25"/>
      <c r="P183" s="25"/>
      <c r="Q183" s="25"/>
      <c r="R183" s="25"/>
      <c r="S183" s="25"/>
      <c r="T183" s="25"/>
      <c r="U183" s="25"/>
      <c r="V183" s="25"/>
    </row>
    <row r="184" spans="2:22" ht="14.25">
      <c r="B184" s="23"/>
      <c r="C184" s="23"/>
      <c r="D184" s="31"/>
      <c r="E184" s="25"/>
      <c r="F184" s="25"/>
      <c r="G184" s="25"/>
      <c r="H184" s="25"/>
      <c r="I184" s="25"/>
      <c r="J184" s="25"/>
      <c r="K184" s="25"/>
      <c r="L184" s="25"/>
      <c r="M184" s="25"/>
      <c r="N184" s="25"/>
      <c r="O184" s="25"/>
      <c r="P184" s="25"/>
      <c r="Q184" s="25"/>
      <c r="R184" s="25"/>
      <c r="S184" s="25"/>
      <c r="T184" s="25"/>
      <c r="U184" s="25"/>
      <c r="V184" s="25"/>
    </row>
    <row r="185" spans="2:22" ht="14.25">
      <c r="B185" s="23"/>
      <c r="C185" s="23"/>
      <c r="D185" s="31"/>
      <c r="E185" s="25"/>
      <c r="F185" s="25"/>
      <c r="G185" s="25"/>
      <c r="H185" s="25"/>
      <c r="I185" s="25"/>
      <c r="J185" s="25"/>
      <c r="K185" s="25"/>
      <c r="L185" s="25"/>
      <c r="M185" s="25"/>
      <c r="N185" s="25"/>
      <c r="O185" s="25"/>
      <c r="P185" s="25"/>
      <c r="Q185" s="25"/>
      <c r="R185" s="25"/>
      <c r="S185" s="25"/>
      <c r="T185" s="25"/>
      <c r="U185" s="25"/>
      <c r="V185" s="25"/>
    </row>
    <row r="186" spans="2:22" ht="14.25">
      <c r="B186" s="23"/>
      <c r="C186" s="23"/>
      <c r="D186" s="31"/>
      <c r="E186" s="25"/>
      <c r="F186" s="25"/>
      <c r="G186" s="25"/>
      <c r="H186" s="25"/>
      <c r="I186" s="25"/>
      <c r="J186" s="25"/>
      <c r="K186" s="25"/>
      <c r="L186" s="25"/>
      <c r="M186" s="25"/>
      <c r="N186" s="25"/>
      <c r="O186" s="25"/>
      <c r="P186" s="25"/>
      <c r="Q186" s="25"/>
      <c r="R186" s="25"/>
      <c r="S186" s="25"/>
      <c r="T186" s="25"/>
      <c r="U186" s="25"/>
      <c r="V186" s="25"/>
    </row>
    <row r="187" spans="2:22" ht="14.25">
      <c r="B187" s="23"/>
      <c r="C187" s="23"/>
      <c r="D187" s="31"/>
      <c r="E187" s="25"/>
      <c r="F187" s="25"/>
      <c r="G187" s="25"/>
      <c r="H187" s="25"/>
      <c r="I187" s="25"/>
      <c r="J187" s="25"/>
      <c r="K187" s="25"/>
      <c r="L187" s="25"/>
      <c r="M187" s="25"/>
      <c r="N187" s="25"/>
      <c r="O187" s="25"/>
      <c r="P187" s="25"/>
      <c r="Q187" s="25"/>
      <c r="R187" s="25"/>
      <c r="S187" s="25"/>
      <c r="T187" s="25"/>
      <c r="U187" s="25"/>
      <c r="V187" s="25"/>
    </row>
    <row r="188" spans="2:22" ht="14.25">
      <c r="B188" s="23"/>
      <c r="C188" s="23"/>
      <c r="D188" s="31"/>
      <c r="E188" s="25"/>
      <c r="F188" s="25"/>
      <c r="G188" s="25"/>
      <c r="H188" s="25"/>
      <c r="I188" s="25"/>
      <c r="J188" s="25"/>
      <c r="K188" s="25"/>
      <c r="L188" s="25"/>
      <c r="M188" s="25"/>
      <c r="N188" s="25"/>
      <c r="O188" s="25"/>
      <c r="P188" s="25"/>
      <c r="Q188" s="25"/>
      <c r="R188" s="25"/>
      <c r="S188" s="25"/>
      <c r="T188" s="25"/>
      <c r="U188" s="25"/>
      <c r="V188" s="25"/>
    </row>
    <row r="189" spans="2:22" ht="14.25">
      <c r="B189" s="23"/>
      <c r="C189" s="23"/>
      <c r="D189" s="31"/>
      <c r="E189" s="25"/>
      <c r="F189" s="25"/>
      <c r="G189" s="25"/>
      <c r="H189" s="25"/>
      <c r="I189" s="25"/>
      <c r="J189" s="25"/>
      <c r="K189" s="25"/>
      <c r="L189" s="25"/>
      <c r="M189" s="25"/>
      <c r="N189" s="25"/>
      <c r="O189" s="25"/>
      <c r="P189" s="25"/>
      <c r="Q189" s="25"/>
      <c r="R189" s="25"/>
      <c r="S189" s="25"/>
      <c r="T189" s="25"/>
      <c r="U189" s="25"/>
      <c r="V189" s="25"/>
    </row>
    <row r="190" spans="2:22" ht="14.25">
      <c r="B190" s="23"/>
      <c r="C190" s="23"/>
      <c r="D190" s="31"/>
      <c r="E190" s="25"/>
      <c r="F190" s="25"/>
      <c r="G190" s="25"/>
      <c r="H190" s="25"/>
      <c r="I190" s="25"/>
      <c r="J190" s="25"/>
      <c r="K190" s="25"/>
      <c r="L190" s="25"/>
      <c r="M190" s="25"/>
      <c r="N190" s="25"/>
      <c r="O190" s="25"/>
      <c r="P190" s="25"/>
      <c r="Q190" s="25"/>
      <c r="R190" s="25"/>
      <c r="S190" s="25"/>
      <c r="T190" s="25"/>
      <c r="U190" s="25"/>
      <c r="V190" s="25"/>
    </row>
    <row r="191" spans="2:22" ht="14.25">
      <c r="B191" s="23"/>
      <c r="C191" s="23"/>
      <c r="D191" s="31"/>
      <c r="E191" s="25"/>
      <c r="F191" s="25"/>
      <c r="G191" s="25"/>
      <c r="H191" s="25"/>
      <c r="I191" s="25"/>
      <c r="J191" s="25"/>
      <c r="K191" s="25"/>
      <c r="L191" s="25"/>
      <c r="M191" s="25"/>
      <c r="N191" s="25"/>
      <c r="O191" s="25"/>
      <c r="P191" s="25"/>
      <c r="Q191" s="25"/>
      <c r="R191" s="25"/>
      <c r="S191" s="25"/>
      <c r="T191" s="25"/>
      <c r="U191" s="25"/>
      <c r="V191" s="25"/>
    </row>
    <row r="192" spans="2:22" ht="14.25">
      <c r="B192" s="23"/>
      <c r="C192" s="23"/>
      <c r="D192" s="31"/>
      <c r="E192" s="25"/>
      <c r="F192" s="25"/>
      <c r="G192" s="25"/>
      <c r="H192" s="25"/>
      <c r="I192" s="25"/>
      <c r="J192" s="25"/>
      <c r="K192" s="25"/>
      <c r="L192" s="25"/>
      <c r="M192" s="25"/>
      <c r="N192" s="25"/>
      <c r="O192" s="25"/>
      <c r="P192" s="25"/>
      <c r="Q192" s="25"/>
      <c r="R192" s="25"/>
      <c r="S192" s="25"/>
      <c r="T192" s="25"/>
      <c r="U192" s="25"/>
      <c r="V192" s="25"/>
    </row>
    <row r="193" spans="2:22" ht="14.25">
      <c r="B193" s="23"/>
      <c r="C193" s="23"/>
      <c r="D193" s="31"/>
      <c r="E193" s="25"/>
      <c r="F193" s="25"/>
      <c r="G193" s="25"/>
      <c r="H193" s="25"/>
      <c r="I193" s="25"/>
      <c r="J193" s="25"/>
      <c r="K193" s="25"/>
      <c r="L193" s="25"/>
      <c r="M193" s="25"/>
      <c r="N193" s="25"/>
      <c r="O193" s="25"/>
      <c r="P193" s="25"/>
      <c r="Q193" s="25"/>
      <c r="R193" s="25"/>
      <c r="S193" s="25"/>
      <c r="T193" s="25"/>
      <c r="U193" s="25"/>
      <c r="V193" s="25"/>
    </row>
    <row r="194" spans="2:22" ht="14.25">
      <c r="B194" s="23"/>
      <c r="C194" s="23"/>
      <c r="D194" s="31"/>
      <c r="E194" s="25"/>
      <c r="F194" s="25"/>
      <c r="G194" s="25"/>
      <c r="H194" s="25"/>
      <c r="I194" s="25"/>
      <c r="J194" s="25"/>
      <c r="K194" s="25"/>
      <c r="L194" s="25"/>
      <c r="M194" s="25"/>
      <c r="N194" s="25"/>
      <c r="O194" s="25"/>
      <c r="P194" s="25"/>
      <c r="Q194" s="25"/>
      <c r="R194" s="25"/>
      <c r="S194" s="25"/>
      <c r="T194" s="25"/>
      <c r="U194" s="25"/>
      <c r="V194" s="25"/>
    </row>
    <row r="195" spans="2:22" ht="14.25">
      <c r="B195" s="23"/>
      <c r="C195" s="23"/>
      <c r="D195" s="31"/>
      <c r="E195" s="25"/>
      <c r="F195" s="25"/>
      <c r="G195" s="25"/>
      <c r="H195" s="25"/>
      <c r="I195" s="25"/>
      <c r="J195" s="25"/>
      <c r="K195" s="25"/>
      <c r="L195" s="25"/>
      <c r="M195" s="25"/>
      <c r="N195" s="25"/>
      <c r="O195" s="25"/>
      <c r="P195" s="25"/>
      <c r="Q195" s="25"/>
      <c r="R195" s="25"/>
      <c r="S195" s="25"/>
      <c r="T195" s="25"/>
      <c r="U195" s="25"/>
      <c r="V195" s="25"/>
    </row>
    <row r="196" spans="2:22" ht="14.25">
      <c r="B196" s="23"/>
      <c r="C196" s="23"/>
      <c r="D196" s="31"/>
      <c r="E196" s="25"/>
      <c r="F196" s="25"/>
      <c r="G196" s="25"/>
      <c r="H196" s="25"/>
      <c r="I196" s="25"/>
      <c r="J196" s="25"/>
      <c r="K196" s="25"/>
      <c r="L196" s="25"/>
      <c r="M196" s="25"/>
      <c r="N196" s="25"/>
      <c r="O196" s="25"/>
      <c r="P196" s="25"/>
      <c r="Q196" s="25"/>
      <c r="R196" s="25"/>
      <c r="S196" s="25"/>
      <c r="T196" s="25"/>
      <c r="U196" s="25"/>
      <c r="V196" s="25"/>
    </row>
    <row r="197" spans="2:22" ht="14.25">
      <c r="B197" s="23"/>
      <c r="C197" s="23"/>
      <c r="D197" s="31"/>
      <c r="E197" s="25"/>
      <c r="F197" s="25"/>
      <c r="G197" s="25"/>
      <c r="H197" s="25"/>
      <c r="I197" s="25"/>
      <c r="J197" s="25"/>
      <c r="K197" s="25"/>
      <c r="L197" s="25"/>
      <c r="M197" s="25"/>
      <c r="N197" s="25"/>
      <c r="O197" s="25"/>
      <c r="P197" s="25"/>
      <c r="Q197" s="25"/>
      <c r="R197" s="25"/>
      <c r="S197" s="25"/>
      <c r="T197" s="25"/>
      <c r="U197" s="25"/>
      <c r="V197" s="25"/>
    </row>
    <row r="198" spans="2:22" ht="14.25">
      <c r="B198" s="23"/>
      <c r="C198" s="23"/>
      <c r="D198" s="31"/>
      <c r="E198" s="25"/>
      <c r="F198" s="25"/>
      <c r="G198" s="25"/>
      <c r="H198" s="25"/>
      <c r="I198" s="25"/>
      <c r="J198" s="25"/>
      <c r="K198" s="25"/>
      <c r="L198" s="25"/>
      <c r="M198" s="25"/>
      <c r="N198" s="25"/>
      <c r="O198" s="25"/>
      <c r="P198" s="25"/>
      <c r="Q198" s="25"/>
      <c r="R198" s="25"/>
      <c r="S198" s="25"/>
      <c r="T198" s="25"/>
      <c r="U198" s="25"/>
      <c r="V198" s="25"/>
    </row>
    <row r="199" spans="2:22" ht="14.25">
      <c r="B199" s="23"/>
      <c r="C199" s="23"/>
      <c r="D199" s="31"/>
      <c r="E199" s="25"/>
      <c r="F199" s="25"/>
      <c r="G199" s="25"/>
      <c r="H199" s="25"/>
      <c r="I199" s="25"/>
      <c r="J199" s="25"/>
      <c r="K199" s="25"/>
      <c r="L199" s="25"/>
      <c r="M199" s="25"/>
      <c r="N199" s="25"/>
      <c r="O199" s="25"/>
      <c r="P199" s="25"/>
      <c r="Q199" s="25"/>
      <c r="R199" s="25"/>
      <c r="S199" s="25"/>
      <c r="T199" s="25"/>
      <c r="U199" s="25"/>
      <c r="V199" s="25"/>
    </row>
    <row r="200" spans="2:22" ht="14.25">
      <c r="B200" s="23"/>
      <c r="C200" s="23"/>
      <c r="D200" s="31"/>
      <c r="E200" s="25"/>
      <c r="F200" s="25"/>
      <c r="G200" s="25"/>
      <c r="H200" s="25"/>
      <c r="I200" s="25"/>
      <c r="J200" s="25"/>
      <c r="K200" s="25"/>
      <c r="L200" s="25"/>
      <c r="M200" s="25"/>
      <c r="N200" s="25"/>
      <c r="O200" s="25"/>
      <c r="P200" s="25"/>
      <c r="Q200" s="25"/>
      <c r="R200" s="25"/>
      <c r="S200" s="25"/>
      <c r="T200" s="25"/>
      <c r="U200" s="25"/>
      <c r="V200" s="25"/>
    </row>
    <row r="201" spans="2:22" ht="14.25">
      <c r="B201" s="23"/>
      <c r="C201" s="23"/>
      <c r="D201" s="31"/>
      <c r="E201" s="25"/>
      <c r="F201" s="25"/>
      <c r="G201" s="25"/>
      <c r="H201" s="25"/>
      <c r="I201" s="25"/>
      <c r="J201" s="25"/>
      <c r="K201" s="25"/>
      <c r="L201" s="25"/>
      <c r="M201" s="25"/>
      <c r="N201" s="25"/>
      <c r="O201" s="25"/>
      <c r="P201" s="25"/>
      <c r="Q201" s="25"/>
      <c r="R201" s="25"/>
      <c r="S201" s="25"/>
      <c r="T201" s="25"/>
      <c r="U201" s="25"/>
      <c r="V201" s="25"/>
    </row>
    <row r="202" spans="2:22" ht="14.25">
      <c r="B202" s="23"/>
      <c r="C202" s="23"/>
      <c r="D202" s="31"/>
      <c r="E202" s="25"/>
      <c r="F202" s="25"/>
      <c r="G202" s="25"/>
      <c r="H202" s="25"/>
      <c r="I202" s="25"/>
      <c r="J202" s="25"/>
      <c r="K202" s="25"/>
      <c r="L202" s="25"/>
      <c r="M202" s="25"/>
      <c r="N202" s="25"/>
      <c r="O202" s="25"/>
      <c r="P202" s="25"/>
      <c r="Q202" s="25"/>
      <c r="R202" s="25"/>
      <c r="S202" s="25"/>
      <c r="T202" s="25"/>
      <c r="U202" s="25"/>
      <c r="V202" s="25"/>
    </row>
    <row r="203" spans="2:22" ht="14.25">
      <c r="B203" s="23"/>
      <c r="C203" s="23"/>
      <c r="D203" s="31"/>
      <c r="E203" s="25"/>
      <c r="F203" s="25"/>
      <c r="G203" s="25"/>
      <c r="H203" s="25"/>
      <c r="I203" s="25"/>
      <c r="J203" s="25"/>
      <c r="K203" s="25"/>
      <c r="L203" s="25"/>
      <c r="M203" s="25"/>
      <c r="N203" s="25"/>
      <c r="O203" s="25"/>
      <c r="P203" s="25"/>
      <c r="Q203" s="25"/>
      <c r="R203" s="25"/>
      <c r="S203" s="25"/>
      <c r="T203" s="25"/>
      <c r="U203" s="25"/>
      <c r="V203" s="25"/>
    </row>
    <row r="204" spans="2:22" ht="14.25">
      <c r="B204" s="23"/>
      <c r="C204" s="23"/>
      <c r="D204" s="31"/>
      <c r="E204" s="25"/>
      <c r="F204" s="25"/>
      <c r="G204" s="25"/>
      <c r="H204" s="25"/>
      <c r="I204" s="25"/>
      <c r="J204" s="25"/>
      <c r="K204" s="25"/>
      <c r="L204" s="25"/>
      <c r="M204" s="25"/>
      <c r="N204" s="25"/>
      <c r="O204" s="25"/>
      <c r="P204" s="25"/>
      <c r="Q204" s="25"/>
      <c r="R204" s="25"/>
      <c r="S204" s="25"/>
      <c r="T204" s="25"/>
      <c r="U204" s="25"/>
      <c r="V204" s="25"/>
    </row>
    <row r="205" spans="2:22" ht="14.25">
      <c r="B205" s="23"/>
      <c r="C205" s="23"/>
      <c r="D205" s="31"/>
      <c r="E205" s="25"/>
      <c r="F205" s="25"/>
      <c r="G205" s="25"/>
      <c r="H205" s="25"/>
      <c r="I205" s="25"/>
      <c r="J205" s="25"/>
      <c r="K205" s="25"/>
      <c r="L205" s="25"/>
      <c r="M205" s="25"/>
      <c r="N205" s="25"/>
      <c r="O205" s="25"/>
      <c r="P205" s="25"/>
      <c r="Q205" s="25"/>
      <c r="R205" s="25"/>
      <c r="S205" s="25"/>
      <c r="T205" s="25"/>
      <c r="U205" s="25"/>
      <c r="V205" s="25"/>
    </row>
    <row r="206" spans="2:22" ht="14.25">
      <c r="B206" s="23"/>
      <c r="C206" s="23"/>
      <c r="D206" s="31"/>
      <c r="E206" s="25"/>
      <c r="F206" s="25"/>
      <c r="G206" s="25"/>
      <c r="H206" s="25"/>
      <c r="I206" s="25"/>
      <c r="J206" s="25"/>
      <c r="K206" s="25"/>
      <c r="L206" s="25"/>
      <c r="M206" s="25"/>
      <c r="N206" s="25"/>
      <c r="O206" s="25"/>
      <c r="P206" s="25"/>
      <c r="Q206" s="25"/>
      <c r="R206" s="25"/>
      <c r="S206" s="25"/>
      <c r="T206" s="25"/>
      <c r="U206" s="25"/>
      <c r="V206" s="25"/>
    </row>
    <row r="207" spans="2:22" ht="14.25">
      <c r="B207" s="23"/>
      <c r="C207" s="23"/>
      <c r="D207" s="31"/>
      <c r="E207" s="25"/>
      <c r="F207" s="25"/>
      <c r="G207" s="25"/>
      <c r="H207" s="25"/>
      <c r="I207" s="25"/>
      <c r="J207" s="25"/>
      <c r="K207" s="25"/>
      <c r="L207" s="25"/>
      <c r="M207" s="25"/>
      <c r="N207" s="25"/>
      <c r="O207" s="25"/>
      <c r="P207" s="25"/>
      <c r="Q207" s="25"/>
      <c r="R207" s="25"/>
      <c r="S207" s="25"/>
      <c r="T207" s="25"/>
      <c r="U207" s="25"/>
      <c r="V207" s="25"/>
    </row>
    <row r="208" spans="2:22" ht="14.25">
      <c r="B208" s="23"/>
      <c r="C208" s="23"/>
      <c r="D208" s="31"/>
      <c r="E208" s="25"/>
      <c r="F208" s="25"/>
      <c r="G208" s="25"/>
      <c r="H208" s="25"/>
      <c r="I208" s="25"/>
      <c r="J208" s="25"/>
      <c r="K208" s="25"/>
      <c r="L208" s="25"/>
      <c r="M208" s="25"/>
      <c r="N208" s="25"/>
      <c r="O208" s="25"/>
      <c r="P208" s="25"/>
      <c r="Q208" s="25"/>
      <c r="R208" s="25"/>
      <c r="S208" s="25"/>
      <c r="T208" s="25"/>
      <c r="U208" s="25"/>
      <c r="V208" s="25"/>
    </row>
    <row r="209" spans="2:22" ht="14.25">
      <c r="B209" s="23"/>
      <c r="C209" s="23"/>
      <c r="D209" s="31"/>
      <c r="E209" s="25"/>
      <c r="F209" s="25"/>
      <c r="G209" s="25"/>
      <c r="H209" s="25"/>
      <c r="I209" s="25"/>
      <c r="J209" s="25"/>
      <c r="K209" s="25"/>
      <c r="L209" s="25"/>
      <c r="M209" s="25"/>
      <c r="N209" s="25"/>
      <c r="O209" s="25"/>
      <c r="P209" s="25"/>
      <c r="Q209" s="25"/>
      <c r="R209" s="25"/>
      <c r="S209" s="25"/>
      <c r="T209" s="25"/>
      <c r="U209" s="25"/>
      <c r="V209" s="25"/>
    </row>
    <row r="210" spans="2:22" ht="14.25">
      <c r="B210" s="23"/>
      <c r="C210" s="23"/>
      <c r="D210" s="31"/>
      <c r="E210" s="25"/>
      <c r="F210" s="25"/>
      <c r="G210" s="25"/>
      <c r="H210" s="25"/>
      <c r="I210" s="25"/>
      <c r="J210" s="25"/>
      <c r="K210" s="25"/>
      <c r="L210" s="25"/>
      <c r="M210" s="25"/>
      <c r="N210" s="25"/>
      <c r="O210" s="25"/>
      <c r="P210" s="25"/>
      <c r="Q210" s="25"/>
      <c r="R210" s="25"/>
      <c r="S210" s="25"/>
      <c r="T210" s="25"/>
      <c r="U210" s="25"/>
      <c r="V210" s="25"/>
    </row>
    <row r="211" spans="2:22" ht="14.25">
      <c r="B211" s="23"/>
      <c r="C211" s="23"/>
      <c r="D211" s="31"/>
      <c r="E211" s="25"/>
      <c r="F211" s="25"/>
      <c r="G211" s="25"/>
      <c r="H211" s="25"/>
      <c r="I211" s="25"/>
      <c r="J211" s="25"/>
      <c r="K211" s="25"/>
      <c r="L211" s="25"/>
      <c r="M211" s="25"/>
      <c r="N211" s="25"/>
      <c r="O211" s="25"/>
      <c r="P211" s="25"/>
      <c r="Q211" s="25"/>
      <c r="R211" s="25"/>
      <c r="S211" s="25"/>
      <c r="T211" s="25"/>
      <c r="U211" s="25"/>
      <c r="V211" s="25"/>
    </row>
    <row r="212" spans="2:22" ht="14.25">
      <c r="B212" s="23"/>
      <c r="C212" s="23"/>
      <c r="D212" s="31"/>
      <c r="E212" s="25"/>
      <c r="F212" s="25"/>
      <c r="G212" s="25"/>
      <c r="H212" s="25"/>
      <c r="I212" s="25"/>
      <c r="J212" s="25"/>
      <c r="K212" s="25"/>
      <c r="L212" s="25"/>
      <c r="M212" s="25"/>
      <c r="N212" s="25"/>
      <c r="O212" s="25"/>
      <c r="P212" s="25"/>
      <c r="Q212" s="25"/>
      <c r="R212" s="25"/>
      <c r="S212" s="25"/>
      <c r="T212" s="25"/>
      <c r="U212" s="25"/>
      <c r="V212" s="25"/>
    </row>
    <row r="213" spans="2:22" ht="14.25">
      <c r="B213" s="23"/>
      <c r="C213" s="23"/>
      <c r="D213" s="31"/>
      <c r="E213" s="25"/>
      <c r="F213" s="25"/>
      <c r="G213" s="25"/>
      <c r="H213" s="25"/>
      <c r="I213" s="25"/>
      <c r="J213" s="25"/>
      <c r="K213" s="25"/>
      <c r="L213" s="25"/>
      <c r="M213" s="25"/>
      <c r="N213" s="25"/>
      <c r="O213" s="25"/>
      <c r="P213" s="25"/>
      <c r="Q213" s="25"/>
      <c r="R213" s="25"/>
      <c r="S213" s="25"/>
      <c r="T213" s="25"/>
      <c r="U213" s="25"/>
      <c r="V213" s="25"/>
    </row>
    <row r="214" spans="2:22" ht="14.25">
      <c r="B214" s="23"/>
      <c r="C214" s="23"/>
      <c r="D214" s="31"/>
      <c r="E214" s="25"/>
      <c r="F214" s="25"/>
      <c r="G214" s="25"/>
      <c r="H214" s="25"/>
      <c r="I214" s="25"/>
      <c r="J214" s="25"/>
      <c r="K214" s="25"/>
      <c r="L214" s="25"/>
      <c r="M214" s="25"/>
      <c r="N214" s="25"/>
      <c r="O214" s="25"/>
      <c r="P214" s="25"/>
      <c r="Q214" s="25"/>
      <c r="R214" s="25"/>
      <c r="S214" s="25"/>
      <c r="T214" s="25"/>
      <c r="U214" s="25"/>
      <c r="V214" s="25"/>
    </row>
    <row r="215" spans="2:22" ht="14.25">
      <c r="B215" s="23"/>
      <c r="C215" s="23"/>
      <c r="D215" s="31"/>
      <c r="E215" s="25"/>
      <c r="F215" s="25"/>
      <c r="G215" s="25"/>
      <c r="H215" s="25"/>
      <c r="I215" s="25"/>
      <c r="J215" s="25"/>
      <c r="K215" s="25"/>
      <c r="L215" s="25"/>
      <c r="M215" s="25"/>
      <c r="N215" s="25"/>
      <c r="O215" s="25"/>
      <c r="P215" s="25"/>
      <c r="Q215" s="25"/>
      <c r="R215" s="25"/>
      <c r="S215" s="25"/>
      <c r="T215" s="25"/>
      <c r="U215" s="25"/>
      <c r="V215" s="25"/>
    </row>
    <row r="216" spans="2:22" ht="14.25">
      <c r="B216" s="23"/>
      <c r="C216" s="23"/>
      <c r="D216" s="31"/>
      <c r="E216" s="25"/>
      <c r="F216" s="25"/>
      <c r="G216" s="25"/>
      <c r="H216" s="25"/>
      <c r="I216" s="25"/>
      <c r="J216" s="25"/>
      <c r="K216" s="25"/>
      <c r="L216" s="25"/>
      <c r="M216" s="25"/>
      <c r="N216" s="25"/>
      <c r="O216" s="25"/>
      <c r="P216" s="25"/>
      <c r="Q216" s="25"/>
      <c r="R216" s="25"/>
      <c r="S216" s="25"/>
      <c r="T216" s="25"/>
      <c r="U216" s="25"/>
      <c r="V216" s="25"/>
    </row>
    <row r="217" spans="2:22" ht="14.25">
      <c r="B217" s="23"/>
      <c r="C217" s="23"/>
      <c r="D217" s="31"/>
      <c r="E217" s="25"/>
      <c r="F217" s="25"/>
      <c r="G217" s="25"/>
      <c r="H217" s="25"/>
      <c r="I217" s="25"/>
      <c r="J217" s="25"/>
      <c r="K217" s="25"/>
      <c r="L217" s="25"/>
      <c r="M217" s="25"/>
      <c r="N217" s="25"/>
      <c r="O217" s="25"/>
      <c r="P217" s="25"/>
      <c r="Q217" s="25"/>
      <c r="R217" s="25"/>
      <c r="S217" s="25"/>
      <c r="T217" s="25"/>
      <c r="U217" s="25"/>
      <c r="V217" s="25"/>
    </row>
    <row r="218" spans="2:22" ht="14.25">
      <c r="B218" s="23"/>
      <c r="C218" s="23"/>
      <c r="D218" s="31"/>
      <c r="E218" s="25"/>
      <c r="F218" s="25"/>
      <c r="G218" s="25"/>
      <c r="H218" s="25"/>
      <c r="I218" s="25"/>
      <c r="J218" s="25"/>
      <c r="K218" s="25"/>
      <c r="L218" s="25"/>
      <c r="M218" s="25"/>
      <c r="N218" s="25"/>
      <c r="O218" s="25"/>
      <c r="P218" s="25"/>
      <c r="Q218" s="25"/>
      <c r="R218" s="25"/>
      <c r="S218" s="25"/>
      <c r="T218" s="25"/>
      <c r="U218" s="25"/>
      <c r="V218" s="25"/>
    </row>
    <row r="219" spans="2:22" ht="14.25">
      <c r="B219" s="23"/>
      <c r="C219" s="23"/>
      <c r="D219" s="31"/>
      <c r="E219" s="25"/>
      <c r="F219" s="25"/>
      <c r="G219" s="25"/>
      <c r="H219" s="25"/>
      <c r="I219" s="25"/>
      <c r="J219" s="25"/>
      <c r="K219" s="25"/>
      <c r="L219" s="25"/>
      <c r="M219" s="25"/>
      <c r="N219" s="25"/>
      <c r="O219" s="25"/>
      <c r="P219" s="25"/>
      <c r="Q219" s="25"/>
      <c r="R219" s="25"/>
      <c r="S219" s="25"/>
      <c r="T219" s="25"/>
      <c r="U219" s="25"/>
      <c r="V219" s="25"/>
    </row>
    <row r="220" spans="2:22" ht="14.25">
      <c r="B220" s="23"/>
      <c r="C220" s="23"/>
      <c r="D220" s="31"/>
      <c r="E220" s="25"/>
      <c r="F220" s="25"/>
      <c r="G220" s="25"/>
      <c r="H220" s="25"/>
      <c r="I220" s="25"/>
      <c r="J220" s="25"/>
      <c r="K220" s="25"/>
      <c r="L220" s="25"/>
      <c r="M220" s="25"/>
      <c r="N220" s="25"/>
      <c r="O220" s="25"/>
      <c r="P220" s="25"/>
      <c r="Q220" s="25"/>
      <c r="R220" s="25"/>
      <c r="S220" s="25"/>
      <c r="T220" s="25"/>
      <c r="U220" s="25"/>
      <c r="V220" s="25"/>
    </row>
    <row r="221" spans="2:22" ht="14.25">
      <c r="B221" s="23"/>
      <c r="C221" s="23"/>
      <c r="D221" s="31"/>
      <c r="E221" s="25"/>
      <c r="F221" s="25"/>
      <c r="G221" s="25"/>
      <c r="H221" s="25"/>
      <c r="I221" s="25"/>
      <c r="J221" s="25"/>
      <c r="K221" s="25"/>
      <c r="L221" s="25"/>
      <c r="M221" s="25"/>
      <c r="N221" s="25"/>
      <c r="O221" s="25"/>
      <c r="P221" s="25"/>
      <c r="Q221" s="25"/>
      <c r="R221" s="25"/>
      <c r="S221" s="25"/>
      <c r="T221" s="25"/>
      <c r="U221" s="25"/>
      <c r="V221" s="25"/>
    </row>
    <row r="222" spans="2:22" ht="14.25">
      <c r="B222" s="23"/>
      <c r="C222" s="23"/>
      <c r="D222" s="31"/>
      <c r="E222" s="25"/>
      <c r="F222" s="25"/>
      <c r="G222" s="25"/>
      <c r="H222" s="25"/>
      <c r="I222" s="25"/>
      <c r="J222" s="25"/>
      <c r="K222" s="25"/>
      <c r="L222" s="25"/>
      <c r="M222" s="25"/>
      <c r="N222" s="25"/>
      <c r="O222" s="25"/>
      <c r="P222" s="25"/>
      <c r="Q222" s="25"/>
      <c r="R222" s="25"/>
      <c r="S222" s="25"/>
      <c r="T222" s="25"/>
      <c r="U222" s="25"/>
      <c r="V222" s="25"/>
    </row>
    <row r="223" spans="2:22" ht="14.25">
      <c r="B223" s="23"/>
      <c r="C223" s="23"/>
      <c r="D223" s="31"/>
      <c r="E223" s="25"/>
      <c r="F223" s="25"/>
      <c r="G223" s="25"/>
      <c r="H223" s="25"/>
      <c r="I223" s="25"/>
      <c r="J223" s="25"/>
      <c r="K223" s="25"/>
      <c r="L223" s="25"/>
      <c r="M223" s="25"/>
      <c r="N223" s="25"/>
      <c r="O223" s="25"/>
      <c r="P223" s="25"/>
      <c r="Q223" s="25"/>
      <c r="R223" s="25"/>
      <c r="S223" s="25"/>
      <c r="T223" s="25"/>
      <c r="U223" s="25"/>
      <c r="V223" s="25"/>
    </row>
    <row r="224" spans="2:22" ht="14.25">
      <c r="B224" s="23"/>
      <c r="C224" s="23"/>
      <c r="D224" s="31"/>
      <c r="E224" s="25"/>
      <c r="F224" s="25"/>
      <c r="G224" s="25"/>
      <c r="H224" s="25"/>
      <c r="I224" s="25"/>
      <c r="J224" s="25"/>
      <c r="K224" s="25"/>
      <c r="L224" s="25"/>
      <c r="M224" s="25"/>
      <c r="N224" s="25"/>
      <c r="O224" s="25"/>
      <c r="P224" s="25"/>
      <c r="Q224" s="25"/>
      <c r="R224" s="25"/>
      <c r="S224" s="25"/>
      <c r="T224" s="25"/>
      <c r="U224" s="25"/>
      <c r="V224" s="25"/>
    </row>
    <row r="225" spans="2:22" ht="14.25">
      <c r="B225" s="23"/>
      <c r="C225" s="23"/>
      <c r="D225" s="31"/>
      <c r="E225" s="25"/>
      <c r="F225" s="25"/>
      <c r="G225" s="25"/>
      <c r="H225" s="25"/>
      <c r="I225" s="25"/>
      <c r="J225" s="25"/>
      <c r="K225" s="25"/>
      <c r="L225" s="25"/>
      <c r="M225" s="25"/>
      <c r="N225" s="25"/>
      <c r="O225" s="25"/>
      <c r="P225" s="25"/>
      <c r="Q225" s="25"/>
      <c r="R225" s="25"/>
      <c r="S225" s="25"/>
      <c r="T225" s="25"/>
      <c r="U225" s="25"/>
      <c r="V225" s="25"/>
    </row>
    <row r="226" spans="2:22" ht="14.25">
      <c r="B226" s="23"/>
      <c r="C226" s="23"/>
      <c r="D226" s="31"/>
      <c r="E226" s="25"/>
      <c r="F226" s="25"/>
      <c r="G226" s="25"/>
      <c r="H226" s="25"/>
      <c r="I226" s="25"/>
      <c r="J226" s="25"/>
      <c r="K226" s="25"/>
      <c r="L226" s="25"/>
      <c r="M226" s="25"/>
      <c r="N226" s="25"/>
      <c r="O226" s="25"/>
      <c r="P226" s="25"/>
      <c r="Q226" s="25"/>
      <c r="R226" s="25"/>
      <c r="S226" s="25"/>
      <c r="T226" s="25"/>
      <c r="U226" s="25"/>
      <c r="V226" s="25"/>
    </row>
    <row r="227" spans="2:22" ht="14.25">
      <c r="B227" s="23"/>
      <c r="C227" s="23"/>
      <c r="D227" s="31"/>
      <c r="E227" s="25"/>
      <c r="F227" s="25"/>
      <c r="G227" s="25"/>
      <c r="H227" s="25"/>
      <c r="I227" s="25"/>
      <c r="J227" s="25"/>
      <c r="K227" s="25"/>
      <c r="L227" s="25"/>
      <c r="M227" s="25"/>
      <c r="N227" s="25"/>
      <c r="O227" s="25"/>
      <c r="P227" s="25"/>
      <c r="Q227" s="25"/>
      <c r="R227" s="25"/>
      <c r="S227" s="25"/>
      <c r="T227" s="25"/>
      <c r="U227" s="25"/>
      <c r="V227" s="25"/>
    </row>
    <row r="228" spans="2:22" ht="14.25">
      <c r="B228" s="23"/>
      <c r="C228" s="23"/>
      <c r="D228" s="31"/>
      <c r="E228" s="25"/>
      <c r="F228" s="25"/>
      <c r="G228" s="25"/>
      <c r="H228" s="25"/>
      <c r="I228" s="25"/>
      <c r="J228" s="25"/>
      <c r="K228" s="25"/>
      <c r="L228" s="25"/>
      <c r="M228" s="25"/>
      <c r="N228" s="25"/>
      <c r="O228" s="25"/>
      <c r="P228" s="25"/>
      <c r="Q228" s="25"/>
      <c r="R228" s="25"/>
      <c r="S228" s="25"/>
      <c r="T228" s="25"/>
      <c r="U228" s="25"/>
      <c r="V228" s="25"/>
    </row>
    <row r="229" spans="2:22" ht="14.25">
      <c r="B229" s="23"/>
      <c r="C229" s="23"/>
      <c r="D229" s="31"/>
      <c r="E229" s="25"/>
      <c r="F229" s="25"/>
      <c r="G229" s="25"/>
      <c r="H229" s="25"/>
      <c r="I229" s="25"/>
      <c r="J229" s="25"/>
      <c r="K229" s="25"/>
      <c r="L229" s="25"/>
      <c r="M229" s="25"/>
      <c r="N229" s="25"/>
      <c r="O229" s="25"/>
      <c r="P229" s="25"/>
      <c r="Q229" s="25"/>
      <c r="R229" s="25"/>
      <c r="S229" s="25"/>
      <c r="T229" s="25"/>
      <c r="U229" s="25"/>
      <c r="V229" s="25"/>
    </row>
    <row r="230" spans="2:22" ht="14.25">
      <c r="B230" s="23"/>
      <c r="C230" s="23"/>
      <c r="D230" s="31"/>
      <c r="E230" s="25"/>
      <c r="F230" s="25"/>
      <c r="G230" s="25"/>
      <c r="H230" s="25"/>
      <c r="I230" s="25"/>
      <c r="J230" s="25"/>
      <c r="K230" s="25"/>
      <c r="L230" s="25"/>
      <c r="M230" s="25"/>
      <c r="N230" s="25"/>
      <c r="O230" s="25"/>
      <c r="P230" s="25"/>
      <c r="Q230" s="25"/>
      <c r="R230" s="25"/>
      <c r="S230" s="25"/>
      <c r="T230" s="25"/>
      <c r="U230" s="25"/>
      <c r="V230" s="25"/>
    </row>
    <row r="231" spans="2:22" ht="14.25">
      <c r="B231" s="23"/>
      <c r="C231" s="23"/>
      <c r="D231" s="31"/>
      <c r="E231" s="25"/>
      <c r="F231" s="25"/>
      <c r="G231" s="25"/>
      <c r="H231" s="25"/>
      <c r="I231" s="25"/>
      <c r="J231" s="25"/>
      <c r="K231" s="25"/>
      <c r="L231" s="25"/>
      <c r="M231" s="25"/>
      <c r="N231" s="25"/>
      <c r="O231" s="25"/>
      <c r="P231" s="25"/>
      <c r="Q231" s="25"/>
      <c r="R231" s="25"/>
      <c r="S231" s="25"/>
      <c r="T231" s="25"/>
      <c r="U231" s="25"/>
      <c r="V231" s="25"/>
    </row>
    <row r="232" spans="2:22" ht="14.25">
      <c r="B232" s="23"/>
      <c r="C232" s="23"/>
      <c r="D232" s="31"/>
      <c r="E232" s="25"/>
      <c r="F232" s="25"/>
      <c r="G232" s="25"/>
      <c r="H232" s="25"/>
      <c r="I232" s="25"/>
      <c r="J232" s="25"/>
      <c r="K232" s="25"/>
      <c r="L232" s="25"/>
      <c r="M232" s="25"/>
      <c r="N232" s="25"/>
      <c r="O232" s="25"/>
      <c r="P232" s="25"/>
      <c r="Q232" s="25"/>
      <c r="R232" s="25"/>
      <c r="S232" s="25"/>
      <c r="T232" s="25"/>
      <c r="U232" s="25"/>
      <c r="V232" s="25"/>
    </row>
    <row r="233" spans="2:22" ht="14.25">
      <c r="B233" s="23"/>
      <c r="C233" s="23"/>
      <c r="D233" s="31"/>
      <c r="E233" s="25"/>
      <c r="F233" s="25"/>
      <c r="G233" s="25"/>
      <c r="H233" s="25"/>
      <c r="I233" s="25"/>
      <c r="J233" s="25"/>
      <c r="K233" s="25"/>
      <c r="L233" s="25"/>
      <c r="M233" s="25"/>
      <c r="N233" s="25"/>
      <c r="O233" s="25"/>
      <c r="P233" s="25"/>
      <c r="Q233" s="25"/>
      <c r="R233" s="25"/>
      <c r="S233" s="25"/>
      <c r="T233" s="25"/>
      <c r="U233" s="25"/>
      <c r="V233" s="25"/>
    </row>
    <row r="234" spans="2:22" ht="14.25">
      <c r="B234" s="23"/>
      <c r="C234" s="23"/>
      <c r="D234" s="31"/>
      <c r="E234" s="25"/>
      <c r="F234" s="25"/>
      <c r="G234" s="25"/>
      <c r="H234" s="25"/>
      <c r="I234" s="25"/>
      <c r="J234" s="25"/>
      <c r="K234" s="25"/>
      <c r="L234" s="25"/>
      <c r="M234" s="25"/>
      <c r="N234" s="25"/>
      <c r="O234" s="25"/>
      <c r="P234" s="25"/>
      <c r="Q234" s="25"/>
      <c r="R234" s="25"/>
      <c r="S234" s="25"/>
      <c r="T234" s="25"/>
      <c r="U234" s="25"/>
      <c r="V234" s="25"/>
    </row>
    <row r="235" spans="2:22" ht="14.25">
      <c r="B235" s="23"/>
      <c r="C235" s="23"/>
      <c r="D235" s="31"/>
      <c r="E235" s="25"/>
      <c r="F235" s="25"/>
      <c r="G235" s="25"/>
      <c r="H235" s="25"/>
      <c r="I235" s="25"/>
      <c r="J235" s="25"/>
      <c r="K235" s="25"/>
      <c r="L235" s="25"/>
      <c r="M235" s="25"/>
      <c r="N235" s="25"/>
      <c r="O235" s="25"/>
      <c r="P235" s="25"/>
      <c r="Q235" s="25"/>
      <c r="R235" s="25"/>
      <c r="S235" s="25"/>
      <c r="T235" s="25"/>
      <c r="U235" s="25"/>
      <c r="V235" s="25"/>
    </row>
    <row r="236" spans="2:22" ht="14.25">
      <c r="B236" s="23"/>
      <c r="C236" s="23"/>
      <c r="D236" s="31"/>
      <c r="E236" s="25"/>
      <c r="F236" s="25"/>
      <c r="G236" s="25"/>
      <c r="H236" s="25"/>
      <c r="I236" s="25"/>
      <c r="J236" s="25"/>
      <c r="K236" s="25"/>
      <c r="L236" s="25"/>
      <c r="M236" s="25"/>
      <c r="N236" s="25"/>
      <c r="O236" s="25"/>
      <c r="P236" s="25"/>
      <c r="Q236" s="25"/>
      <c r="R236" s="25"/>
      <c r="S236" s="25"/>
      <c r="T236" s="25"/>
      <c r="U236" s="25"/>
      <c r="V236" s="25"/>
    </row>
    <row r="237" spans="2:22" ht="14.25">
      <c r="B237" s="23"/>
      <c r="C237" s="23"/>
      <c r="D237" s="31"/>
      <c r="E237" s="25"/>
      <c r="F237" s="25"/>
      <c r="G237" s="25"/>
      <c r="H237" s="25"/>
      <c r="I237" s="25"/>
      <c r="J237" s="25"/>
      <c r="K237" s="25"/>
      <c r="L237" s="25"/>
      <c r="M237" s="25"/>
      <c r="N237" s="25"/>
      <c r="O237" s="25"/>
      <c r="P237" s="25"/>
      <c r="Q237" s="25"/>
      <c r="R237" s="25"/>
      <c r="S237" s="25"/>
      <c r="T237" s="25"/>
      <c r="U237" s="25"/>
      <c r="V237" s="25"/>
    </row>
    <row r="238" spans="2:22" ht="14.25">
      <c r="B238" s="23"/>
      <c r="C238" s="23"/>
      <c r="D238" s="31"/>
      <c r="E238" s="25"/>
      <c r="F238" s="25"/>
      <c r="G238" s="25"/>
      <c r="H238" s="25"/>
      <c r="I238" s="25"/>
      <c r="J238" s="25"/>
      <c r="K238" s="25"/>
      <c r="L238" s="25"/>
      <c r="M238" s="25"/>
      <c r="N238" s="25"/>
      <c r="O238" s="25"/>
      <c r="P238" s="25"/>
      <c r="Q238" s="25"/>
      <c r="R238" s="25"/>
      <c r="S238" s="25"/>
      <c r="T238" s="25"/>
      <c r="U238" s="25"/>
      <c r="V238" s="25"/>
    </row>
    <row r="239" spans="2:22" ht="14.25">
      <c r="B239" s="23"/>
      <c r="C239" s="23"/>
      <c r="D239" s="31"/>
      <c r="E239" s="25"/>
      <c r="F239" s="25"/>
      <c r="G239" s="25"/>
      <c r="H239" s="25"/>
      <c r="I239" s="25"/>
      <c r="J239" s="25"/>
      <c r="K239" s="25"/>
      <c r="L239" s="25"/>
      <c r="M239" s="25"/>
      <c r="N239" s="25"/>
      <c r="O239" s="25"/>
      <c r="P239" s="25"/>
      <c r="Q239" s="25"/>
      <c r="R239" s="25"/>
      <c r="S239" s="25"/>
      <c r="T239" s="25"/>
      <c r="U239" s="25"/>
      <c r="V239" s="25"/>
    </row>
    <row r="240" spans="2:22" ht="14.25">
      <c r="B240" s="23"/>
      <c r="C240" s="23"/>
      <c r="D240" s="31"/>
      <c r="E240" s="25"/>
      <c r="F240" s="25"/>
      <c r="G240" s="25"/>
      <c r="H240" s="25"/>
      <c r="I240" s="25"/>
      <c r="J240" s="25"/>
      <c r="K240" s="25"/>
      <c r="L240" s="25"/>
      <c r="M240" s="25"/>
      <c r="N240" s="25"/>
      <c r="O240" s="25"/>
      <c r="P240" s="25"/>
      <c r="Q240" s="25"/>
      <c r="R240" s="25"/>
      <c r="S240" s="25"/>
      <c r="T240" s="25"/>
      <c r="U240" s="25"/>
      <c r="V240" s="25"/>
    </row>
    <row r="241" spans="2:22" ht="14.25">
      <c r="B241" s="23"/>
      <c r="C241" s="23"/>
      <c r="D241" s="31"/>
      <c r="E241" s="25"/>
      <c r="F241" s="25"/>
      <c r="G241" s="25"/>
      <c r="H241" s="25"/>
      <c r="I241" s="25"/>
      <c r="J241" s="25"/>
      <c r="K241" s="25"/>
      <c r="L241" s="25"/>
      <c r="M241" s="25"/>
      <c r="N241" s="25"/>
      <c r="O241" s="25"/>
      <c r="P241" s="25"/>
      <c r="Q241" s="25"/>
      <c r="R241" s="25"/>
      <c r="S241" s="25"/>
      <c r="T241" s="25"/>
      <c r="U241" s="25"/>
      <c r="V241" s="25"/>
    </row>
    <row r="242" spans="2:22" ht="14.25">
      <c r="B242" s="23"/>
      <c r="C242" s="23"/>
      <c r="D242" s="31"/>
      <c r="E242" s="25"/>
      <c r="F242" s="25"/>
      <c r="G242" s="25"/>
      <c r="H242" s="25"/>
      <c r="I242" s="25"/>
      <c r="J242" s="25"/>
      <c r="K242" s="25"/>
      <c r="L242" s="25"/>
      <c r="M242" s="25"/>
      <c r="N242" s="25"/>
      <c r="O242" s="25"/>
      <c r="P242" s="25"/>
      <c r="Q242" s="25"/>
      <c r="R242" s="25"/>
      <c r="S242" s="25"/>
      <c r="T242" s="25"/>
      <c r="U242" s="25"/>
      <c r="V242" s="25"/>
    </row>
    <row r="243" spans="2:22" ht="14.25">
      <c r="B243" s="23"/>
      <c r="C243" s="23"/>
      <c r="D243" s="31"/>
      <c r="E243" s="25"/>
      <c r="F243" s="25"/>
      <c r="G243" s="25"/>
      <c r="H243" s="25"/>
      <c r="I243" s="25"/>
      <c r="J243" s="25"/>
      <c r="K243" s="25"/>
      <c r="L243" s="25"/>
      <c r="M243" s="25"/>
      <c r="N243" s="25"/>
      <c r="O243" s="25"/>
      <c r="P243" s="25"/>
      <c r="Q243" s="25"/>
      <c r="R243" s="25"/>
      <c r="S243" s="25"/>
      <c r="T243" s="25"/>
      <c r="U243" s="25"/>
      <c r="V243" s="25"/>
    </row>
    <row r="244" spans="2:22" ht="14.25">
      <c r="B244" s="23"/>
      <c r="C244" s="23"/>
      <c r="D244" s="31"/>
      <c r="E244" s="25"/>
      <c r="F244" s="25"/>
      <c r="G244" s="25"/>
      <c r="H244" s="25"/>
      <c r="I244" s="25"/>
      <c r="J244" s="25"/>
      <c r="K244" s="25"/>
      <c r="L244" s="25"/>
      <c r="M244" s="25"/>
      <c r="N244" s="25"/>
      <c r="O244" s="25"/>
      <c r="P244" s="25"/>
      <c r="Q244" s="25"/>
      <c r="R244" s="25"/>
      <c r="S244" s="25"/>
      <c r="T244" s="25"/>
      <c r="U244" s="25"/>
      <c r="V244" s="25"/>
    </row>
    <row r="245" spans="2:22" ht="14.25">
      <c r="B245" s="23"/>
      <c r="C245" s="23"/>
      <c r="D245" s="31"/>
      <c r="E245" s="25"/>
      <c r="F245" s="25"/>
      <c r="G245" s="25"/>
      <c r="H245" s="25"/>
      <c r="I245" s="25"/>
      <c r="J245" s="25"/>
      <c r="K245" s="25"/>
      <c r="L245" s="25"/>
      <c r="M245" s="25"/>
      <c r="N245" s="25"/>
      <c r="O245" s="25"/>
      <c r="P245" s="25"/>
      <c r="Q245" s="25"/>
      <c r="R245" s="25"/>
      <c r="S245" s="25"/>
      <c r="T245" s="25"/>
      <c r="U245" s="25"/>
      <c r="V245" s="25"/>
    </row>
    <row r="246" spans="2:22" ht="14.25">
      <c r="B246" s="23"/>
      <c r="C246" s="23"/>
      <c r="D246" s="31"/>
      <c r="E246" s="25"/>
      <c r="F246" s="25"/>
      <c r="G246" s="25"/>
      <c r="H246" s="25"/>
      <c r="I246" s="25"/>
      <c r="J246" s="25"/>
      <c r="K246" s="25"/>
      <c r="L246" s="25"/>
      <c r="M246" s="25"/>
      <c r="N246" s="25"/>
      <c r="O246" s="25"/>
      <c r="P246" s="25"/>
      <c r="Q246" s="25"/>
      <c r="R246" s="25"/>
      <c r="S246" s="25"/>
      <c r="T246" s="25"/>
      <c r="U246" s="25"/>
      <c r="V246" s="25"/>
    </row>
    <row r="247" spans="2:22" ht="14.25">
      <c r="B247" s="23"/>
      <c r="C247" s="23"/>
      <c r="D247" s="31"/>
      <c r="E247" s="25"/>
      <c r="F247" s="25"/>
      <c r="G247" s="25"/>
      <c r="H247" s="25"/>
      <c r="I247" s="25"/>
      <c r="J247" s="25"/>
      <c r="K247" s="25"/>
      <c r="L247" s="25"/>
      <c r="M247" s="25"/>
      <c r="N247" s="25"/>
      <c r="O247" s="25"/>
      <c r="P247" s="25"/>
      <c r="Q247" s="25"/>
      <c r="R247" s="25"/>
      <c r="S247" s="25"/>
      <c r="T247" s="25"/>
      <c r="U247" s="25"/>
      <c r="V247" s="25"/>
    </row>
    <row r="248" spans="2:22" ht="14.25">
      <c r="B248" s="23"/>
      <c r="C248" s="23"/>
      <c r="D248" s="31"/>
      <c r="E248" s="25"/>
      <c r="F248" s="25"/>
      <c r="G248" s="25"/>
      <c r="H248" s="25"/>
      <c r="I248" s="25"/>
      <c r="J248" s="25"/>
      <c r="K248" s="25"/>
      <c r="L248" s="25"/>
      <c r="M248" s="25"/>
      <c r="N248" s="25"/>
      <c r="O248" s="25"/>
      <c r="P248" s="25"/>
      <c r="Q248" s="25"/>
      <c r="R248" s="25"/>
      <c r="S248" s="25"/>
      <c r="T248" s="25"/>
      <c r="U248" s="25"/>
      <c r="V248" s="25"/>
    </row>
    <row r="249" spans="2:22" ht="14.25">
      <c r="B249" s="23"/>
      <c r="C249" s="23"/>
      <c r="D249" s="31"/>
      <c r="E249" s="25"/>
      <c r="F249" s="25"/>
      <c r="G249" s="25"/>
      <c r="H249" s="25"/>
      <c r="I249" s="25"/>
      <c r="J249" s="25"/>
      <c r="K249" s="25"/>
      <c r="L249" s="25"/>
      <c r="M249" s="25"/>
      <c r="N249" s="25"/>
      <c r="O249" s="25"/>
      <c r="P249" s="25"/>
      <c r="Q249" s="25"/>
      <c r="R249" s="25"/>
      <c r="S249" s="25"/>
      <c r="T249" s="25"/>
      <c r="U249" s="25"/>
      <c r="V249" s="25"/>
    </row>
    <row r="250" spans="2:22" ht="14.25">
      <c r="B250" s="23"/>
      <c r="C250" s="23"/>
      <c r="D250" s="31"/>
      <c r="E250" s="25"/>
      <c r="F250" s="25"/>
      <c r="G250" s="25"/>
      <c r="H250" s="25"/>
      <c r="I250" s="25"/>
      <c r="J250" s="25"/>
      <c r="K250" s="25"/>
      <c r="L250" s="25"/>
      <c r="M250" s="25"/>
      <c r="N250" s="25"/>
      <c r="O250" s="25"/>
      <c r="P250" s="25"/>
      <c r="Q250" s="25"/>
      <c r="R250" s="25"/>
      <c r="S250" s="25"/>
      <c r="T250" s="25"/>
      <c r="U250" s="25"/>
      <c r="V250" s="25"/>
    </row>
    <row r="251" spans="2:22" ht="14.25">
      <c r="B251" s="23"/>
      <c r="C251" s="23"/>
      <c r="D251" s="31"/>
      <c r="E251" s="25"/>
      <c r="F251" s="25"/>
      <c r="G251" s="25"/>
      <c r="H251" s="25"/>
      <c r="I251" s="25"/>
      <c r="J251" s="25"/>
      <c r="K251" s="25"/>
      <c r="L251" s="25"/>
      <c r="M251" s="25"/>
      <c r="N251" s="25"/>
      <c r="O251" s="25"/>
      <c r="P251" s="25"/>
      <c r="Q251" s="25"/>
      <c r="R251" s="25"/>
      <c r="S251" s="25"/>
      <c r="T251" s="25"/>
      <c r="U251" s="25"/>
      <c r="V251" s="25"/>
    </row>
    <row r="252" spans="2:22" ht="14.25">
      <c r="B252" s="23"/>
      <c r="C252" s="23"/>
      <c r="D252" s="31"/>
      <c r="E252" s="25"/>
      <c r="F252" s="25"/>
      <c r="G252" s="25"/>
      <c r="H252" s="25"/>
      <c r="I252" s="25"/>
      <c r="J252" s="25"/>
      <c r="K252" s="25"/>
      <c r="L252" s="25"/>
      <c r="M252" s="25"/>
      <c r="N252" s="25"/>
      <c r="O252" s="25"/>
      <c r="P252" s="25"/>
      <c r="Q252" s="25"/>
      <c r="R252" s="25"/>
      <c r="S252" s="25"/>
      <c r="T252" s="25"/>
      <c r="U252" s="25"/>
      <c r="V252" s="25"/>
    </row>
    <row r="253" spans="2:22" ht="14.25">
      <c r="B253" s="23"/>
      <c r="C253" s="23"/>
      <c r="D253" s="31"/>
      <c r="E253" s="25"/>
      <c r="F253" s="25"/>
      <c r="G253" s="25"/>
      <c r="H253" s="25"/>
      <c r="I253" s="25"/>
      <c r="J253" s="25"/>
      <c r="K253" s="25"/>
      <c r="L253" s="25"/>
      <c r="M253" s="25"/>
      <c r="N253" s="25"/>
      <c r="O253" s="25"/>
      <c r="P253" s="25"/>
      <c r="Q253" s="25"/>
      <c r="R253" s="25"/>
      <c r="S253" s="25"/>
      <c r="T253" s="25"/>
      <c r="U253" s="25"/>
      <c r="V253" s="25"/>
    </row>
    <row r="254" spans="2:22" ht="14.25">
      <c r="B254" s="23"/>
      <c r="C254" s="23"/>
      <c r="D254" s="31"/>
      <c r="E254" s="25"/>
      <c r="F254" s="25"/>
      <c r="G254" s="25"/>
      <c r="H254" s="25"/>
      <c r="I254" s="25"/>
      <c r="J254" s="25"/>
      <c r="K254" s="25"/>
      <c r="L254" s="25"/>
      <c r="M254" s="25"/>
      <c r="N254" s="25"/>
      <c r="O254" s="25"/>
      <c r="P254" s="25"/>
      <c r="Q254" s="25"/>
      <c r="R254" s="25"/>
      <c r="S254" s="25"/>
      <c r="T254" s="25"/>
      <c r="U254" s="25"/>
      <c r="V254" s="25"/>
    </row>
    <row r="255" spans="2:22" ht="14.25">
      <c r="B255" s="23"/>
      <c r="C255" s="23"/>
      <c r="D255" s="31"/>
      <c r="E255" s="25"/>
      <c r="F255" s="25"/>
      <c r="G255" s="25"/>
      <c r="H255" s="25"/>
      <c r="I255" s="25"/>
      <c r="J255" s="25"/>
      <c r="K255" s="25"/>
      <c r="L255" s="25"/>
      <c r="M255" s="25"/>
      <c r="N255" s="25"/>
      <c r="O255" s="25"/>
      <c r="P255" s="25"/>
      <c r="Q255" s="25"/>
      <c r="R255" s="25"/>
      <c r="S255" s="25"/>
      <c r="T255" s="25"/>
      <c r="U255" s="25"/>
      <c r="V255" s="25"/>
    </row>
    <row r="256" spans="2:22" ht="14.25">
      <c r="B256" s="23"/>
      <c r="C256" s="23"/>
      <c r="D256" s="31"/>
      <c r="E256" s="25"/>
      <c r="F256" s="25"/>
      <c r="G256" s="25"/>
      <c r="H256" s="25"/>
      <c r="I256" s="25"/>
      <c r="J256" s="25"/>
      <c r="K256" s="25"/>
      <c r="L256" s="25"/>
      <c r="M256" s="25"/>
      <c r="N256" s="25"/>
      <c r="O256" s="25"/>
      <c r="P256" s="25"/>
      <c r="Q256" s="25"/>
      <c r="R256" s="25"/>
      <c r="S256" s="25"/>
      <c r="T256" s="25"/>
      <c r="U256" s="25"/>
      <c r="V256" s="25"/>
    </row>
    <row r="257" spans="2:22" ht="14.25">
      <c r="B257" s="23"/>
      <c r="C257" s="23"/>
      <c r="D257" s="31"/>
      <c r="E257" s="25"/>
      <c r="F257" s="25"/>
      <c r="G257" s="25"/>
      <c r="H257" s="25"/>
      <c r="I257" s="25"/>
      <c r="J257" s="25"/>
      <c r="K257" s="25"/>
      <c r="L257" s="25"/>
      <c r="M257" s="25"/>
      <c r="N257" s="25"/>
      <c r="O257" s="25"/>
      <c r="P257" s="25"/>
      <c r="Q257" s="25"/>
      <c r="R257" s="25"/>
      <c r="S257" s="25"/>
      <c r="T257" s="25"/>
      <c r="U257" s="25"/>
      <c r="V257" s="25"/>
    </row>
    <row r="258" spans="2:22" ht="14.25">
      <c r="B258" s="23"/>
      <c r="C258" s="23"/>
      <c r="D258" s="31"/>
      <c r="E258" s="25"/>
      <c r="F258" s="25"/>
      <c r="G258" s="25"/>
      <c r="H258" s="25"/>
      <c r="I258" s="25"/>
      <c r="J258" s="25"/>
      <c r="K258" s="25"/>
      <c r="L258" s="25"/>
      <c r="M258" s="25"/>
      <c r="N258" s="25"/>
      <c r="O258" s="25"/>
      <c r="P258" s="25"/>
      <c r="Q258" s="25"/>
      <c r="R258" s="25"/>
      <c r="S258" s="25"/>
      <c r="T258" s="25"/>
      <c r="U258" s="25"/>
      <c r="V258" s="25"/>
    </row>
    <row r="259" spans="2:22" ht="14.25">
      <c r="B259" s="23"/>
      <c r="C259" s="23"/>
      <c r="D259" s="31"/>
      <c r="E259" s="25"/>
      <c r="F259" s="25"/>
      <c r="G259" s="25"/>
      <c r="H259" s="25"/>
      <c r="I259" s="25"/>
      <c r="J259" s="25"/>
      <c r="K259" s="25"/>
      <c r="L259" s="25"/>
      <c r="M259" s="25"/>
      <c r="N259" s="25"/>
      <c r="O259" s="25"/>
      <c r="P259" s="25"/>
      <c r="Q259" s="25"/>
      <c r="R259" s="25"/>
      <c r="S259" s="25"/>
      <c r="T259" s="25"/>
      <c r="U259" s="25"/>
      <c r="V259" s="25"/>
    </row>
    <row r="260" spans="2:22" ht="14.25">
      <c r="B260" s="23"/>
      <c r="C260" s="23"/>
      <c r="D260" s="31"/>
      <c r="E260" s="25"/>
      <c r="F260" s="25"/>
      <c r="G260" s="25"/>
      <c r="H260" s="25"/>
      <c r="I260" s="25"/>
      <c r="J260" s="25"/>
      <c r="K260" s="25"/>
      <c r="L260" s="25"/>
      <c r="M260" s="25"/>
      <c r="N260" s="25"/>
      <c r="O260" s="25"/>
      <c r="P260" s="25"/>
      <c r="Q260" s="25"/>
      <c r="R260" s="25"/>
      <c r="S260" s="25"/>
      <c r="T260" s="25"/>
      <c r="U260" s="25"/>
      <c r="V260" s="25"/>
    </row>
    <row r="261" spans="2:22" ht="14.25">
      <c r="B261" s="23"/>
      <c r="C261" s="23"/>
      <c r="D261" s="31"/>
      <c r="E261" s="25"/>
      <c r="F261" s="25"/>
      <c r="G261" s="25"/>
      <c r="H261" s="25"/>
      <c r="I261" s="25"/>
      <c r="J261" s="25"/>
      <c r="K261" s="25"/>
      <c r="L261" s="25"/>
      <c r="M261" s="25"/>
      <c r="N261" s="25"/>
      <c r="O261" s="25"/>
      <c r="P261" s="25"/>
      <c r="Q261" s="25"/>
      <c r="R261" s="25"/>
      <c r="S261" s="25"/>
      <c r="T261" s="25"/>
      <c r="U261" s="25"/>
      <c r="V261" s="25"/>
    </row>
    <row r="262" spans="2:22" ht="14.25">
      <c r="B262" s="23"/>
      <c r="C262" s="23"/>
      <c r="D262" s="31"/>
      <c r="E262" s="25"/>
      <c r="F262" s="25"/>
      <c r="G262" s="25"/>
      <c r="H262" s="25"/>
      <c r="I262" s="25"/>
      <c r="J262" s="25"/>
      <c r="K262" s="25"/>
      <c r="L262" s="25"/>
      <c r="M262" s="25"/>
      <c r="N262" s="25"/>
      <c r="O262" s="25"/>
      <c r="P262" s="25"/>
      <c r="Q262" s="25"/>
      <c r="R262" s="25"/>
      <c r="S262" s="25"/>
      <c r="T262" s="25"/>
      <c r="U262" s="25"/>
      <c r="V262" s="25"/>
    </row>
    <row r="263" spans="2:22" ht="14.25">
      <c r="B263" s="23"/>
      <c r="C263" s="23"/>
      <c r="D263" s="31"/>
      <c r="E263" s="25"/>
      <c r="F263" s="25"/>
      <c r="G263" s="25"/>
      <c r="H263" s="25"/>
      <c r="I263" s="25"/>
      <c r="J263" s="25"/>
      <c r="K263" s="25"/>
      <c r="L263" s="25"/>
      <c r="M263" s="25"/>
      <c r="N263" s="25"/>
      <c r="O263" s="25"/>
      <c r="P263" s="25"/>
      <c r="Q263" s="25"/>
      <c r="R263" s="25"/>
      <c r="S263" s="25"/>
      <c r="T263" s="25"/>
      <c r="U263" s="25"/>
      <c r="V263" s="25"/>
    </row>
    <row r="264" spans="2:22" ht="14.25">
      <c r="B264" s="23"/>
      <c r="C264" s="23"/>
      <c r="D264" s="31"/>
      <c r="E264" s="25"/>
      <c r="F264" s="25"/>
      <c r="G264" s="25"/>
      <c r="H264" s="25"/>
      <c r="I264" s="25"/>
      <c r="J264" s="25"/>
      <c r="K264" s="25"/>
      <c r="L264" s="25"/>
      <c r="M264" s="25"/>
      <c r="N264" s="25"/>
      <c r="O264" s="25"/>
      <c r="P264" s="25"/>
      <c r="Q264" s="25"/>
      <c r="R264" s="25"/>
      <c r="S264" s="25"/>
      <c r="T264" s="25"/>
      <c r="U264" s="25"/>
      <c r="V264" s="25"/>
    </row>
    <row r="265" spans="2:22" ht="14.25">
      <c r="B265" s="23"/>
      <c r="C265" s="23"/>
      <c r="D265" s="31"/>
      <c r="E265" s="25"/>
      <c r="F265" s="25"/>
      <c r="G265" s="25"/>
      <c r="H265" s="25"/>
      <c r="I265" s="25"/>
      <c r="J265" s="25"/>
      <c r="K265" s="25"/>
      <c r="L265" s="25"/>
      <c r="M265" s="25"/>
      <c r="N265" s="25"/>
      <c r="O265" s="25"/>
      <c r="P265" s="25"/>
      <c r="Q265" s="25"/>
      <c r="R265" s="25"/>
      <c r="S265" s="25"/>
      <c r="T265" s="25"/>
      <c r="U265" s="25"/>
      <c r="V265" s="25"/>
    </row>
    <row r="266" spans="2:22" ht="14.25">
      <c r="B266" s="23"/>
      <c r="C266" s="23"/>
      <c r="D266" s="31"/>
      <c r="E266" s="25"/>
      <c r="F266" s="25"/>
      <c r="G266" s="25"/>
      <c r="H266" s="25"/>
      <c r="I266" s="25"/>
      <c r="J266" s="25"/>
      <c r="K266" s="25"/>
      <c r="L266" s="25"/>
      <c r="M266" s="25"/>
      <c r="N266" s="25"/>
      <c r="O266" s="25"/>
      <c r="P266" s="25"/>
      <c r="Q266" s="25"/>
      <c r="R266" s="25"/>
      <c r="S266" s="25"/>
      <c r="T266" s="25"/>
      <c r="U266" s="25"/>
      <c r="V266" s="25"/>
    </row>
    <row r="267" spans="2:22" ht="14.25">
      <c r="B267" s="23"/>
      <c r="C267" s="23"/>
      <c r="D267" s="31"/>
      <c r="E267" s="25"/>
      <c r="F267" s="25"/>
      <c r="G267" s="25"/>
      <c r="H267" s="25"/>
      <c r="I267" s="25"/>
      <c r="J267" s="25"/>
      <c r="K267" s="25"/>
      <c r="L267" s="25"/>
      <c r="M267" s="25"/>
      <c r="N267" s="25"/>
      <c r="O267" s="25"/>
      <c r="P267" s="25"/>
      <c r="Q267" s="25"/>
      <c r="R267" s="25"/>
      <c r="S267" s="25"/>
      <c r="T267" s="25"/>
      <c r="U267" s="25"/>
      <c r="V267" s="25"/>
    </row>
    <row r="268" spans="2:22" ht="14.25">
      <c r="B268" s="23"/>
      <c r="C268" s="23"/>
      <c r="D268" s="31"/>
      <c r="E268" s="25"/>
      <c r="F268" s="25"/>
      <c r="G268" s="25"/>
      <c r="H268" s="25"/>
      <c r="I268" s="25"/>
      <c r="J268" s="25"/>
      <c r="K268" s="25"/>
      <c r="L268" s="25"/>
      <c r="M268" s="25"/>
      <c r="N268" s="25"/>
      <c r="O268" s="25"/>
      <c r="P268" s="25"/>
      <c r="Q268" s="25"/>
      <c r="R268" s="25"/>
      <c r="S268" s="25"/>
      <c r="T268" s="25"/>
      <c r="U268" s="25"/>
      <c r="V268" s="25"/>
    </row>
    <row r="269" spans="2:22" ht="14.25">
      <c r="B269" s="23"/>
      <c r="C269" s="23"/>
      <c r="D269" s="31"/>
      <c r="E269" s="25"/>
      <c r="F269" s="25"/>
      <c r="G269" s="25"/>
      <c r="H269" s="25"/>
      <c r="I269" s="25"/>
      <c r="J269" s="25"/>
      <c r="K269" s="25"/>
      <c r="L269" s="25"/>
      <c r="M269" s="25"/>
      <c r="N269" s="25"/>
      <c r="O269" s="25"/>
      <c r="P269" s="25"/>
      <c r="Q269" s="25"/>
      <c r="R269" s="25"/>
      <c r="S269" s="25"/>
      <c r="T269" s="25"/>
      <c r="U269" s="25"/>
      <c r="V269" s="25"/>
    </row>
    <row r="270" spans="2:22" ht="14.25">
      <c r="B270" s="23"/>
      <c r="C270" s="23"/>
      <c r="D270" s="31"/>
      <c r="E270" s="25"/>
      <c r="F270" s="25"/>
      <c r="G270" s="25"/>
      <c r="H270" s="25"/>
      <c r="I270" s="25"/>
      <c r="J270" s="25"/>
      <c r="K270" s="25"/>
      <c r="L270" s="25"/>
      <c r="M270" s="25"/>
      <c r="N270" s="25"/>
      <c r="O270" s="25"/>
      <c r="P270" s="25"/>
      <c r="Q270" s="25"/>
      <c r="R270" s="25"/>
      <c r="S270" s="25"/>
      <c r="T270" s="25"/>
      <c r="U270" s="25"/>
      <c r="V270" s="25"/>
    </row>
    <row r="271" spans="2:22" ht="14.25">
      <c r="B271" s="23"/>
      <c r="C271" s="23"/>
      <c r="D271" s="31"/>
      <c r="E271" s="25"/>
      <c r="F271" s="25"/>
      <c r="G271" s="25"/>
      <c r="H271" s="25"/>
      <c r="I271" s="25"/>
      <c r="J271" s="25"/>
      <c r="K271" s="25"/>
      <c r="L271" s="25"/>
      <c r="M271" s="25"/>
      <c r="N271" s="25"/>
      <c r="O271" s="25"/>
      <c r="P271" s="25"/>
      <c r="Q271" s="25"/>
      <c r="R271" s="25"/>
      <c r="S271" s="25"/>
      <c r="T271" s="25"/>
      <c r="U271" s="25"/>
      <c r="V271" s="25"/>
    </row>
    <row r="272" spans="2:22" ht="14.25">
      <c r="B272" s="23"/>
      <c r="C272" s="23"/>
      <c r="D272" s="31"/>
      <c r="E272" s="25"/>
      <c r="F272" s="25"/>
      <c r="G272" s="25"/>
      <c r="H272" s="25"/>
      <c r="I272" s="25"/>
      <c r="J272" s="25"/>
      <c r="K272" s="25"/>
      <c r="L272" s="25"/>
      <c r="M272" s="25"/>
      <c r="N272" s="25"/>
      <c r="O272" s="25"/>
      <c r="P272" s="25"/>
      <c r="Q272" s="25"/>
      <c r="R272" s="25"/>
      <c r="S272" s="25"/>
      <c r="T272" s="25"/>
      <c r="U272" s="25"/>
      <c r="V272" s="25"/>
    </row>
    <row r="273" spans="2:22" ht="14.25">
      <c r="B273" s="23"/>
      <c r="C273" s="23"/>
      <c r="D273" s="31"/>
      <c r="E273" s="25"/>
      <c r="F273" s="25"/>
      <c r="G273" s="25"/>
      <c r="H273" s="25"/>
      <c r="I273" s="25"/>
      <c r="J273" s="25"/>
      <c r="K273" s="25"/>
      <c r="L273" s="25"/>
      <c r="M273" s="25"/>
      <c r="N273" s="25"/>
      <c r="O273" s="25"/>
      <c r="P273" s="25"/>
      <c r="Q273" s="25"/>
      <c r="R273" s="25"/>
      <c r="S273" s="25"/>
      <c r="T273" s="25"/>
      <c r="U273" s="25"/>
      <c r="V273" s="25"/>
    </row>
    <row r="274" spans="2:22" ht="14.25">
      <c r="B274" s="23"/>
      <c r="C274" s="23"/>
      <c r="D274" s="31"/>
      <c r="E274" s="25"/>
      <c r="F274" s="25"/>
      <c r="G274" s="25"/>
      <c r="H274" s="25"/>
      <c r="I274" s="25"/>
      <c r="J274" s="25"/>
      <c r="K274" s="25"/>
      <c r="L274" s="25"/>
      <c r="M274" s="25"/>
      <c r="N274" s="25"/>
      <c r="O274" s="25"/>
      <c r="P274" s="25"/>
      <c r="Q274" s="25"/>
      <c r="R274" s="25"/>
      <c r="S274" s="25"/>
      <c r="T274" s="25"/>
      <c r="U274" s="25"/>
      <c r="V274" s="25"/>
    </row>
    <row r="275" spans="2:22" ht="14.25">
      <c r="B275" s="23"/>
      <c r="C275" s="23"/>
      <c r="D275" s="31"/>
      <c r="E275" s="25"/>
      <c r="F275" s="25"/>
      <c r="G275" s="25"/>
      <c r="H275" s="25"/>
      <c r="I275" s="25"/>
      <c r="J275" s="25"/>
      <c r="K275" s="25"/>
      <c r="L275" s="25"/>
      <c r="M275" s="25"/>
      <c r="N275" s="25"/>
      <c r="O275" s="25"/>
      <c r="P275" s="25"/>
      <c r="Q275" s="25"/>
      <c r="R275" s="25"/>
      <c r="S275" s="25"/>
      <c r="T275" s="25"/>
      <c r="U275" s="25"/>
      <c r="V275" s="25"/>
    </row>
    <row r="276" spans="2:22" ht="14.25">
      <c r="B276" s="23"/>
      <c r="C276" s="23"/>
      <c r="D276" s="31"/>
      <c r="E276" s="25"/>
      <c r="F276" s="25"/>
      <c r="G276" s="25"/>
      <c r="H276" s="25"/>
      <c r="I276" s="25"/>
      <c r="J276" s="25"/>
      <c r="K276" s="25"/>
      <c r="L276" s="25"/>
      <c r="M276" s="25"/>
      <c r="N276" s="25"/>
      <c r="O276" s="25"/>
      <c r="P276" s="25"/>
      <c r="Q276" s="25"/>
      <c r="R276" s="25"/>
      <c r="S276" s="25"/>
      <c r="T276" s="25"/>
      <c r="U276" s="25"/>
      <c r="V276" s="25"/>
    </row>
    <row r="277" spans="2:22" ht="14.25">
      <c r="B277" s="23"/>
      <c r="C277" s="23"/>
      <c r="D277" s="31"/>
      <c r="E277" s="25"/>
      <c r="F277" s="25"/>
      <c r="G277" s="25"/>
      <c r="H277" s="25"/>
      <c r="I277" s="25"/>
      <c r="J277" s="25"/>
      <c r="K277" s="25"/>
      <c r="L277" s="25"/>
      <c r="M277" s="25"/>
      <c r="N277" s="25"/>
      <c r="O277" s="25"/>
      <c r="P277" s="25"/>
      <c r="Q277" s="25"/>
      <c r="R277" s="25"/>
      <c r="S277" s="25"/>
      <c r="T277" s="25"/>
      <c r="U277" s="25"/>
      <c r="V277" s="25"/>
    </row>
    <row r="278" spans="2:22" ht="14.25">
      <c r="B278" s="23"/>
      <c r="C278" s="23"/>
      <c r="D278" s="31"/>
      <c r="E278" s="25"/>
      <c r="F278" s="25"/>
      <c r="G278" s="25"/>
      <c r="H278" s="25"/>
      <c r="I278" s="25"/>
      <c r="J278" s="25"/>
      <c r="K278" s="25"/>
      <c r="L278" s="25"/>
      <c r="M278" s="25"/>
      <c r="N278" s="25"/>
      <c r="O278" s="25"/>
      <c r="P278" s="25"/>
      <c r="Q278" s="25"/>
      <c r="R278" s="25"/>
      <c r="S278" s="25"/>
      <c r="T278" s="25"/>
      <c r="U278" s="25"/>
      <c r="V278" s="25"/>
    </row>
    <row r="279" spans="2:22" ht="14.25">
      <c r="B279" s="23"/>
      <c r="C279" s="23"/>
      <c r="D279" s="31"/>
      <c r="E279" s="25"/>
      <c r="F279" s="25"/>
      <c r="G279" s="25"/>
      <c r="H279" s="25"/>
      <c r="I279" s="25"/>
      <c r="J279" s="25"/>
      <c r="K279" s="25"/>
      <c r="L279" s="25"/>
      <c r="M279" s="25"/>
      <c r="N279" s="25"/>
      <c r="O279" s="25"/>
      <c r="P279" s="25"/>
      <c r="Q279" s="25"/>
      <c r="R279" s="25"/>
      <c r="S279" s="25"/>
      <c r="T279" s="25"/>
      <c r="U279" s="25"/>
      <c r="V279" s="25"/>
    </row>
    <row r="280" spans="2:22" ht="14.25">
      <c r="B280" s="23"/>
      <c r="C280" s="23"/>
      <c r="D280" s="31"/>
      <c r="E280" s="25"/>
      <c r="F280" s="25"/>
      <c r="G280" s="25"/>
      <c r="H280" s="25"/>
      <c r="I280" s="25"/>
      <c r="J280" s="25"/>
      <c r="K280" s="25"/>
      <c r="L280" s="25"/>
      <c r="M280" s="25"/>
      <c r="N280" s="25"/>
      <c r="O280" s="25"/>
      <c r="P280" s="25"/>
      <c r="Q280" s="25"/>
      <c r="R280" s="25"/>
      <c r="S280" s="25"/>
      <c r="T280" s="25"/>
      <c r="U280" s="25"/>
      <c r="V280" s="25"/>
    </row>
    <row r="281" spans="2:22" ht="14.25">
      <c r="B281" s="23"/>
      <c r="C281" s="23"/>
      <c r="D281" s="31"/>
      <c r="E281" s="25"/>
      <c r="F281" s="25"/>
      <c r="G281" s="25"/>
      <c r="H281" s="25"/>
      <c r="I281" s="25"/>
      <c r="J281" s="25"/>
      <c r="K281" s="25"/>
      <c r="L281" s="25"/>
      <c r="M281" s="25"/>
      <c r="N281" s="25"/>
      <c r="O281" s="25"/>
      <c r="P281" s="25"/>
      <c r="Q281" s="25"/>
      <c r="R281" s="25"/>
      <c r="S281" s="25"/>
      <c r="T281" s="25"/>
      <c r="U281" s="25"/>
      <c r="V281" s="25"/>
    </row>
    <row r="282" spans="2:22" ht="14.25">
      <c r="B282" s="23"/>
      <c r="C282" s="23"/>
      <c r="D282" s="31"/>
      <c r="E282" s="25"/>
      <c r="F282" s="25"/>
      <c r="G282" s="25"/>
      <c r="H282" s="25"/>
      <c r="I282" s="25"/>
      <c r="J282" s="25"/>
      <c r="K282" s="25"/>
      <c r="L282" s="25"/>
      <c r="M282" s="25"/>
      <c r="N282" s="25"/>
      <c r="O282" s="25"/>
      <c r="P282" s="25"/>
      <c r="Q282" s="25"/>
      <c r="R282" s="25"/>
      <c r="S282" s="25"/>
      <c r="T282" s="25"/>
      <c r="U282" s="25"/>
      <c r="V282" s="25"/>
    </row>
    <row r="283" spans="2:22" ht="14.25">
      <c r="B283" s="23"/>
      <c r="C283" s="23"/>
      <c r="D283" s="31"/>
      <c r="E283" s="25"/>
      <c r="F283" s="25"/>
      <c r="G283" s="25"/>
      <c r="H283" s="25"/>
      <c r="I283" s="25"/>
      <c r="J283" s="25"/>
      <c r="K283" s="25"/>
      <c r="L283" s="25"/>
      <c r="M283" s="25"/>
      <c r="N283" s="25"/>
      <c r="O283" s="25"/>
      <c r="P283" s="25"/>
      <c r="Q283" s="25"/>
      <c r="R283" s="25"/>
      <c r="S283" s="25"/>
      <c r="T283" s="25"/>
      <c r="U283" s="25"/>
      <c r="V283" s="25"/>
    </row>
    <row r="284" spans="2:22" ht="14.25">
      <c r="B284" s="23"/>
      <c r="C284" s="23"/>
      <c r="D284" s="31"/>
      <c r="E284" s="25"/>
      <c r="F284" s="25"/>
      <c r="G284" s="25"/>
      <c r="H284" s="25"/>
      <c r="I284" s="25"/>
      <c r="J284" s="25"/>
      <c r="K284" s="25"/>
      <c r="L284" s="25"/>
      <c r="M284" s="25"/>
      <c r="N284" s="25"/>
      <c r="O284" s="25"/>
      <c r="P284" s="25"/>
      <c r="Q284" s="25"/>
      <c r="R284" s="25"/>
      <c r="S284" s="25"/>
      <c r="T284" s="25"/>
      <c r="U284" s="25"/>
      <c r="V284" s="25"/>
    </row>
    <row r="285" spans="2:22" ht="14.25">
      <c r="B285" s="23"/>
      <c r="C285" s="23"/>
      <c r="D285" s="31"/>
      <c r="E285" s="25"/>
      <c r="F285" s="25"/>
      <c r="G285" s="25"/>
      <c r="H285" s="25"/>
      <c r="I285" s="25"/>
      <c r="J285" s="25"/>
      <c r="K285" s="25"/>
      <c r="L285" s="25"/>
      <c r="M285" s="25"/>
      <c r="N285" s="25"/>
      <c r="O285" s="25"/>
      <c r="P285" s="25"/>
      <c r="Q285" s="25"/>
      <c r="R285" s="25"/>
      <c r="S285" s="25"/>
      <c r="T285" s="25"/>
      <c r="U285" s="25"/>
      <c r="V285" s="25"/>
    </row>
    <row r="286" spans="2:22" ht="14.25">
      <c r="B286" s="23"/>
      <c r="C286" s="23"/>
      <c r="D286" s="31"/>
      <c r="E286" s="25"/>
      <c r="F286" s="25"/>
      <c r="G286" s="25"/>
      <c r="H286" s="25"/>
      <c r="I286" s="25"/>
      <c r="J286" s="25"/>
      <c r="K286" s="25"/>
      <c r="L286" s="25"/>
      <c r="M286" s="25"/>
      <c r="N286" s="25"/>
      <c r="O286" s="25"/>
      <c r="P286" s="25"/>
      <c r="Q286" s="25"/>
      <c r="R286" s="25"/>
      <c r="S286" s="25"/>
      <c r="T286" s="25"/>
      <c r="U286" s="25"/>
      <c r="V286" s="25"/>
    </row>
    <row r="287" spans="2:22" ht="14.25">
      <c r="B287" s="23"/>
      <c r="C287" s="23"/>
      <c r="D287" s="31"/>
      <c r="E287" s="25"/>
      <c r="F287" s="25"/>
      <c r="G287" s="25"/>
      <c r="H287" s="25"/>
      <c r="I287" s="25"/>
      <c r="J287" s="25"/>
      <c r="K287" s="25"/>
      <c r="L287" s="25"/>
      <c r="M287" s="25"/>
      <c r="N287" s="25"/>
      <c r="O287" s="25"/>
      <c r="P287" s="25"/>
      <c r="Q287" s="25"/>
      <c r="R287" s="25"/>
      <c r="S287" s="25"/>
      <c r="T287" s="25"/>
      <c r="U287" s="25"/>
      <c r="V287" s="25"/>
    </row>
    <row r="288" spans="2:22" ht="14.25">
      <c r="B288" s="23"/>
      <c r="C288" s="23"/>
      <c r="D288" s="31"/>
      <c r="E288" s="25"/>
      <c r="F288" s="25"/>
      <c r="G288" s="25"/>
      <c r="H288" s="25"/>
      <c r="I288" s="25"/>
      <c r="J288" s="25"/>
      <c r="K288" s="25"/>
      <c r="L288" s="25"/>
      <c r="M288" s="25"/>
      <c r="N288" s="25"/>
      <c r="O288" s="25"/>
      <c r="P288" s="25"/>
      <c r="Q288" s="25"/>
      <c r="R288" s="25"/>
      <c r="S288" s="25"/>
      <c r="T288" s="25"/>
      <c r="U288" s="25"/>
      <c r="V288" s="25"/>
    </row>
    <row r="289" spans="2:22" ht="14.25">
      <c r="B289" s="23"/>
      <c r="C289" s="23"/>
      <c r="D289" s="31"/>
      <c r="E289" s="25"/>
      <c r="F289" s="25"/>
      <c r="G289" s="25"/>
      <c r="H289" s="25"/>
      <c r="I289" s="25"/>
      <c r="J289" s="25"/>
      <c r="K289" s="25"/>
      <c r="L289" s="25"/>
      <c r="M289" s="25"/>
      <c r="N289" s="25"/>
      <c r="O289" s="25"/>
      <c r="P289" s="25"/>
      <c r="Q289" s="25"/>
      <c r="R289" s="25"/>
      <c r="S289" s="25"/>
      <c r="T289" s="25"/>
      <c r="U289" s="25"/>
      <c r="V289" s="25"/>
    </row>
    <row r="290" spans="2:22" ht="14.25">
      <c r="B290" s="23"/>
      <c r="C290" s="23"/>
      <c r="D290" s="31"/>
      <c r="E290" s="25"/>
      <c r="F290" s="25"/>
      <c r="G290" s="25"/>
      <c r="H290" s="25"/>
      <c r="I290" s="25"/>
      <c r="J290" s="25"/>
      <c r="K290" s="25"/>
      <c r="L290" s="25"/>
      <c r="M290" s="25"/>
      <c r="N290" s="25"/>
      <c r="O290" s="25"/>
      <c r="P290" s="25"/>
      <c r="Q290" s="25"/>
      <c r="R290" s="25"/>
      <c r="S290" s="25"/>
      <c r="T290" s="25"/>
      <c r="U290" s="25"/>
      <c r="V290" s="25"/>
    </row>
    <row r="291" spans="2:22" ht="14.25">
      <c r="B291" s="23"/>
      <c r="C291" s="23"/>
      <c r="D291" s="31"/>
      <c r="E291" s="25"/>
      <c r="F291" s="25"/>
      <c r="G291" s="25"/>
      <c r="H291" s="25"/>
      <c r="I291" s="25"/>
      <c r="J291" s="25"/>
      <c r="K291" s="25"/>
      <c r="L291" s="25"/>
      <c r="M291" s="25"/>
      <c r="N291" s="25"/>
      <c r="O291" s="25"/>
      <c r="P291" s="25"/>
      <c r="Q291" s="25"/>
      <c r="R291" s="25"/>
      <c r="S291" s="25"/>
      <c r="T291" s="25"/>
      <c r="U291" s="25"/>
      <c r="V291" s="25"/>
    </row>
    <row r="292" spans="2:22" ht="14.25">
      <c r="B292" s="23"/>
      <c r="C292" s="23"/>
      <c r="D292" s="31"/>
      <c r="E292" s="25"/>
      <c r="F292" s="25"/>
      <c r="G292" s="25"/>
      <c r="H292" s="25"/>
      <c r="I292" s="25"/>
      <c r="J292" s="25"/>
      <c r="K292" s="25"/>
      <c r="L292" s="25"/>
      <c r="M292" s="25"/>
      <c r="N292" s="25"/>
      <c r="O292" s="25"/>
      <c r="P292" s="25"/>
      <c r="Q292" s="25"/>
      <c r="R292" s="25"/>
      <c r="S292" s="25"/>
      <c r="T292" s="25"/>
      <c r="U292" s="25"/>
      <c r="V292" s="25"/>
    </row>
    <row r="293" spans="2:22" ht="14.25">
      <c r="B293" s="23"/>
      <c r="C293" s="23"/>
      <c r="D293" s="31"/>
      <c r="E293" s="25"/>
      <c r="F293" s="25"/>
      <c r="G293" s="25"/>
      <c r="H293" s="25"/>
      <c r="I293" s="25"/>
      <c r="J293" s="25"/>
      <c r="K293" s="25"/>
      <c r="L293" s="25"/>
      <c r="M293" s="25"/>
      <c r="N293" s="25"/>
      <c r="O293" s="25"/>
      <c r="P293" s="25"/>
      <c r="Q293" s="25"/>
      <c r="R293" s="25"/>
      <c r="S293" s="25"/>
      <c r="T293" s="25"/>
      <c r="U293" s="25"/>
      <c r="V293" s="25"/>
    </row>
    <row r="294" spans="2:22" ht="14.25">
      <c r="B294" s="23"/>
      <c r="C294" s="23"/>
      <c r="D294" s="31"/>
      <c r="E294" s="25"/>
      <c r="F294" s="25"/>
      <c r="G294" s="25"/>
      <c r="H294" s="25"/>
      <c r="I294" s="25"/>
      <c r="J294" s="25"/>
      <c r="K294" s="25"/>
      <c r="L294" s="25"/>
      <c r="M294" s="25"/>
      <c r="N294" s="25"/>
      <c r="O294" s="25"/>
      <c r="P294" s="25"/>
      <c r="Q294" s="25"/>
      <c r="R294" s="25"/>
      <c r="S294" s="25"/>
      <c r="T294" s="25"/>
      <c r="U294" s="25"/>
      <c r="V294" s="25"/>
    </row>
    <row r="295" spans="2:22" ht="14.25">
      <c r="B295" s="23"/>
      <c r="C295" s="23"/>
      <c r="D295" s="31"/>
      <c r="E295" s="25"/>
      <c r="F295" s="25"/>
      <c r="G295" s="25"/>
      <c r="H295" s="25"/>
      <c r="I295" s="25"/>
      <c r="J295" s="25"/>
      <c r="K295" s="25"/>
      <c r="L295" s="25"/>
      <c r="M295" s="25"/>
      <c r="N295" s="25"/>
      <c r="O295" s="25"/>
      <c r="P295" s="25"/>
      <c r="Q295" s="25"/>
      <c r="R295" s="25"/>
      <c r="S295" s="25"/>
      <c r="T295" s="25"/>
      <c r="U295" s="25"/>
      <c r="V295" s="25"/>
    </row>
    <row r="296" spans="2:22" ht="14.25">
      <c r="B296" s="23"/>
      <c r="C296" s="23"/>
      <c r="D296" s="31"/>
      <c r="E296" s="25"/>
      <c r="F296" s="25"/>
      <c r="G296" s="25"/>
      <c r="H296" s="25"/>
      <c r="I296" s="25"/>
      <c r="J296" s="25"/>
      <c r="K296" s="25"/>
      <c r="L296" s="25"/>
      <c r="M296" s="25"/>
      <c r="N296" s="25"/>
      <c r="O296" s="25"/>
      <c r="P296" s="25"/>
      <c r="Q296" s="25"/>
      <c r="R296" s="25"/>
      <c r="S296" s="25"/>
      <c r="T296" s="25"/>
      <c r="U296" s="25"/>
      <c r="V296" s="25"/>
    </row>
    <row r="297" spans="2:22" ht="14.25">
      <c r="B297" s="23"/>
      <c r="C297" s="23"/>
      <c r="D297" s="31"/>
      <c r="E297" s="25"/>
      <c r="F297" s="25"/>
      <c r="G297" s="25"/>
      <c r="H297" s="25"/>
      <c r="I297" s="25"/>
      <c r="J297" s="25"/>
      <c r="K297" s="25"/>
      <c r="L297" s="25"/>
      <c r="M297" s="25"/>
      <c r="N297" s="25"/>
      <c r="O297" s="25"/>
      <c r="P297" s="25"/>
      <c r="Q297" s="25"/>
      <c r="R297" s="25"/>
      <c r="S297" s="25"/>
      <c r="T297" s="25"/>
      <c r="U297" s="25"/>
      <c r="V297" s="25"/>
    </row>
    <row r="298" spans="2:22" ht="14.25">
      <c r="B298" s="23"/>
      <c r="C298" s="23"/>
      <c r="D298" s="31"/>
      <c r="E298" s="25"/>
      <c r="F298" s="25"/>
      <c r="G298" s="25"/>
      <c r="H298" s="25"/>
      <c r="I298" s="25"/>
      <c r="J298" s="25"/>
      <c r="K298" s="25"/>
      <c r="L298" s="25"/>
      <c r="M298" s="25"/>
      <c r="N298" s="25"/>
      <c r="O298" s="25"/>
      <c r="P298" s="25"/>
      <c r="Q298" s="25"/>
      <c r="R298" s="25"/>
      <c r="S298" s="25"/>
      <c r="T298" s="25"/>
      <c r="U298" s="25"/>
      <c r="V298" s="25"/>
    </row>
    <row r="299" spans="2:22" ht="14.25">
      <c r="B299" s="23"/>
      <c r="C299" s="23"/>
      <c r="D299" s="31"/>
      <c r="E299" s="25"/>
      <c r="F299" s="25"/>
      <c r="G299" s="25"/>
      <c r="H299" s="25"/>
      <c r="I299" s="25"/>
      <c r="J299" s="25"/>
      <c r="K299" s="25"/>
      <c r="L299" s="25"/>
      <c r="M299" s="25"/>
      <c r="N299" s="25"/>
      <c r="O299" s="25"/>
      <c r="P299" s="25"/>
      <c r="Q299" s="25"/>
      <c r="R299" s="25"/>
      <c r="S299" s="25"/>
      <c r="T299" s="25"/>
      <c r="U299" s="25"/>
      <c r="V299" s="25"/>
    </row>
    <row r="300" spans="2:22" ht="14.25">
      <c r="B300" s="23"/>
      <c r="C300" s="23"/>
      <c r="D300" s="31"/>
      <c r="E300" s="25"/>
      <c r="F300" s="25"/>
      <c r="G300" s="25"/>
      <c r="H300" s="25"/>
      <c r="I300" s="25"/>
      <c r="J300" s="25"/>
      <c r="K300" s="25"/>
      <c r="L300" s="25"/>
      <c r="M300" s="25"/>
      <c r="N300" s="25"/>
      <c r="O300" s="25"/>
      <c r="P300" s="25"/>
      <c r="Q300" s="25"/>
      <c r="R300" s="25"/>
      <c r="S300" s="25"/>
      <c r="T300" s="25"/>
      <c r="U300" s="25"/>
      <c r="V300" s="25"/>
    </row>
    <row r="301" spans="2:22" ht="14.25">
      <c r="B301" s="23"/>
      <c r="C301" s="23"/>
      <c r="D301" s="31"/>
      <c r="E301" s="25"/>
      <c r="F301" s="25"/>
      <c r="G301" s="25"/>
      <c r="H301" s="25"/>
      <c r="I301" s="25"/>
      <c r="J301" s="25"/>
      <c r="K301" s="25"/>
      <c r="L301" s="25"/>
      <c r="M301" s="25"/>
      <c r="N301" s="25"/>
      <c r="O301" s="25"/>
      <c r="P301" s="25"/>
      <c r="Q301" s="25"/>
      <c r="R301" s="25"/>
      <c r="S301" s="25"/>
      <c r="T301" s="25"/>
      <c r="U301" s="25"/>
      <c r="V301" s="25"/>
    </row>
    <row r="302" spans="2:22" ht="14.25">
      <c r="B302" s="23"/>
      <c r="C302" s="23"/>
      <c r="D302" s="31"/>
      <c r="E302" s="25"/>
      <c r="F302" s="25"/>
      <c r="G302" s="25"/>
      <c r="H302" s="25"/>
      <c r="I302" s="25"/>
      <c r="J302" s="25"/>
      <c r="K302" s="25"/>
      <c r="L302" s="25"/>
      <c r="M302" s="25"/>
      <c r="N302" s="25"/>
      <c r="O302" s="25"/>
      <c r="P302" s="25"/>
      <c r="Q302" s="25"/>
      <c r="R302" s="25"/>
      <c r="S302" s="25"/>
      <c r="T302" s="25"/>
      <c r="U302" s="25"/>
      <c r="V302" s="25"/>
    </row>
    <row r="303" spans="2:22" ht="14.25">
      <c r="B303" s="23"/>
      <c r="C303" s="23"/>
      <c r="D303" s="31"/>
      <c r="E303" s="25"/>
      <c r="F303" s="25"/>
      <c r="G303" s="25"/>
      <c r="H303" s="25"/>
      <c r="I303" s="25"/>
      <c r="J303" s="25"/>
      <c r="K303" s="25"/>
      <c r="L303" s="25"/>
      <c r="M303" s="25"/>
      <c r="N303" s="25"/>
      <c r="O303" s="25"/>
      <c r="P303" s="25"/>
      <c r="Q303" s="25"/>
      <c r="R303" s="25"/>
      <c r="S303" s="25"/>
      <c r="T303" s="25"/>
      <c r="U303" s="25"/>
      <c r="V303" s="25"/>
    </row>
    <row r="304" spans="2:22" ht="14.25">
      <c r="B304" s="23"/>
      <c r="C304" s="23"/>
      <c r="D304" s="31"/>
      <c r="E304" s="25"/>
      <c r="F304" s="25"/>
      <c r="G304" s="25"/>
      <c r="H304" s="25"/>
      <c r="I304" s="25"/>
      <c r="J304" s="25"/>
      <c r="K304" s="25"/>
      <c r="L304" s="25"/>
      <c r="M304" s="25"/>
      <c r="N304" s="25"/>
      <c r="O304" s="25"/>
      <c r="P304" s="25"/>
      <c r="Q304" s="25"/>
      <c r="R304" s="25"/>
      <c r="S304" s="25"/>
      <c r="T304" s="25"/>
      <c r="U304" s="25"/>
      <c r="V304" s="25"/>
    </row>
    <row r="305" spans="2:22" ht="14.25">
      <c r="B305" s="23"/>
      <c r="C305" s="23"/>
      <c r="D305" s="31"/>
      <c r="E305" s="25"/>
      <c r="F305" s="25"/>
      <c r="G305" s="25"/>
      <c r="H305" s="25"/>
      <c r="I305" s="25"/>
      <c r="J305" s="25"/>
      <c r="K305" s="25"/>
      <c r="L305" s="25"/>
      <c r="M305" s="25"/>
      <c r="N305" s="25"/>
      <c r="O305" s="25"/>
      <c r="P305" s="25"/>
      <c r="Q305" s="25"/>
      <c r="R305" s="25"/>
      <c r="S305" s="25"/>
      <c r="T305" s="25"/>
      <c r="U305" s="25"/>
      <c r="V305" s="25"/>
    </row>
    <row r="306" spans="2:22" ht="14.25">
      <c r="B306" s="23"/>
      <c r="C306" s="23"/>
      <c r="D306" s="31"/>
      <c r="E306" s="25"/>
      <c r="F306" s="25"/>
      <c r="G306" s="25"/>
      <c r="H306" s="25"/>
      <c r="I306" s="25"/>
      <c r="J306" s="25"/>
      <c r="K306" s="25"/>
      <c r="L306" s="25"/>
      <c r="M306" s="25"/>
      <c r="N306" s="25"/>
      <c r="O306" s="25"/>
      <c r="P306" s="25"/>
      <c r="Q306" s="25"/>
      <c r="R306" s="25"/>
      <c r="S306" s="25"/>
      <c r="T306" s="25"/>
      <c r="U306" s="25"/>
      <c r="V306" s="25"/>
    </row>
    <row r="307" spans="2:22" ht="14.25">
      <c r="B307" s="23"/>
      <c r="C307" s="23"/>
      <c r="D307" s="31"/>
      <c r="E307" s="25"/>
      <c r="F307" s="25"/>
      <c r="G307" s="25"/>
      <c r="H307" s="25"/>
      <c r="I307" s="25"/>
      <c r="J307" s="25"/>
      <c r="K307" s="25"/>
      <c r="L307" s="25"/>
      <c r="M307" s="25"/>
      <c r="N307" s="25"/>
      <c r="O307" s="25"/>
      <c r="P307" s="25"/>
      <c r="Q307" s="25"/>
      <c r="R307" s="25"/>
      <c r="S307" s="25"/>
      <c r="T307" s="25"/>
      <c r="U307" s="25"/>
      <c r="V307" s="25"/>
    </row>
    <row r="308" spans="2:22" ht="14.25">
      <c r="B308" s="23"/>
      <c r="C308" s="23"/>
      <c r="D308" s="31"/>
      <c r="E308" s="25"/>
      <c r="F308" s="25"/>
      <c r="G308" s="25"/>
      <c r="H308" s="25"/>
      <c r="I308" s="25"/>
      <c r="J308" s="25"/>
      <c r="K308" s="25"/>
      <c r="L308" s="25"/>
      <c r="M308" s="25"/>
      <c r="N308" s="25"/>
      <c r="O308" s="25"/>
      <c r="P308" s="25"/>
      <c r="Q308" s="25"/>
      <c r="R308" s="25"/>
      <c r="S308" s="25"/>
      <c r="T308" s="25"/>
      <c r="U308" s="25"/>
      <c r="V308" s="25"/>
    </row>
    <row r="309" spans="2:22" ht="14.25">
      <c r="B309" s="23"/>
      <c r="C309" s="23"/>
      <c r="D309" s="31"/>
      <c r="E309" s="25"/>
      <c r="F309" s="25"/>
      <c r="G309" s="25"/>
      <c r="H309" s="25"/>
      <c r="I309" s="25"/>
      <c r="J309" s="25"/>
      <c r="K309" s="25"/>
      <c r="L309" s="25"/>
      <c r="M309" s="25"/>
      <c r="N309" s="25"/>
      <c r="O309" s="25"/>
      <c r="P309" s="25"/>
      <c r="Q309" s="25"/>
      <c r="R309" s="25"/>
      <c r="S309" s="25"/>
      <c r="T309" s="25"/>
      <c r="U309" s="25"/>
      <c r="V309" s="25"/>
    </row>
    <row r="310" spans="2:22" ht="14.25">
      <c r="B310" s="23"/>
      <c r="C310" s="23"/>
      <c r="D310" s="31"/>
      <c r="E310" s="25"/>
      <c r="F310" s="25"/>
      <c r="G310" s="25"/>
      <c r="H310" s="25"/>
      <c r="I310" s="25"/>
      <c r="J310" s="25"/>
      <c r="K310" s="25"/>
      <c r="L310" s="25"/>
      <c r="M310" s="25"/>
      <c r="N310" s="25"/>
      <c r="O310" s="25"/>
      <c r="P310" s="25"/>
      <c r="Q310" s="25"/>
      <c r="R310" s="25"/>
      <c r="S310" s="25"/>
      <c r="T310" s="25"/>
      <c r="U310" s="25"/>
      <c r="V310" s="25"/>
    </row>
    <row r="311" spans="2:22" ht="14.25">
      <c r="B311" s="23"/>
      <c r="C311" s="23"/>
      <c r="D311" s="31"/>
      <c r="E311" s="25"/>
      <c r="F311" s="25"/>
      <c r="G311" s="25"/>
      <c r="H311" s="25"/>
      <c r="I311" s="25"/>
      <c r="J311" s="25"/>
      <c r="K311" s="25"/>
      <c r="L311" s="25"/>
      <c r="M311" s="25"/>
      <c r="N311" s="25"/>
      <c r="O311" s="25"/>
      <c r="P311" s="25"/>
      <c r="Q311" s="25"/>
      <c r="R311" s="25"/>
      <c r="S311" s="25"/>
      <c r="T311" s="25"/>
      <c r="U311" s="25"/>
      <c r="V311" s="25"/>
    </row>
    <row r="312" spans="2:22" ht="14.25">
      <c r="B312" s="23"/>
      <c r="C312" s="23"/>
      <c r="D312" s="31"/>
      <c r="E312" s="25"/>
      <c r="F312" s="25"/>
      <c r="G312" s="25"/>
      <c r="H312" s="25"/>
      <c r="I312" s="25"/>
      <c r="J312" s="25"/>
      <c r="K312" s="25"/>
      <c r="L312" s="25"/>
      <c r="M312" s="25"/>
      <c r="N312" s="25"/>
      <c r="O312" s="25"/>
      <c r="P312" s="25"/>
      <c r="Q312" s="25"/>
      <c r="R312" s="25"/>
      <c r="S312" s="25"/>
      <c r="T312" s="25"/>
      <c r="U312" s="25"/>
      <c r="V312" s="25"/>
    </row>
    <row r="313" spans="2:22" ht="14.25">
      <c r="B313" s="23"/>
      <c r="C313" s="23"/>
      <c r="D313" s="31"/>
      <c r="E313" s="25"/>
      <c r="F313" s="25"/>
      <c r="G313" s="25"/>
      <c r="H313" s="25"/>
      <c r="I313" s="25"/>
      <c r="J313" s="25"/>
      <c r="K313" s="25"/>
      <c r="L313" s="25"/>
      <c r="M313" s="25"/>
      <c r="N313" s="25"/>
      <c r="O313" s="25"/>
      <c r="P313" s="25"/>
      <c r="Q313" s="25"/>
      <c r="R313" s="25"/>
      <c r="S313" s="25"/>
      <c r="T313" s="25"/>
      <c r="U313" s="25"/>
      <c r="V313" s="25"/>
    </row>
    <row r="314" spans="2:22" ht="14.25">
      <c r="B314" s="23"/>
      <c r="C314" s="23"/>
      <c r="D314" s="31"/>
      <c r="E314" s="25"/>
      <c r="F314" s="25"/>
      <c r="G314" s="25"/>
      <c r="H314" s="25"/>
      <c r="I314" s="25"/>
      <c r="J314" s="25"/>
      <c r="K314" s="25"/>
      <c r="L314" s="25"/>
      <c r="M314" s="25"/>
      <c r="N314" s="25"/>
      <c r="O314" s="25"/>
      <c r="P314" s="25"/>
      <c r="Q314" s="25"/>
      <c r="R314" s="25"/>
      <c r="S314" s="25"/>
      <c r="T314" s="25"/>
      <c r="U314" s="25"/>
      <c r="V314" s="25"/>
    </row>
    <row r="315" spans="2:22" ht="14.25">
      <c r="B315" s="23"/>
      <c r="C315" s="23"/>
      <c r="D315" s="31"/>
      <c r="E315" s="25"/>
      <c r="F315" s="25"/>
      <c r="G315" s="25"/>
      <c r="H315" s="25"/>
      <c r="I315" s="25"/>
      <c r="J315" s="25"/>
      <c r="K315" s="25"/>
      <c r="L315" s="25"/>
      <c r="M315" s="25"/>
      <c r="N315" s="25"/>
      <c r="O315" s="25"/>
      <c r="P315" s="25"/>
      <c r="Q315" s="25"/>
      <c r="R315" s="25"/>
      <c r="S315" s="25"/>
      <c r="T315" s="25"/>
      <c r="U315" s="25"/>
      <c r="V315" s="25"/>
    </row>
    <row r="316" spans="2:22" ht="14.25">
      <c r="B316" s="23"/>
      <c r="C316" s="23"/>
      <c r="D316" s="31"/>
      <c r="E316" s="25"/>
      <c r="F316" s="25"/>
      <c r="G316" s="25"/>
      <c r="H316" s="25"/>
      <c r="I316" s="25"/>
      <c r="J316" s="25"/>
      <c r="K316" s="25"/>
      <c r="L316" s="25"/>
      <c r="M316" s="25"/>
      <c r="N316" s="25"/>
      <c r="O316" s="25"/>
      <c r="P316" s="25"/>
      <c r="Q316" s="25"/>
      <c r="R316" s="25"/>
      <c r="S316" s="25"/>
      <c r="T316" s="25"/>
      <c r="U316" s="25"/>
      <c r="V316" s="25"/>
    </row>
    <row r="317" spans="2:22" ht="14.25">
      <c r="B317" s="23"/>
      <c r="C317" s="23"/>
      <c r="D317" s="31"/>
      <c r="E317" s="25"/>
      <c r="F317" s="25"/>
      <c r="G317" s="25"/>
      <c r="H317" s="25"/>
      <c r="I317" s="25"/>
      <c r="J317" s="25"/>
      <c r="K317" s="25"/>
      <c r="L317" s="25"/>
      <c r="M317" s="25"/>
      <c r="N317" s="25"/>
      <c r="O317" s="25"/>
      <c r="P317" s="25"/>
      <c r="Q317" s="25"/>
      <c r="R317" s="25"/>
      <c r="S317" s="25"/>
      <c r="T317" s="25"/>
      <c r="U317" s="25"/>
      <c r="V317" s="25"/>
    </row>
    <row r="318" spans="2:22" ht="14.25">
      <c r="B318" s="23"/>
      <c r="C318" s="23"/>
      <c r="D318" s="31"/>
      <c r="E318" s="25"/>
      <c r="F318" s="25"/>
      <c r="G318" s="25"/>
      <c r="H318" s="25"/>
      <c r="I318" s="25"/>
      <c r="J318" s="25"/>
      <c r="K318" s="25"/>
      <c r="L318" s="25"/>
      <c r="M318" s="25"/>
      <c r="N318" s="25"/>
      <c r="O318" s="25"/>
      <c r="P318" s="25"/>
      <c r="Q318" s="25"/>
      <c r="R318" s="25"/>
      <c r="S318" s="25"/>
      <c r="T318" s="25"/>
      <c r="U318" s="25"/>
      <c r="V318" s="25"/>
    </row>
    <row r="319" spans="2:22" ht="14.25">
      <c r="B319" s="23"/>
      <c r="C319" s="23"/>
      <c r="D319" s="31"/>
      <c r="E319" s="25"/>
      <c r="F319" s="25"/>
      <c r="G319" s="25"/>
      <c r="H319" s="25"/>
      <c r="I319" s="25"/>
      <c r="J319" s="25"/>
      <c r="K319" s="25"/>
      <c r="L319" s="25"/>
      <c r="M319" s="25"/>
      <c r="N319" s="25"/>
      <c r="O319" s="25"/>
      <c r="P319" s="25"/>
      <c r="Q319" s="25"/>
      <c r="R319" s="25"/>
      <c r="S319" s="25"/>
      <c r="T319" s="25"/>
      <c r="U319" s="25"/>
      <c r="V319" s="25"/>
    </row>
    <row r="320" spans="2:22" ht="14.25">
      <c r="B320" s="23"/>
      <c r="C320" s="23"/>
      <c r="D320" s="31"/>
      <c r="E320" s="25"/>
      <c r="F320" s="25"/>
      <c r="G320" s="25"/>
      <c r="H320" s="25"/>
      <c r="I320" s="25"/>
      <c r="J320" s="25"/>
      <c r="K320" s="25"/>
      <c r="L320" s="25"/>
      <c r="M320" s="25"/>
      <c r="N320" s="25"/>
      <c r="O320" s="25"/>
      <c r="P320" s="25"/>
      <c r="Q320" s="25"/>
      <c r="R320" s="25"/>
      <c r="S320" s="25"/>
      <c r="T320" s="25"/>
      <c r="U320" s="25"/>
      <c r="V320" s="25"/>
    </row>
    <row r="321" spans="2:22" ht="14.25">
      <c r="B321" s="23"/>
      <c r="C321" s="23"/>
      <c r="D321" s="31"/>
      <c r="E321" s="25"/>
      <c r="F321" s="25"/>
      <c r="G321" s="25"/>
      <c r="H321" s="25"/>
      <c r="I321" s="25"/>
      <c r="J321" s="25"/>
      <c r="K321" s="25"/>
      <c r="L321" s="25"/>
      <c r="M321" s="25"/>
      <c r="N321" s="25"/>
      <c r="O321" s="25"/>
      <c r="P321" s="25"/>
      <c r="Q321" s="25"/>
      <c r="R321" s="25"/>
      <c r="S321" s="25"/>
      <c r="T321" s="25"/>
      <c r="U321" s="25"/>
      <c r="V321" s="25"/>
    </row>
    <row r="322" spans="2:22" ht="14.25">
      <c r="B322" s="23"/>
      <c r="C322" s="23"/>
      <c r="D322" s="31"/>
      <c r="E322" s="25"/>
      <c r="F322" s="25"/>
      <c r="G322" s="25"/>
      <c r="H322" s="25"/>
      <c r="I322" s="25"/>
      <c r="J322" s="25"/>
      <c r="K322" s="25"/>
      <c r="L322" s="25"/>
      <c r="M322" s="25"/>
      <c r="N322" s="25"/>
      <c r="O322" s="25"/>
      <c r="P322" s="25"/>
      <c r="Q322" s="25"/>
      <c r="R322" s="25"/>
      <c r="S322" s="25"/>
      <c r="T322" s="25"/>
      <c r="U322" s="25"/>
      <c r="V322" s="25"/>
    </row>
    <row r="323" spans="2:22" ht="14.25">
      <c r="B323" s="23"/>
      <c r="C323" s="23"/>
      <c r="D323" s="31"/>
      <c r="E323" s="25"/>
      <c r="F323" s="25"/>
      <c r="G323" s="25"/>
      <c r="H323" s="25"/>
      <c r="I323" s="25"/>
      <c r="J323" s="25"/>
      <c r="K323" s="25"/>
      <c r="L323" s="25"/>
      <c r="M323" s="25"/>
      <c r="N323" s="25"/>
      <c r="O323" s="25"/>
      <c r="P323" s="25"/>
      <c r="Q323" s="25"/>
      <c r="R323" s="25"/>
      <c r="S323" s="25"/>
      <c r="T323" s="25"/>
      <c r="U323" s="25"/>
      <c r="V323" s="25"/>
    </row>
    <row r="324" spans="2:22" ht="14.25">
      <c r="B324" s="23"/>
      <c r="C324" s="23"/>
      <c r="D324" s="31"/>
      <c r="E324" s="25"/>
      <c r="F324" s="25"/>
      <c r="G324" s="25"/>
      <c r="H324" s="25"/>
      <c r="I324" s="25"/>
      <c r="J324" s="25"/>
      <c r="K324" s="25"/>
      <c r="L324" s="25"/>
      <c r="M324" s="25"/>
      <c r="N324" s="25"/>
      <c r="O324" s="25"/>
      <c r="P324" s="25"/>
      <c r="Q324" s="25"/>
      <c r="R324" s="25"/>
      <c r="S324" s="25"/>
      <c r="T324" s="25"/>
      <c r="U324" s="25"/>
      <c r="V324" s="25"/>
    </row>
    <row r="325" spans="2:22" ht="14.25">
      <c r="B325" s="23"/>
      <c r="C325" s="23"/>
      <c r="D325" s="31"/>
      <c r="E325" s="25"/>
      <c r="F325" s="25"/>
      <c r="G325" s="25"/>
      <c r="H325" s="25"/>
      <c r="I325" s="25"/>
      <c r="J325" s="25"/>
      <c r="K325" s="25"/>
      <c r="L325" s="25"/>
      <c r="M325" s="25"/>
      <c r="N325" s="25"/>
      <c r="O325" s="25"/>
      <c r="P325" s="25"/>
      <c r="Q325" s="25"/>
      <c r="R325" s="25"/>
      <c r="S325" s="25"/>
      <c r="T325" s="25"/>
      <c r="U325" s="25"/>
      <c r="V325" s="25"/>
    </row>
    <row r="326" spans="2:22" ht="14.25">
      <c r="B326" s="23"/>
      <c r="C326" s="23"/>
      <c r="D326" s="31"/>
      <c r="E326" s="25"/>
      <c r="F326" s="25"/>
      <c r="G326" s="25"/>
      <c r="H326" s="25"/>
      <c r="I326" s="25"/>
      <c r="J326" s="25"/>
      <c r="K326" s="25"/>
      <c r="L326" s="25"/>
      <c r="M326" s="25"/>
      <c r="N326" s="25"/>
      <c r="O326" s="25"/>
      <c r="P326" s="25"/>
      <c r="Q326" s="25"/>
      <c r="R326" s="25"/>
      <c r="S326" s="25"/>
      <c r="T326" s="25"/>
      <c r="U326" s="25"/>
      <c r="V326" s="25"/>
    </row>
    <row r="327" spans="2:22" ht="14.25">
      <c r="B327" s="23"/>
      <c r="C327" s="23"/>
      <c r="D327" s="31"/>
      <c r="E327" s="25"/>
      <c r="F327" s="25"/>
      <c r="G327" s="25"/>
      <c r="H327" s="25"/>
      <c r="I327" s="25"/>
      <c r="J327" s="25"/>
      <c r="K327" s="25"/>
      <c r="L327" s="25"/>
      <c r="M327" s="25"/>
      <c r="N327" s="25"/>
      <c r="O327" s="25"/>
      <c r="P327" s="25"/>
      <c r="Q327" s="25"/>
      <c r="R327" s="25"/>
      <c r="S327" s="25"/>
      <c r="T327" s="25"/>
      <c r="U327" s="25"/>
      <c r="V327" s="25"/>
    </row>
    <row r="328" spans="2:22" ht="14.25">
      <c r="B328" s="23"/>
      <c r="C328" s="23"/>
      <c r="D328" s="31"/>
      <c r="E328" s="25"/>
      <c r="F328" s="25"/>
      <c r="G328" s="25"/>
      <c r="H328" s="25"/>
      <c r="I328" s="25"/>
      <c r="J328" s="25"/>
      <c r="K328" s="25"/>
      <c r="L328" s="25"/>
      <c r="M328" s="25"/>
      <c r="N328" s="25"/>
      <c r="O328" s="25"/>
      <c r="P328" s="25"/>
      <c r="Q328" s="25"/>
      <c r="R328" s="25"/>
      <c r="S328" s="25"/>
      <c r="T328" s="25"/>
      <c r="U328" s="25"/>
      <c r="V328" s="25"/>
    </row>
    <row r="329" spans="2:22" ht="14.25">
      <c r="B329" s="23"/>
      <c r="C329" s="23"/>
      <c r="D329" s="31"/>
      <c r="E329" s="25"/>
      <c r="F329" s="25"/>
      <c r="G329" s="25"/>
      <c r="H329" s="25"/>
      <c r="I329" s="25"/>
      <c r="J329" s="25"/>
      <c r="K329" s="25"/>
      <c r="L329" s="25"/>
      <c r="M329" s="25"/>
      <c r="N329" s="25"/>
      <c r="O329" s="25"/>
      <c r="P329" s="25"/>
      <c r="Q329" s="25"/>
      <c r="R329" s="25"/>
      <c r="S329" s="25"/>
      <c r="T329" s="25"/>
      <c r="U329" s="25"/>
      <c r="V329" s="25"/>
    </row>
    <row r="330" spans="2:22" ht="14.25">
      <c r="B330" s="23"/>
      <c r="C330" s="23"/>
      <c r="D330" s="31"/>
      <c r="E330" s="25"/>
      <c r="F330" s="25"/>
      <c r="G330" s="25"/>
      <c r="H330" s="25"/>
      <c r="I330" s="25"/>
      <c r="J330" s="25"/>
      <c r="K330" s="25"/>
      <c r="L330" s="25"/>
      <c r="M330" s="25"/>
      <c r="N330" s="25"/>
      <c r="O330" s="25"/>
      <c r="P330" s="25"/>
      <c r="Q330" s="25"/>
      <c r="R330" s="25"/>
      <c r="S330" s="25"/>
      <c r="T330" s="25"/>
      <c r="U330" s="25"/>
      <c r="V330" s="25"/>
    </row>
    <row r="331" spans="2:22" ht="14.25">
      <c r="B331" s="23"/>
      <c r="C331" s="23"/>
      <c r="D331" s="31"/>
      <c r="E331" s="25"/>
      <c r="F331" s="25"/>
      <c r="G331" s="25"/>
      <c r="H331" s="25"/>
      <c r="I331" s="25"/>
      <c r="J331" s="25"/>
      <c r="K331" s="25"/>
      <c r="L331" s="25"/>
      <c r="M331" s="25"/>
      <c r="N331" s="25"/>
      <c r="O331" s="25"/>
      <c r="P331" s="25"/>
      <c r="Q331" s="25"/>
      <c r="R331" s="25"/>
      <c r="S331" s="25"/>
      <c r="T331" s="25"/>
      <c r="U331" s="25"/>
      <c r="V331" s="25"/>
    </row>
    <row r="332" spans="2:22" ht="14.25">
      <c r="B332" s="23"/>
      <c r="C332" s="23"/>
      <c r="D332" s="31"/>
      <c r="E332" s="25"/>
      <c r="F332" s="25"/>
      <c r="G332" s="25"/>
      <c r="H332" s="25"/>
      <c r="I332" s="25"/>
      <c r="J332" s="25"/>
      <c r="K332" s="25"/>
      <c r="L332" s="25"/>
      <c r="M332" s="25"/>
      <c r="N332" s="25"/>
      <c r="O332" s="25"/>
      <c r="P332" s="25"/>
      <c r="Q332" s="25"/>
      <c r="R332" s="25"/>
      <c r="S332" s="25"/>
      <c r="T332" s="25"/>
      <c r="U332" s="25"/>
      <c r="V332" s="25"/>
    </row>
    <row r="333" spans="2:22" ht="14.25">
      <c r="B333" s="23"/>
      <c r="C333" s="23"/>
      <c r="D333" s="31"/>
      <c r="E333" s="25"/>
      <c r="F333" s="25"/>
      <c r="G333" s="25"/>
      <c r="H333" s="25"/>
      <c r="I333" s="25"/>
      <c r="J333" s="25"/>
      <c r="K333" s="25"/>
      <c r="L333" s="25"/>
      <c r="M333" s="25"/>
      <c r="N333" s="25"/>
      <c r="O333" s="25"/>
      <c r="P333" s="25"/>
      <c r="Q333" s="25"/>
      <c r="R333" s="25"/>
      <c r="S333" s="25"/>
      <c r="T333" s="25"/>
      <c r="U333" s="25"/>
      <c r="V333" s="25"/>
    </row>
    <row r="334" spans="2:22" ht="14.25">
      <c r="B334" s="23"/>
      <c r="C334" s="23"/>
      <c r="D334" s="31"/>
      <c r="E334" s="25"/>
      <c r="F334" s="25"/>
      <c r="G334" s="25"/>
      <c r="H334" s="25"/>
      <c r="I334" s="25"/>
      <c r="J334" s="25"/>
      <c r="K334" s="25"/>
      <c r="L334" s="25"/>
      <c r="M334" s="25"/>
      <c r="N334" s="25"/>
      <c r="O334" s="25"/>
      <c r="P334" s="25"/>
      <c r="Q334" s="25"/>
      <c r="R334" s="25"/>
      <c r="S334" s="25"/>
      <c r="T334" s="25"/>
      <c r="U334" s="25"/>
      <c r="V334" s="25"/>
    </row>
    <row r="335" spans="2:22" ht="14.25">
      <c r="B335" s="23"/>
      <c r="C335" s="23"/>
      <c r="D335" s="31"/>
      <c r="E335" s="25"/>
      <c r="F335" s="25"/>
      <c r="G335" s="25"/>
      <c r="H335" s="25"/>
      <c r="I335" s="25"/>
      <c r="J335" s="25"/>
      <c r="K335" s="25"/>
      <c r="L335" s="25"/>
      <c r="M335" s="25"/>
      <c r="N335" s="25"/>
      <c r="O335" s="25"/>
      <c r="P335" s="25"/>
      <c r="Q335" s="25"/>
      <c r="R335" s="25"/>
      <c r="S335" s="25"/>
      <c r="T335" s="25"/>
      <c r="U335" s="25"/>
      <c r="V335" s="25"/>
    </row>
    <row r="336" spans="2:22" ht="14.25">
      <c r="B336" s="23"/>
      <c r="C336" s="23"/>
      <c r="D336" s="31"/>
      <c r="E336" s="25"/>
      <c r="F336" s="25"/>
      <c r="G336" s="25"/>
      <c r="H336" s="25"/>
      <c r="I336" s="25"/>
      <c r="J336" s="25"/>
      <c r="K336" s="25"/>
      <c r="L336" s="25"/>
      <c r="M336" s="25"/>
      <c r="N336" s="25"/>
      <c r="O336" s="25"/>
      <c r="P336" s="25"/>
      <c r="Q336" s="25"/>
      <c r="R336" s="25"/>
      <c r="S336" s="25"/>
      <c r="T336" s="25"/>
      <c r="U336" s="25"/>
      <c r="V336" s="25"/>
    </row>
    <row r="337" spans="2:22" ht="14.25">
      <c r="B337" s="23"/>
      <c r="C337" s="23"/>
      <c r="D337" s="31"/>
      <c r="E337" s="25"/>
      <c r="F337" s="25"/>
      <c r="G337" s="25"/>
      <c r="H337" s="25"/>
      <c r="I337" s="25"/>
      <c r="J337" s="25"/>
      <c r="K337" s="25"/>
      <c r="L337" s="25"/>
      <c r="M337" s="25"/>
      <c r="N337" s="25"/>
      <c r="O337" s="25"/>
      <c r="P337" s="25"/>
      <c r="Q337" s="25"/>
      <c r="R337" s="25"/>
      <c r="S337" s="25"/>
      <c r="T337" s="25"/>
      <c r="U337" s="25"/>
      <c r="V337" s="25"/>
    </row>
    <row r="338" spans="2:22" ht="14.25">
      <c r="B338" s="23"/>
      <c r="C338" s="23"/>
      <c r="D338" s="31"/>
      <c r="E338" s="25"/>
      <c r="F338" s="25"/>
      <c r="G338" s="25"/>
      <c r="H338" s="25"/>
      <c r="I338" s="25"/>
      <c r="J338" s="25"/>
      <c r="K338" s="25"/>
      <c r="L338" s="25"/>
      <c r="M338" s="25"/>
      <c r="N338" s="25"/>
      <c r="O338" s="25"/>
      <c r="P338" s="25"/>
      <c r="Q338" s="25"/>
      <c r="R338" s="25"/>
      <c r="S338" s="25"/>
      <c r="T338" s="25"/>
      <c r="U338" s="25"/>
      <c r="V338" s="25"/>
    </row>
    <row r="339" spans="2:22" ht="14.25">
      <c r="B339" s="23"/>
      <c r="C339" s="23"/>
      <c r="D339" s="31"/>
      <c r="E339" s="25"/>
      <c r="F339" s="25"/>
      <c r="G339" s="25"/>
      <c r="H339" s="25"/>
      <c r="I339" s="25"/>
      <c r="J339" s="25"/>
      <c r="K339" s="25"/>
      <c r="L339" s="25"/>
      <c r="M339" s="25"/>
      <c r="N339" s="25"/>
      <c r="O339" s="25"/>
      <c r="P339" s="25"/>
      <c r="Q339" s="25"/>
      <c r="R339" s="25"/>
      <c r="S339" s="25"/>
      <c r="T339" s="25"/>
      <c r="U339" s="25"/>
      <c r="V339" s="25"/>
    </row>
    <row r="340" spans="2:22" ht="14.25">
      <c r="B340" s="23"/>
      <c r="C340" s="23"/>
      <c r="D340" s="31"/>
      <c r="E340" s="25"/>
      <c r="F340" s="25"/>
      <c r="G340" s="25"/>
      <c r="H340" s="25"/>
      <c r="I340" s="25"/>
      <c r="J340" s="25"/>
      <c r="K340" s="25"/>
      <c r="L340" s="25"/>
      <c r="M340" s="25"/>
      <c r="N340" s="25"/>
      <c r="O340" s="25"/>
      <c r="P340" s="25"/>
      <c r="Q340" s="25"/>
      <c r="R340" s="25"/>
      <c r="S340" s="25"/>
      <c r="T340" s="25"/>
      <c r="U340" s="25"/>
      <c r="V340" s="25"/>
    </row>
    <row r="341" spans="2:22" ht="14.25">
      <c r="B341" s="23"/>
      <c r="C341" s="23"/>
      <c r="D341" s="31"/>
      <c r="E341" s="25"/>
      <c r="F341" s="25"/>
      <c r="G341" s="25"/>
      <c r="H341" s="25"/>
      <c r="I341" s="25"/>
      <c r="J341" s="25"/>
      <c r="K341" s="25"/>
      <c r="L341" s="25"/>
      <c r="M341" s="25"/>
      <c r="N341" s="25"/>
      <c r="O341" s="25"/>
      <c r="P341" s="25"/>
      <c r="Q341" s="25"/>
      <c r="R341" s="25"/>
      <c r="S341" s="25"/>
      <c r="T341" s="25"/>
      <c r="U341" s="25"/>
      <c r="V341" s="25"/>
    </row>
    <row r="342" spans="2:22" ht="14.25">
      <c r="B342" s="23"/>
      <c r="C342" s="23"/>
      <c r="D342" s="31"/>
      <c r="E342" s="25"/>
      <c r="F342" s="25"/>
      <c r="G342" s="25"/>
      <c r="H342" s="25"/>
      <c r="I342" s="25"/>
      <c r="J342" s="25"/>
      <c r="K342" s="25"/>
      <c r="L342" s="25"/>
      <c r="M342" s="25"/>
      <c r="N342" s="25"/>
      <c r="O342" s="25"/>
      <c r="P342" s="25"/>
      <c r="Q342" s="25"/>
      <c r="R342" s="25"/>
      <c r="S342" s="25"/>
      <c r="T342" s="25"/>
      <c r="U342" s="25"/>
      <c r="V342" s="25"/>
    </row>
    <row r="343" spans="2:22" ht="14.25">
      <c r="B343" s="23"/>
      <c r="C343" s="23"/>
      <c r="D343" s="31"/>
      <c r="E343" s="25"/>
      <c r="F343" s="25"/>
      <c r="G343" s="25"/>
      <c r="H343" s="25"/>
      <c r="I343" s="25"/>
      <c r="J343" s="25"/>
      <c r="K343" s="25"/>
      <c r="L343" s="25"/>
      <c r="M343" s="25"/>
      <c r="N343" s="25"/>
      <c r="O343" s="25"/>
      <c r="P343" s="25"/>
      <c r="Q343" s="25"/>
      <c r="R343" s="25"/>
      <c r="S343" s="25"/>
      <c r="T343" s="25"/>
      <c r="U343" s="25"/>
      <c r="V343" s="25"/>
    </row>
    <row r="344" spans="2:22" ht="14.25">
      <c r="B344" s="23"/>
      <c r="C344" s="23"/>
      <c r="D344" s="31"/>
      <c r="E344" s="25"/>
      <c r="F344" s="25"/>
      <c r="G344" s="25"/>
      <c r="H344" s="25"/>
      <c r="I344" s="25"/>
      <c r="J344" s="25"/>
      <c r="K344" s="25"/>
      <c r="L344" s="25"/>
      <c r="M344" s="25"/>
      <c r="N344" s="25"/>
      <c r="O344" s="25"/>
      <c r="P344" s="25"/>
      <c r="Q344" s="25"/>
      <c r="R344" s="25"/>
      <c r="S344" s="25"/>
      <c r="T344" s="25"/>
      <c r="U344" s="25"/>
      <c r="V344" s="25"/>
    </row>
    <row r="345" spans="2:22" ht="14.25">
      <c r="B345" s="23"/>
      <c r="C345" s="23"/>
      <c r="D345" s="31"/>
      <c r="E345" s="25"/>
      <c r="F345" s="25"/>
      <c r="G345" s="25"/>
      <c r="H345" s="25"/>
      <c r="I345" s="25"/>
      <c r="J345" s="25"/>
      <c r="K345" s="25"/>
      <c r="L345" s="25"/>
      <c r="M345" s="25"/>
      <c r="N345" s="25"/>
      <c r="O345" s="25"/>
      <c r="P345" s="25"/>
      <c r="Q345" s="25"/>
      <c r="R345" s="25"/>
      <c r="S345" s="25"/>
      <c r="T345" s="25"/>
      <c r="U345" s="25"/>
      <c r="V345" s="25"/>
    </row>
    <row r="346" spans="2:22" ht="14.25">
      <c r="B346" s="23"/>
      <c r="C346" s="23"/>
      <c r="D346" s="31"/>
      <c r="E346" s="25"/>
      <c r="F346" s="25"/>
      <c r="G346" s="25"/>
      <c r="H346" s="25"/>
      <c r="I346" s="25"/>
      <c r="J346" s="25"/>
      <c r="K346" s="25"/>
      <c r="L346" s="25"/>
      <c r="M346" s="25"/>
      <c r="N346" s="25"/>
      <c r="O346" s="25"/>
      <c r="P346" s="25"/>
      <c r="Q346" s="25"/>
      <c r="R346" s="25"/>
      <c r="S346" s="25"/>
      <c r="T346" s="25"/>
      <c r="U346" s="25"/>
      <c r="V346" s="25"/>
    </row>
    <row r="347" spans="2:22" ht="14.25">
      <c r="B347" s="23"/>
      <c r="C347" s="23"/>
      <c r="D347" s="31"/>
      <c r="E347" s="25"/>
      <c r="F347" s="25"/>
      <c r="G347" s="25"/>
      <c r="H347" s="25"/>
      <c r="I347" s="25"/>
      <c r="J347" s="25"/>
      <c r="K347" s="25"/>
      <c r="L347" s="25"/>
      <c r="M347" s="25"/>
      <c r="N347" s="25"/>
      <c r="O347" s="25"/>
      <c r="P347" s="25"/>
      <c r="Q347" s="25"/>
      <c r="R347" s="25"/>
      <c r="S347" s="25"/>
      <c r="T347" s="25"/>
      <c r="U347" s="25"/>
      <c r="V347" s="25"/>
    </row>
    <row r="348" spans="2:22" ht="14.25">
      <c r="B348" s="23"/>
      <c r="C348" s="23"/>
      <c r="D348" s="31"/>
      <c r="E348" s="25"/>
      <c r="F348" s="25"/>
      <c r="G348" s="25"/>
      <c r="H348" s="25"/>
      <c r="I348" s="25"/>
      <c r="J348" s="25"/>
      <c r="K348" s="25"/>
      <c r="L348" s="25"/>
      <c r="M348" s="25"/>
      <c r="N348" s="25"/>
      <c r="O348" s="25"/>
      <c r="P348" s="25"/>
      <c r="Q348" s="25"/>
      <c r="R348" s="25"/>
      <c r="S348" s="25"/>
      <c r="T348" s="25"/>
      <c r="U348" s="25"/>
      <c r="V348" s="25"/>
    </row>
    <row r="349" spans="2:22" ht="14.25">
      <c r="B349" s="23"/>
      <c r="C349" s="23"/>
      <c r="D349" s="31"/>
      <c r="E349" s="25"/>
      <c r="F349" s="25"/>
      <c r="G349" s="25"/>
      <c r="H349" s="25"/>
      <c r="I349" s="25"/>
      <c r="J349" s="25"/>
      <c r="K349" s="25"/>
      <c r="L349" s="25"/>
      <c r="M349" s="25"/>
      <c r="N349" s="25"/>
      <c r="O349" s="25"/>
      <c r="P349" s="25"/>
      <c r="Q349" s="25"/>
      <c r="R349" s="25"/>
      <c r="S349" s="25"/>
      <c r="T349" s="25"/>
      <c r="U349" s="25"/>
      <c r="V349" s="25"/>
    </row>
    <row r="350" spans="2:22" ht="14.25">
      <c r="B350" s="23"/>
      <c r="C350" s="23"/>
      <c r="D350" s="31"/>
      <c r="E350" s="25"/>
      <c r="F350" s="25"/>
      <c r="G350" s="25"/>
      <c r="H350" s="25"/>
      <c r="I350" s="25"/>
      <c r="J350" s="25"/>
      <c r="K350" s="25"/>
      <c r="L350" s="25"/>
      <c r="M350" s="25"/>
      <c r="N350" s="25"/>
      <c r="O350" s="25"/>
      <c r="P350" s="25"/>
      <c r="Q350" s="25"/>
      <c r="R350" s="25"/>
      <c r="S350" s="25"/>
      <c r="T350" s="25"/>
      <c r="U350" s="25"/>
      <c r="V350" s="25"/>
    </row>
    <row r="351" spans="2:22" ht="14.25">
      <c r="B351" s="23"/>
      <c r="C351" s="23"/>
      <c r="D351" s="31"/>
      <c r="E351" s="25"/>
      <c r="F351" s="25"/>
      <c r="G351" s="25"/>
      <c r="H351" s="25"/>
      <c r="I351" s="25"/>
      <c r="J351" s="25"/>
      <c r="K351" s="25"/>
      <c r="L351" s="25"/>
      <c r="M351" s="25"/>
      <c r="N351" s="25"/>
      <c r="O351" s="25"/>
      <c r="P351" s="25"/>
      <c r="Q351" s="25"/>
      <c r="R351" s="25"/>
      <c r="S351" s="25"/>
      <c r="T351" s="25"/>
      <c r="U351" s="25"/>
      <c r="V351" s="25"/>
    </row>
    <row r="352" spans="2:22" ht="14.25">
      <c r="B352" s="23"/>
      <c r="C352" s="23"/>
      <c r="D352" s="31"/>
      <c r="E352" s="25"/>
      <c r="F352" s="25"/>
      <c r="G352" s="25"/>
      <c r="H352" s="25"/>
      <c r="I352" s="25"/>
      <c r="J352" s="25"/>
      <c r="K352" s="25"/>
      <c r="L352" s="25"/>
      <c r="M352" s="25"/>
      <c r="N352" s="25"/>
      <c r="O352" s="25"/>
      <c r="P352" s="25"/>
      <c r="Q352" s="25"/>
      <c r="R352" s="25"/>
      <c r="S352" s="25"/>
      <c r="T352" s="25"/>
      <c r="U352" s="25"/>
      <c r="V352" s="25"/>
    </row>
    <row r="353" spans="2:22" ht="14.25">
      <c r="B353" s="23"/>
      <c r="C353" s="23"/>
      <c r="D353" s="31"/>
      <c r="E353" s="25"/>
      <c r="F353" s="25"/>
      <c r="G353" s="25"/>
      <c r="H353" s="25"/>
      <c r="I353" s="25"/>
      <c r="J353" s="25"/>
      <c r="K353" s="25"/>
      <c r="L353" s="25"/>
      <c r="M353" s="25"/>
      <c r="N353" s="25"/>
      <c r="O353" s="25"/>
      <c r="P353" s="25"/>
      <c r="Q353" s="25"/>
      <c r="R353" s="25"/>
      <c r="S353" s="25"/>
      <c r="T353" s="25"/>
      <c r="U353" s="25"/>
      <c r="V353" s="25"/>
    </row>
    <row r="354" spans="2:22" ht="14.25">
      <c r="B354" s="23"/>
      <c r="C354" s="23"/>
      <c r="D354" s="31"/>
      <c r="E354" s="25"/>
      <c r="F354" s="25"/>
      <c r="G354" s="25"/>
      <c r="H354" s="25"/>
      <c r="I354" s="25"/>
      <c r="J354" s="25"/>
      <c r="K354" s="25"/>
      <c r="L354" s="25"/>
      <c r="M354" s="25"/>
      <c r="N354" s="25"/>
      <c r="O354" s="25"/>
      <c r="P354" s="25"/>
      <c r="Q354" s="25"/>
      <c r="R354" s="25"/>
      <c r="S354" s="25"/>
      <c r="T354" s="25"/>
      <c r="U354" s="25"/>
      <c r="V354" s="25"/>
    </row>
    <row r="355" spans="2:22" ht="14.25">
      <c r="B355" s="23"/>
      <c r="C355" s="23"/>
      <c r="D355" s="31"/>
      <c r="E355" s="25"/>
      <c r="F355" s="25"/>
      <c r="G355" s="25"/>
      <c r="H355" s="25"/>
      <c r="I355" s="25"/>
      <c r="J355" s="25"/>
      <c r="K355" s="25"/>
      <c r="L355" s="25"/>
      <c r="M355" s="25"/>
      <c r="N355" s="25"/>
      <c r="O355" s="25"/>
      <c r="P355" s="25"/>
      <c r="Q355" s="25"/>
      <c r="R355" s="25"/>
      <c r="S355" s="25"/>
      <c r="T355" s="25"/>
      <c r="U355" s="25"/>
      <c r="V355" s="25"/>
    </row>
    <row r="356" spans="2:22" ht="14.25">
      <c r="B356" s="23"/>
      <c r="C356" s="23"/>
      <c r="D356" s="31"/>
      <c r="E356" s="25"/>
      <c r="F356" s="25"/>
      <c r="G356" s="25"/>
      <c r="H356" s="25"/>
      <c r="I356" s="25"/>
      <c r="J356" s="25"/>
      <c r="K356" s="25"/>
      <c r="L356" s="25"/>
      <c r="M356" s="25"/>
      <c r="N356" s="25"/>
      <c r="O356" s="25"/>
      <c r="P356" s="25"/>
      <c r="Q356" s="25"/>
      <c r="R356" s="25"/>
      <c r="S356" s="25"/>
      <c r="T356" s="25"/>
      <c r="U356" s="25"/>
      <c r="V356" s="25"/>
    </row>
    <row r="357" spans="2:22" ht="14.25">
      <c r="B357" s="23"/>
      <c r="C357" s="23"/>
      <c r="D357" s="31"/>
      <c r="E357" s="25"/>
      <c r="F357" s="25"/>
      <c r="G357" s="25"/>
      <c r="H357" s="25"/>
      <c r="I357" s="25"/>
      <c r="J357" s="25"/>
      <c r="K357" s="25"/>
      <c r="L357" s="25"/>
      <c r="M357" s="25"/>
      <c r="N357" s="25"/>
      <c r="O357" s="25"/>
      <c r="P357" s="25"/>
      <c r="Q357" s="25"/>
      <c r="R357" s="25"/>
      <c r="S357" s="25"/>
      <c r="T357" s="25"/>
      <c r="U357" s="25"/>
      <c r="V357" s="25"/>
    </row>
    <row r="358" spans="2:22" ht="14.25">
      <c r="B358" s="23"/>
      <c r="C358" s="23"/>
      <c r="D358" s="31"/>
      <c r="E358" s="25"/>
      <c r="F358" s="25"/>
      <c r="G358" s="25"/>
      <c r="H358" s="25"/>
      <c r="I358" s="25"/>
      <c r="J358" s="25"/>
      <c r="K358" s="25"/>
      <c r="L358" s="25"/>
      <c r="M358" s="25"/>
      <c r="N358" s="25"/>
      <c r="O358" s="25"/>
      <c r="P358" s="25"/>
      <c r="Q358" s="25"/>
      <c r="R358" s="25"/>
      <c r="S358" s="25"/>
      <c r="T358" s="25"/>
      <c r="U358" s="25"/>
      <c r="V358" s="25"/>
    </row>
    <row r="359" spans="2:22" ht="14.25">
      <c r="B359" s="23"/>
      <c r="C359" s="23"/>
      <c r="D359" s="31"/>
      <c r="E359" s="25"/>
      <c r="F359" s="25"/>
      <c r="G359" s="25"/>
      <c r="H359" s="25"/>
      <c r="I359" s="25"/>
      <c r="J359" s="25"/>
      <c r="K359" s="25"/>
      <c r="L359" s="25"/>
      <c r="M359" s="25"/>
      <c r="N359" s="25"/>
      <c r="O359" s="25"/>
      <c r="P359" s="25"/>
      <c r="Q359" s="25"/>
      <c r="R359" s="25"/>
      <c r="S359" s="25"/>
      <c r="T359" s="25"/>
      <c r="U359" s="25"/>
      <c r="V359" s="25"/>
    </row>
    <row r="360" spans="2:22" ht="14.25">
      <c r="B360" s="23"/>
      <c r="C360" s="23"/>
      <c r="D360" s="31"/>
      <c r="E360" s="25"/>
      <c r="F360" s="25"/>
      <c r="G360" s="25"/>
      <c r="H360" s="25"/>
      <c r="I360" s="25"/>
      <c r="J360" s="25"/>
      <c r="K360" s="25"/>
      <c r="L360" s="25"/>
      <c r="M360" s="25"/>
      <c r="N360" s="25"/>
      <c r="O360" s="25"/>
      <c r="P360" s="25"/>
      <c r="Q360" s="25"/>
      <c r="R360" s="25"/>
      <c r="S360" s="25"/>
      <c r="T360" s="25"/>
      <c r="U360" s="25"/>
      <c r="V360" s="25"/>
    </row>
    <row r="361" spans="2:22" ht="14.25">
      <c r="B361" s="23"/>
      <c r="C361" s="23"/>
      <c r="D361" s="31"/>
      <c r="E361" s="25"/>
      <c r="F361" s="25"/>
      <c r="G361" s="25"/>
      <c r="H361" s="25"/>
      <c r="I361" s="25"/>
      <c r="J361" s="25"/>
      <c r="K361" s="25"/>
      <c r="L361" s="25"/>
      <c r="M361" s="25"/>
      <c r="N361" s="25"/>
      <c r="O361" s="25"/>
      <c r="P361" s="25"/>
      <c r="Q361" s="25"/>
      <c r="R361" s="25"/>
      <c r="S361" s="25"/>
      <c r="T361" s="25"/>
      <c r="U361" s="25"/>
      <c r="V361" s="25"/>
    </row>
    <row r="362" spans="2:22" ht="14.25">
      <c r="B362" s="23"/>
      <c r="C362" s="23"/>
      <c r="D362" s="31"/>
      <c r="E362" s="25"/>
      <c r="F362" s="25"/>
      <c r="G362" s="25"/>
      <c r="H362" s="25"/>
      <c r="I362" s="25"/>
      <c r="J362" s="25"/>
      <c r="K362" s="25"/>
      <c r="L362" s="25"/>
      <c r="M362" s="25"/>
      <c r="N362" s="25"/>
      <c r="O362" s="25"/>
      <c r="P362" s="25"/>
      <c r="Q362" s="25"/>
      <c r="R362" s="25"/>
      <c r="S362" s="25"/>
      <c r="T362" s="25"/>
      <c r="U362" s="25"/>
      <c r="V362" s="25"/>
    </row>
    <row r="363" spans="2:22" ht="14.25">
      <c r="B363" s="23"/>
      <c r="C363" s="23"/>
      <c r="D363" s="31"/>
      <c r="E363" s="25"/>
      <c r="F363" s="25"/>
      <c r="G363" s="25"/>
      <c r="H363" s="25"/>
      <c r="I363" s="25"/>
      <c r="J363" s="25"/>
      <c r="K363" s="25"/>
      <c r="L363" s="25"/>
      <c r="M363" s="25"/>
      <c r="N363" s="25"/>
      <c r="O363" s="25"/>
      <c r="P363" s="25"/>
      <c r="Q363" s="25"/>
      <c r="R363" s="25"/>
      <c r="S363" s="25"/>
      <c r="T363" s="25"/>
      <c r="U363" s="25"/>
      <c r="V363" s="25"/>
    </row>
    <row r="364" spans="2:22" ht="14.25">
      <c r="B364" s="23"/>
      <c r="C364" s="23"/>
      <c r="D364" s="31"/>
      <c r="E364" s="25"/>
      <c r="F364" s="25"/>
      <c r="G364" s="25"/>
      <c r="H364" s="25"/>
      <c r="I364" s="25"/>
      <c r="J364" s="25"/>
      <c r="K364" s="25"/>
      <c r="L364" s="25"/>
      <c r="M364" s="25"/>
      <c r="N364" s="25"/>
      <c r="O364" s="25"/>
      <c r="P364" s="25"/>
      <c r="Q364" s="25"/>
      <c r="R364" s="25"/>
      <c r="S364" s="25"/>
      <c r="T364" s="25"/>
      <c r="U364" s="25"/>
      <c r="V364" s="25"/>
    </row>
    <row r="365" spans="2:22" ht="14.25">
      <c r="B365" s="23"/>
      <c r="C365" s="23"/>
      <c r="D365" s="31"/>
      <c r="E365" s="25"/>
      <c r="F365" s="25"/>
      <c r="G365" s="25"/>
      <c r="H365" s="25"/>
      <c r="I365" s="25"/>
      <c r="J365" s="25"/>
      <c r="K365" s="25"/>
      <c r="L365" s="25"/>
      <c r="M365" s="25"/>
      <c r="N365" s="25"/>
      <c r="O365" s="25"/>
      <c r="P365" s="25"/>
      <c r="Q365" s="25"/>
      <c r="R365" s="25"/>
      <c r="S365" s="25"/>
      <c r="T365" s="25"/>
      <c r="U365" s="25"/>
      <c r="V365" s="25"/>
    </row>
    <row r="366" spans="2:22" ht="14.25">
      <c r="B366" s="23"/>
      <c r="C366" s="23"/>
      <c r="D366" s="31"/>
      <c r="E366" s="25"/>
      <c r="F366" s="25"/>
      <c r="G366" s="25"/>
      <c r="H366" s="25"/>
      <c r="I366" s="25"/>
      <c r="J366" s="25"/>
      <c r="K366" s="25"/>
      <c r="L366" s="25"/>
      <c r="M366" s="25"/>
      <c r="N366" s="25"/>
      <c r="O366" s="25"/>
      <c r="P366" s="25"/>
      <c r="Q366" s="25"/>
      <c r="R366" s="25"/>
      <c r="S366" s="25"/>
      <c r="T366" s="25"/>
      <c r="U366" s="25"/>
      <c r="V366" s="25"/>
    </row>
    <row r="367" spans="2:22" ht="14.25">
      <c r="B367" s="23"/>
      <c r="C367" s="23"/>
      <c r="D367" s="31"/>
      <c r="E367" s="25"/>
      <c r="F367" s="25"/>
      <c r="G367" s="25"/>
      <c r="H367" s="25"/>
      <c r="I367" s="25"/>
      <c r="J367" s="25"/>
      <c r="K367" s="25"/>
      <c r="L367" s="25"/>
      <c r="M367" s="25"/>
      <c r="N367" s="25"/>
      <c r="O367" s="25"/>
      <c r="P367" s="25"/>
      <c r="Q367" s="25"/>
      <c r="R367" s="25"/>
      <c r="S367" s="25"/>
      <c r="T367" s="25"/>
      <c r="U367" s="25"/>
      <c r="V367" s="25"/>
    </row>
    <row r="368" spans="2:22" ht="14.25">
      <c r="B368" s="23"/>
      <c r="C368" s="23"/>
      <c r="D368" s="31"/>
      <c r="E368" s="25"/>
      <c r="F368" s="25"/>
      <c r="G368" s="25"/>
      <c r="H368" s="25"/>
      <c r="I368" s="25"/>
      <c r="J368" s="25"/>
      <c r="K368" s="25"/>
      <c r="L368" s="25"/>
      <c r="M368" s="25"/>
      <c r="N368" s="25"/>
      <c r="O368" s="25"/>
      <c r="P368" s="25"/>
      <c r="Q368" s="25"/>
      <c r="R368" s="25"/>
      <c r="S368" s="25"/>
      <c r="T368" s="25"/>
      <c r="U368" s="25"/>
      <c r="V368" s="25"/>
    </row>
    <row r="369" spans="2:22" ht="14.25">
      <c r="B369" s="23"/>
      <c r="C369" s="23"/>
      <c r="D369" s="31"/>
      <c r="E369" s="25"/>
      <c r="F369" s="25"/>
      <c r="G369" s="25"/>
      <c r="H369" s="25"/>
      <c r="I369" s="25"/>
      <c r="J369" s="25"/>
      <c r="K369" s="25"/>
      <c r="L369" s="25"/>
      <c r="M369" s="25"/>
      <c r="N369" s="25"/>
      <c r="O369" s="25"/>
      <c r="P369" s="25"/>
      <c r="Q369" s="25"/>
      <c r="R369" s="25"/>
      <c r="S369" s="25"/>
      <c r="T369" s="25"/>
      <c r="U369" s="25"/>
      <c r="V369" s="25"/>
    </row>
    <row r="370" spans="2:22" ht="14.25">
      <c r="B370" s="23"/>
      <c r="C370" s="23"/>
      <c r="D370" s="31"/>
      <c r="E370" s="25"/>
      <c r="F370" s="25"/>
      <c r="G370" s="25"/>
      <c r="H370" s="25"/>
      <c r="I370" s="25"/>
      <c r="J370" s="25"/>
      <c r="K370" s="25"/>
      <c r="L370" s="25"/>
      <c r="M370" s="25"/>
      <c r="N370" s="25"/>
      <c r="O370" s="25"/>
      <c r="P370" s="25"/>
      <c r="Q370" s="25"/>
      <c r="R370" s="25"/>
      <c r="S370" s="25"/>
      <c r="T370" s="25"/>
      <c r="U370" s="25"/>
      <c r="V370" s="25"/>
    </row>
    <row r="371" spans="2:22" ht="14.25">
      <c r="B371" s="23"/>
      <c r="C371" s="23"/>
      <c r="D371" s="31"/>
      <c r="E371" s="25"/>
      <c r="F371" s="25"/>
      <c r="G371" s="25"/>
      <c r="H371" s="25"/>
      <c r="I371" s="25"/>
      <c r="J371" s="25"/>
      <c r="K371" s="25"/>
      <c r="L371" s="25"/>
      <c r="M371" s="25"/>
      <c r="N371" s="25"/>
      <c r="O371" s="25"/>
      <c r="P371" s="25"/>
      <c r="Q371" s="25"/>
      <c r="R371" s="25"/>
      <c r="S371" s="25"/>
      <c r="T371" s="25"/>
      <c r="U371" s="25"/>
      <c r="V371" s="25"/>
    </row>
    <row r="372" spans="2:22" ht="14.25">
      <c r="B372" s="23"/>
      <c r="C372" s="23"/>
      <c r="D372" s="31"/>
      <c r="E372" s="25"/>
      <c r="F372" s="25"/>
      <c r="G372" s="25"/>
      <c r="H372" s="25"/>
      <c r="I372" s="25"/>
      <c r="J372" s="25"/>
      <c r="K372" s="25"/>
      <c r="L372" s="25"/>
      <c r="M372" s="25"/>
      <c r="N372" s="25"/>
      <c r="O372" s="25"/>
      <c r="P372" s="25"/>
      <c r="Q372" s="25"/>
      <c r="R372" s="25"/>
      <c r="S372" s="25"/>
      <c r="T372" s="25"/>
      <c r="U372" s="25"/>
      <c r="V372" s="25"/>
    </row>
    <row r="373" spans="2:22" ht="14.25">
      <c r="B373" s="23"/>
      <c r="C373" s="23"/>
      <c r="D373" s="31"/>
      <c r="E373" s="25"/>
      <c r="F373" s="25"/>
      <c r="G373" s="25"/>
      <c r="H373" s="25"/>
      <c r="I373" s="25"/>
      <c r="J373" s="25"/>
      <c r="K373" s="25"/>
      <c r="L373" s="25"/>
      <c r="M373" s="25"/>
      <c r="N373" s="25"/>
      <c r="O373" s="25"/>
      <c r="P373" s="25"/>
      <c r="Q373" s="25"/>
      <c r="R373" s="25"/>
      <c r="S373" s="25"/>
      <c r="T373" s="25"/>
      <c r="U373" s="25"/>
      <c r="V373" s="25"/>
    </row>
    <row r="374" spans="2:22" ht="14.25">
      <c r="B374" s="23"/>
      <c r="C374" s="23"/>
      <c r="D374" s="31"/>
      <c r="E374" s="25"/>
      <c r="F374" s="25"/>
      <c r="G374" s="25"/>
      <c r="H374" s="25"/>
      <c r="I374" s="25"/>
      <c r="J374" s="25"/>
      <c r="K374" s="25"/>
      <c r="L374" s="25"/>
      <c r="M374" s="25"/>
      <c r="N374" s="25"/>
      <c r="O374" s="25"/>
      <c r="P374" s="25"/>
      <c r="Q374" s="25"/>
      <c r="R374" s="25"/>
      <c r="S374" s="25"/>
      <c r="T374" s="25"/>
      <c r="U374" s="25"/>
      <c r="V374" s="25"/>
    </row>
    <row r="375" spans="2:22" ht="14.25">
      <c r="B375" s="23"/>
      <c r="C375" s="23"/>
      <c r="D375" s="31"/>
      <c r="E375" s="25"/>
      <c r="F375" s="25"/>
      <c r="G375" s="25"/>
      <c r="H375" s="25"/>
      <c r="I375" s="25"/>
      <c r="J375" s="25"/>
      <c r="K375" s="25"/>
      <c r="L375" s="25"/>
      <c r="M375" s="25"/>
      <c r="N375" s="25"/>
      <c r="O375" s="25"/>
      <c r="P375" s="25"/>
      <c r="Q375" s="25"/>
      <c r="R375" s="25"/>
      <c r="S375" s="25"/>
      <c r="T375" s="25"/>
      <c r="U375" s="25"/>
      <c r="V375" s="25"/>
    </row>
    <row r="376" spans="2:22" ht="14.25">
      <c r="B376" s="23"/>
      <c r="C376" s="23"/>
      <c r="D376" s="31"/>
      <c r="E376" s="25"/>
      <c r="F376" s="25"/>
      <c r="G376" s="25"/>
      <c r="H376" s="25"/>
      <c r="I376" s="25"/>
      <c r="J376" s="25"/>
      <c r="K376" s="25"/>
      <c r="L376" s="25"/>
      <c r="M376" s="25"/>
      <c r="N376" s="25"/>
      <c r="O376" s="25"/>
      <c r="P376" s="25"/>
      <c r="Q376" s="25"/>
      <c r="R376" s="25"/>
      <c r="S376" s="25"/>
      <c r="T376" s="25"/>
      <c r="U376" s="25"/>
      <c r="V376" s="25"/>
    </row>
    <row r="377" spans="2:22" ht="14.25">
      <c r="B377" s="23"/>
      <c r="C377" s="23"/>
      <c r="D377" s="31"/>
      <c r="E377" s="25"/>
      <c r="F377" s="25"/>
      <c r="G377" s="25"/>
      <c r="H377" s="25"/>
      <c r="I377" s="25"/>
      <c r="J377" s="25"/>
      <c r="K377" s="25"/>
      <c r="L377" s="25"/>
      <c r="M377" s="25"/>
      <c r="N377" s="25"/>
      <c r="O377" s="25"/>
      <c r="P377" s="25"/>
      <c r="Q377" s="25"/>
      <c r="R377" s="25"/>
      <c r="S377" s="25"/>
      <c r="T377" s="25"/>
      <c r="U377" s="25"/>
      <c r="V377" s="25"/>
    </row>
    <row r="378" spans="2:22" ht="14.25">
      <c r="B378" s="23"/>
      <c r="C378" s="23"/>
      <c r="D378" s="31"/>
      <c r="E378" s="25"/>
      <c r="F378" s="25"/>
      <c r="G378" s="25"/>
      <c r="H378" s="25"/>
      <c r="I378" s="25"/>
      <c r="J378" s="25"/>
      <c r="K378" s="25"/>
      <c r="L378" s="25"/>
      <c r="M378" s="25"/>
      <c r="N378" s="25"/>
      <c r="O378" s="25"/>
      <c r="P378" s="25"/>
      <c r="Q378" s="25"/>
      <c r="R378" s="25"/>
      <c r="S378" s="25"/>
      <c r="T378" s="25"/>
      <c r="U378" s="25"/>
      <c r="V378" s="25"/>
    </row>
    <row r="379" spans="2:22" ht="14.25">
      <c r="B379" s="23"/>
      <c r="C379" s="23"/>
      <c r="D379" s="31"/>
      <c r="E379" s="25"/>
      <c r="F379" s="25"/>
      <c r="G379" s="25"/>
      <c r="H379" s="25"/>
      <c r="I379" s="25"/>
      <c r="J379" s="25"/>
      <c r="K379" s="25"/>
      <c r="L379" s="25"/>
      <c r="M379" s="25"/>
      <c r="N379" s="25"/>
      <c r="O379" s="25"/>
      <c r="P379" s="25"/>
      <c r="Q379" s="25"/>
      <c r="R379" s="25"/>
      <c r="S379" s="25"/>
      <c r="T379" s="25"/>
      <c r="U379" s="25"/>
      <c r="V379" s="25"/>
    </row>
    <row r="380" spans="2:22" ht="14.25">
      <c r="B380" s="23"/>
      <c r="C380" s="23"/>
      <c r="D380" s="31"/>
      <c r="E380" s="25"/>
      <c r="F380" s="25"/>
      <c r="G380" s="25"/>
      <c r="H380" s="25"/>
      <c r="I380" s="25"/>
      <c r="J380" s="25"/>
      <c r="K380" s="25"/>
      <c r="L380" s="25"/>
      <c r="M380" s="25"/>
      <c r="N380" s="25"/>
      <c r="O380" s="25"/>
      <c r="P380" s="25"/>
      <c r="Q380" s="25"/>
      <c r="R380" s="25"/>
      <c r="S380" s="25"/>
      <c r="T380" s="25"/>
      <c r="U380" s="25"/>
      <c r="V380" s="25"/>
    </row>
    <row r="381" spans="2:22" ht="14.25">
      <c r="B381" s="23"/>
      <c r="C381" s="23"/>
      <c r="D381" s="31"/>
      <c r="E381" s="25"/>
      <c r="F381" s="25"/>
      <c r="G381" s="25"/>
      <c r="H381" s="25"/>
      <c r="I381" s="25"/>
      <c r="J381" s="25"/>
      <c r="K381" s="25"/>
      <c r="L381" s="25"/>
      <c r="M381" s="25"/>
      <c r="N381" s="25"/>
      <c r="O381" s="25"/>
      <c r="P381" s="25"/>
      <c r="Q381" s="25"/>
      <c r="R381" s="25"/>
      <c r="S381" s="25"/>
      <c r="T381" s="25"/>
      <c r="U381" s="25"/>
      <c r="V381" s="25"/>
    </row>
    <row r="382" spans="2:22" ht="14.25">
      <c r="B382" s="23"/>
      <c r="C382" s="23"/>
      <c r="D382" s="31"/>
      <c r="E382" s="25"/>
      <c r="F382" s="25"/>
      <c r="G382" s="25"/>
      <c r="H382" s="25"/>
      <c r="I382" s="25"/>
      <c r="J382" s="25"/>
      <c r="K382" s="25"/>
      <c r="L382" s="25"/>
      <c r="M382" s="25"/>
      <c r="N382" s="25"/>
      <c r="O382" s="25"/>
      <c r="P382" s="25"/>
      <c r="Q382" s="25"/>
      <c r="R382" s="25"/>
      <c r="S382" s="25"/>
      <c r="T382" s="25"/>
      <c r="U382" s="25"/>
      <c r="V382" s="25"/>
    </row>
    <row r="383" spans="2:22" ht="14.25">
      <c r="B383" s="23"/>
      <c r="C383" s="23"/>
      <c r="D383" s="31"/>
      <c r="E383" s="25"/>
      <c r="F383" s="25"/>
      <c r="G383" s="25"/>
      <c r="H383" s="25"/>
      <c r="I383" s="25"/>
      <c r="J383" s="25"/>
      <c r="K383" s="25"/>
      <c r="L383" s="25"/>
      <c r="M383" s="25"/>
      <c r="N383" s="25"/>
      <c r="O383" s="25"/>
      <c r="P383" s="25"/>
      <c r="Q383" s="25"/>
      <c r="R383" s="25"/>
      <c r="S383" s="25"/>
      <c r="T383" s="25"/>
      <c r="U383" s="25"/>
      <c r="V383" s="25"/>
    </row>
    <row r="384" spans="2:22" ht="14.25">
      <c r="B384" s="23"/>
      <c r="C384" s="23"/>
      <c r="D384" s="31"/>
      <c r="E384" s="25"/>
      <c r="F384" s="25"/>
      <c r="G384" s="25"/>
      <c r="H384" s="25"/>
      <c r="I384" s="25"/>
      <c r="J384" s="25"/>
      <c r="K384" s="25"/>
      <c r="L384" s="25"/>
      <c r="M384" s="25"/>
      <c r="N384" s="25"/>
      <c r="O384" s="25"/>
      <c r="P384" s="25"/>
      <c r="Q384" s="25"/>
      <c r="R384" s="25"/>
      <c r="S384" s="25"/>
      <c r="T384" s="25"/>
      <c r="U384" s="25"/>
      <c r="V384" s="25"/>
    </row>
    <row r="385" spans="2:22" ht="14.25">
      <c r="B385" s="23"/>
      <c r="C385" s="23"/>
      <c r="D385" s="31"/>
      <c r="E385" s="25"/>
      <c r="F385" s="25"/>
      <c r="G385" s="25"/>
      <c r="H385" s="25"/>
      <c r="I385" s="25"/>
      <c r="J385" s="25"/>
      <c r="K385" s="25"/>
      <c r="L385" s="25"/>
      <c r="M385" s="25"/>
      <c r="N385" s="25"/>
      <c r="O385" s="25"/>
      <c r="P385" s="25"/>
      <c r="Q385" s="25"/>
      <c r="R385" s="25"/>
      <c r="S385" s="25"/>
      <c r="T385" s="25"/>
      <c r="U385" s="25"/>
      <c r="V385" s="25"/>
    </row>
    <row r="386" spans="2:22" ht="14.25">
      <c r="B386" s="23"/>
      <c r="C386" s="23"/>
      <c r="D386" s="31"/>
      <c r="E386" s="25"/>
      <c r="F386" s="25"/>
      <c r="G386" s="25"/>
      <c r="H386" s="25"/>
      <c r="I386" s="25"/>
      <c r="J386" s="25"/>
      <c r="K386" s="25"/>
      <c r="L386" s="25"/>
      <c r="M386" s="25"/>
      <c r="N386" s="25"/>
      <c r="O386" s="25"/>
      <c r="P386" s="25"/>
      <c r="Q386" s="25"/>
      <c r="R386" s="25"/>
      <c r="S386" s="25"/>
      <c r="T386" s="25"/>
      <c r="U386" s="25"/>
      <c r="V386" s="25"/>
    </row>
    <row r="387" spans="2:22" ht="14.25">
      <c r="B387" s="23"/>
      <c r="C387" s="23"/>
      <c r="D387" s="31"/>
      <c r="E387" s="25"/>
      <c r="F387" s="25"/>
      <c r="G387" s="25"/>
      <c r="H387" s="25"/>
      <c r="I387" s="25"/>
      <c r="J387" s="25"/>
      <c r="K387" s="25"/>
      <c r="L387" s="25"/>
      <c r="M387" s="25"/>
      <c r="N387" s="25"/>
      <c r="O387" s="25"/>
      <c r="P387" s="25"/>
      <c r="Q387" s="25"/>
      <c r="R387" s="25"/>
      <c r="S387" s="25"/>
      <c r="T387" s="25"/>
      <c r="U387" s="25"/>
      <c r="V387" s="25"/>
    </row>
    <row r="388" spans="2:22" ht="14.25">
      <c r="B388" s="23"/>
      <c r="C388" s="23"/>
      <c r="D388" s="31"/>
      <c r="E388" s="25"/>
      <c r="F388" s="25"/>
      <c r="G388" s="25"/>
      <c r="H388" s="25"/>
      <c r="I388" s="25"/>
      <c r="J388" s="25"/>
      <c r="K388" s="25"/>
      <c r="L388" s="25"/>
      <c r="M388" s="25"/>
      <c r="N388" s="25"/>
      <c r="O388" s="25"/>
      <c r="P388" s="25"/>
      <c r="Q388" s="25"/>
      <c r="R388" s="25"/>
      <c r="S388" s="25"/>
      <c r="T388" s="25"/>
      <c r="U388" s="25"/>
      <c r="V388" s="25"/>
    </row>
    <row r="389" spans="2:22" ht="14.25">
      <c r="B389" s="23"/>
      <c r="C389" s="23"/>
      <c r="D389" s="31"/>
      <c r="E389" s="25"/>
      <c r="F389" s="25"/>
      <c r="G389" s="25"/>
      <c r="H389" s="25"/>
      <c r="I389" s="25"/>
      <c r="J389" s="25"/>
      <c r="K389" s="25"/>
      <c r="L389" s="25"/>
      <c r="M389" s="25"/>
      <c r="N389" s="25"/>
      <c r="O389" s="25"/>
      <c r="P389" s="25"/>
      <c r="Q389" s="25"/>
      <c r="R389" s="25"/>
      <c r="S389" s="25"/>
      <c r="T389" s="25"/>
      <c r="U389" s="25"/>
      <c r="V389" s="25"/>
    </row>
    <row r="390" spans="2:22" ht="14.25">
      <c r="B390" s="23"/>
      <c r="C390" s="23"/>
      <c r="D390" s="31"/>
      <c r="E390" s="25"/>
      <c r="F390" s="25"/>
      <c r="G390" s="25"/>
      <c r="H390" s="25"/>
      <c r="I390" s="25"/>
      <c r="J390" s="25"/>
      <c r="K390" s="25"/>
      <c r="L390" s="25"/>
      <c r="M390" s="25"/>
      <c r="N390" s="25"/>
      <c r="O390" s="25"/>
      <c r="P390" s="25"/>
      <c r="Q390" s="25"/>
      <c r="R390" s="25"/>
      <c r="S390" s="25"/>
      <c r="T390" s="25"/>
      <c r="U390" s="25"/>
      <c r="V390" s="25"/>
    </row>
    <row r="391" spans="2:22" ht="14.25">
      <c r="B391" s="23"/>
      <c r="C391" s="23"/>
      <c r="D391" s="31"/>
      <c r="E391" s="25"/>
      <c r="F391" s="25"/>
      <c r="G391" s="25"/>
      <c r="H391" s="25"/>
      <c r="I391" s="25"/>
      <c r="J391" s="25"/>
      <c r="K391" s="25"/>
      <c r="L391" s="25"/>
      <c r="M391" s="25"/>
      <c r="N391" s="25"/>
      <c r="O391" s="25"/>
      <c r="P391" s="25"/>
      <c r="Q391" s="25"/>
      <c r="R391" s="25"/>
      <c r="S391" s="25"/>
      <c r="T391" s="25"/>
      <c r="U391" s="25"/>
      <c r="V391" s="25"/>
    </row>
    <row r="392" spans="2:22" ht="14.25">
      <c r="B392" s="23"/>
      <c r="C392" s="23"/>
      <c r="D392" s="31"/>
      <c r="E392" s="25"/>
      <c r="F392" s="25"/>
      <c r="G392" s="25"/>
      <c r="H392" s="25"/>
      <c r="I392" s="25"/>
      <c r="J392" s="25"/>
      <c r="K392" s="25"/>
      <c r="L392" s="25"/>
      <c r="M392" s="25"/>
      <c r="N392" s="25"/>
      <c r="O392" s="25"/>
      <c r="P392" s="25"/>
      <c r="Q392" s="25"/>
      <c r="R392" s="25"/>
      <c r="S392" s="25"/>
      <c r="T392" s="25"/>
      <c r="U392" s="25"/>
      <c r="V392" s="25"/>
    </row>
    <row r="393" spans="2:22" ht="14.25">
      <c r="B393" s="23"/>
      <c r="C393" s="23"/>
      <c r="D393" s="31"/>
      <c r="E393" s="25"/>
      <c r="F393" s="25"/>
      <c r="G393" s="25"/>
      <c r="H393" s="25"/>
      <c r="I393" s="25"/>
      <c r="J393" s="25"/>
      <c r="K393" s="25"/>
      <c r="L393" s="25"/>
      <c r="M393" s="25"/>
      <c r="N393" s="25"/>
      <c r="O393" s="25"/>
      <c r="P393" s="25"/>
      <c r="Q393" s="25"/>
      <c r="R393" s="25"/>
      <c r="S393" s="25"/>
      <c r="T393" s="25"/>
      <c r="U393" s="25"/>
      <c r="V393" s="25"/>
    </row>
    <row r="394" spans="2:22" ht="14.25">
      <c r="B394" s="23"/>
      <c r="C394" s="23"/>
      <c r="D394" s="31"/>
      <c r="E394" s="25"/>
      <c r="F394" s="25"/>
      <c r="G394" s="25"/>
      <c r="H394" s="25"/>
      <c r="I394" s="25"/>
      <c r="J394" s="25"/>
      <c r="K394" s="25"/>
      <c r="L394" s="25"/>
      <c r="M394" s="25"/>
      <c r="N394" s="25"/>
      <c r="O394" s="25"/>
      <c r="P394" s="25"/>
      <c r="Q394" s="25"/>
      <c r="R394" s="25"/>
      <c r="S394" s="25"/>
      <c r="T394" s="25"/>
      <c r="U394" s="25"/>
      <c r="V394" s="25"/>
    </row>
    <row r="395" spans="2:22" ht="14.25">
      <c r="B395" s="23"/>
      <c r="C395" s="23"/>
      <c r="D395" s="31"/>
      <c r="E395" s="25"/>
      <c r="F395" s="25"/>
      <c r="G395" s="25"/>
      <c r="H395" s="25"/>
      <c r="I395" s="25"/>
      <c r="J395" s="25"/>
      <c r="K395" s="25"/>
      <c r="L395" s="25"/>
      <c r="M395" s="25"/>
      <c r="N395" s="25"/>
      <c r="O395" s="25"/>
      <c r="P395" s="25"/>
      <c r="Q395" s="25"/>
      <c r="R395" s="25"/>
      <c r="S395" s="25"/>
      <c r="T395" s="25"/>
      <c r="U395" s="25"/>
      <c r="V395" s="25"/>
    </row>
    <row r="396" spans="2:22" ht="14.25">
      <c r="B396" s="23"/>
      <c r="C396" s="23"/>
      <c r="D396" s="31"/>
      <c r="E396" s="25"/>
      <c r="F396" s="25"/>
      <c r="G396" s="25"/>
      <c r="H396" s="25"/>
      <c r="I396" s="25"/>
      <c r="J396" s="25"/>
      <c r="K396" s="25"/>
      <c r="L396" s="25"/>
      <c r="M396" s="25"/>
      <c r="N396" s="25"/>
      <c r="O396" s="25"/>
      <c r="P396" s="25"/>
      <c r="Q396" s="25"/>
      <c r="R396" s="25"/>
      <c r="S396" s="25"/>
      <c r="T396" s="25"/>
      <c r="U396" s="25"/>
      <c r="V396" s="25"/>
    </row>
    <row r="397" spans="2:22" ht="14.25">
      <c r="B397" s="23"/>
      <c r="C397" s="23"/>
      <c r="D397" s="31"/>
      <c r="E397" s="25"/>
      <c r="F397" s="25"/>
      <c r="G397" s="25"/>
      <c r="H397" s="25"/>
      <c r="I397" s="25"/>
      <c r="J397" s="25"/>
      <c r="K397" s="25"/>
      <c r="L397" s="25"/>
      <c r="M397" s="25"/>
      <c r="N397" s="25"/>
      <c r="O397" s="25"/>
      <c r="P397" s="25"/>
      <c r="Q397" s="25"/>
      <c r="R397" s="25"/>
      <c r="S397" s="25"/>
      <c r="T397" s="25"/>
      <c r="U397" s="25"/>
      <c r="V397" s="25"/>
    </row>
    <row r="398" spans="2:22" ht="14.25">
      <c r="B398" s="23"/>
      <c r="C398" s="23"/>
      <c r="D398" s="31"/>
      <c r="E398" s="25"/>
      <c r="F398" s="25"/>
      <c r="G398" s="25"/>
      <c r="H398" s="25"/>
      <c r="I398" s="25"/>
      <c r="J398" s="25"/>
      <c r="K398" s="25"/>
      <c r="L398" s="25"/>
      <c r="M398" s="25"/>
      <c r="N398" s="25"/>
      <c r="O398" s="25"/>
      <c r="P398" s="25"/>
      <c r="Q398" s="25"/>
      <c r="R398" s="25"/>
      <c r="S398" s="25"/>
      <c r="T398" s="25"/>
      <c r="U398" s="25"/>
      <c r="V398" s="25"/>
    </row>
    <row r="399" spans="2:22" ht="14.25">
      <c r="B399" s="23"/>
      <c r="C399" s="23"/>
      <c r="D399" s="31"/>
      <c r="E399" s="25"/>
      <c r="F399" s="25"/>
      <c r="G399" s="25"/>
      <c r="H399" s="25"/>
      <c r="I399" s="25"/>
      <c r="J399" s="25"/>
      <c r="K399" s="25"/>
      <c r="L399" s="25"/>
      <c r="M399" s="25"/>
      <c r="N399" s="25"/>
      <c r="O399" s="25"/>
      <c r="P399" s="25"/>
      <c r="Q399" s="25"/>
      <c r="R399" s="25"/>
      <c r="S399" s="25"/>
      <c r="T399" s="25"/>
      <c r="U399" s="25"/>
      <c r="V399" s="25"/>
    </row>
    <row r="400" spans="2:22" ht="14.25">
      <c r="B400" s="23"/>
      <c r="C400" s="23"/>
      <c r="D400" s="31"/>
      <c r="E400" s="25"/>
      <c r="F400" s="25"/>
      <c r="G400" s="25"/>
      <c r="H400" s="25"/>
      <c r="I400" s="25"/>
      <c r="J400" s="25"/>
      <c r="K400" s="25"/>
      <c r="L400" s="25"/>
      <c r="M400" s="25"/>
      <c r="N400" s="25"/>
      <c r="O400" s="25"/>
      <c r="P400" s="25"/>
      <c r="Q400" s="25"/>
      <c r="R400" s="25"/>
      <c r="S400" s="25"/>
      <c r="T400" s="25"/>
      <c r="U400" s="25"/>
      <c r="V400" s="25"/>
    </row>
    <row r="401" spans="2:22" ht="14.25">
      <c r="B401" s="23"/>
      <c r="C401" s="23"/>
      <c r="D401" s="31"/>
      <c r="E401" s="25"/>
      <c r="F401" s="25"/>
      <c r="G401" s="25"/>
      <c r="H401" s="25"/>
      <c r="I401" s="25"/>
      <c r="J401" s="25"/>
      <c r="K401" s="25"/>
      <c r="L401" s="25"/>
      <c r="M401" s="25"/>
      <c r="N401" s="25"/>
      <c r="O401" s="25"/>
      <c r="P401" s="25"/>
      <c r="Q401" s="25"/>
      <c r="R401" s="25"/>
      <c r="S401" s="25"/>
      <c r="T401" s="25"/>
      <c r="U401" s="25"/>
      <c r="V401" s="25"/>
    </row>
    <row r="402" spans="2:22" ht="14.25">
      <c r="B402" s="23"/>
      <c r="C402" s="23"/>
      <c r="D402" s="31"/>
      <c r="E402" s="25"/>
      <c r="F402" s="25"/>
      <c r="G402" s="25"/>
      <c r="H402" s="25"/>
      <c r="I402" s="25"/>
      <c r="J402" s="25"/>
      <c r="K402" s="25"/>
      <c r="L402" s="25"/>
      <c r="M402" s="25"/>
      <c r="N402" s="25"/>
      <c r="O402" s="25"/>
      <c r="P402" s="25"/>
      <c r="Q402" s="25"/>
      <c r="R402" s="25"/>
      <c r="S402" s="25"/>
      <c r="T402" s="25"/>
      <c r="U402" s="25"/>
      <c r="V402" s="25"/>
    </row>
    <row r="403" spans="2:22" ht="14.25">
      <c r="B403" s="23"/>
      <c r="C403" s="23"/>
      <c r="D403" s="31"/>
      <c r="E403" s="25"/>
      <c r="F403" s="25"/>
      <c r="G403" s="25"/>
      <c r="H403" s="25"/>
      <c r="I403" s="25"/>
      <c r="J403" s="25"/>
      <c r="K403" s="25"/>
      <c r="L403" s="25"/>
      <c r="M403" s="25"/>
      <c r="N403" s="25"/>
      <c r="O403" s="25"/>
      <c r="P403" s="25"/>
      <c r="Q403" s="25"/>
      <c r="R403" s="25"/>
      <c r="S403" s="25"/>
      <c r="T403" s="25"/>
      <c r="U403" s="25"/>
      <c r="V403" s="25"/>
    </row>
    <row r="404" spans="2:22" ht="14.25">
      <c r="B404" s="23"/>
      <c r="C404" s="23"/>
      <c r="D404" s="31"/>
      <c r="E404" s="25"/>
      <c r="F404" s="25"/>
      <c r="G404" s="25"/>
      <c r="H404" s="25"/>
      <c r="I404" s="25"/>
      <c r="J404" s="25"/>
      <c r="K404" s="25"/>
      <c r="L404" s="25"/>
      <c r="M404" s="25"/>
      <c r="N404" s="25"/>
      <c r="O404" s="25"/>
      <c r="P404" s="25"/>
      <c r="Q404" s="25"/>
      <c r="R404" s="25"/>
      <c r="S404" s="25"/>
      <c r="T404" s="25"/>
      <c r="U404" s="25"/>
      <c r="V404" s="25"/>
    </row>
    <row r="405" spans="2:22" ht="14.25">
      <c r="B405" s="23"/>
      <c r="C405" s="23"/>
      <c r="D405" s="31"/>
      <c r="E405" s="25"/>
      <c r="F405" s="25"/>
      <c r="G405" s="25"/>
      <c r="H405" s="25"/>
      <c r="I405" s="25"/>
      <c r="J405" s="25"/>
      <c r="K405" s="25"/>
      <c r="L405" s="25"/>
      <c r="M405" s="25"/>
      <c r="N405" s="25"/>
      <c r="O405" s="25"/>
      <c r="P405" s="25"/>
      <c r="Q405" s="25"/>
      <c r="R405" s="25"/>
      <c r="S405" s="25"/>
      <c r="T405" s="25"/>
      <c r="U405" s="25"/>
      <c r="V405" s="25"/>
    </row>
    <row r="406" spans="2:22" ht="14.25">
      <c r="B406" s="23"/>
      <c r="C406" s="23"/>
      <c r="D406" s="31"/>
      <c r="E406" s="25"/>
      <c r="F406" s="25"/>
      <c r="G406" s="25"/>
      <c r="H406" s="25"/>
      <c r="I406" s="25"/>
      <c r="J406" s="25"/>
      <c r="K406" s="25"/>
      <c r="L406" s="25"/>
      <c r="M406" s="25"/>
      <c r="N406" s="25"/>
      <c r="O406" s="25"/>
      <c r="P406" s="25"/>
      <c r="Q406" s="25"/>
      <c r="R406" s="25"/>
      <c r="S406" s="25"/>
      <c r="T406" s="25"/>
      <c r="U406" s="25"/>
      <c r="V406" s="25"/>
    </row>
    <row r="407" spans="2:22" ht="14.25">
      <c r="B407" s="23"/>
      <c r="C407" s="23"/>
      <c r="D407" s="31"/>
      <c r="E407" s="25"/>
      <c r="F407" s="25"/>
      <c r="G407" s="25"/>
      <c r="H407" s="25"/>
      <c r="I407" s="25"/>
      <c r="J407" s="25"/>
      <c r="K407" s="25"/>
      <c r="L407" s="25"/>
      <c r="M407" s="25"/>
      <c r="N407" s="25"/>
      <c r="O407" s="25"/>
      <c r="P407" s="25"/>
      <c r="Q407" s="25"/>
      <c r="R407" s="25"/>
      <c r="S407" s="25"/>
      <c r="T407" s="25"/>
      <c r="U407" s="25"/>
      <c r="V407" s="25"/>
    </row>
    <row r="408" spans="2:22" ht="14.25">
      <c r="B408" s="23"/>
      <c r="C408" s="23"/>
      <c r="D408" s="31"/>
      <c r="E408" s="25"/>
      <c r="F408" s="25"/>
      <c r="G408" s="25"/>
      <c r="H408" s="25"/>
      <c r="I408" s="25"/>
      <c r="J408" s="25"/>
      <c r="K408" s="25"/>
      <c r="L408" s="25"/>
      <c r="M408" s="25"/>
      <c r="N408" s="25"/>
      <c r="O408" s="25"/>
      <c r="P408" s="25"/>
      <c r="Q408" s="25"/>
      <c r="R408" s="25"/>
      <c r="S408" s="25"/>
      <c r="T408" s="25"/>
      <c r="U408" s="25"/>
      <c r="V408" s="25"/>
    </row>
    <row r="409" spans="2:22" ht="14.25">
      <c r="B409" s="23"/>
      <c r="C409" s="23"/>
      <c r="D409" s="31"/>
      <c r="E409" s="25"/>
      <c r="F409" s="25"/>
      <c r="G409" s="25"/>
      <c r="H409" s="25"/>
      <c r="I409" s="25"/>
      <c r="J409" s="25"/>
      <c r="K409" s="25"/>
      <c r="L409" s="25"/>
      <c r="M409" s="25"/>
      <c r="N409" s="25"/>
      <c r="O409" s="25"/>
      <c r="P409" s="25"/>
      <c r="Q409" s="25"/>
      <c r="R409" s="25"/>
      <c r="S409" s="25"/>
      <c r="T409" s="25"/>
      <c r="U409" s="25"/>
      <c r="V409" s="25"/>
    </row>
    <row r="410" spans="2:22" ht="14.25">
      <c r="B410" s="23"/>
      <c r="C410" s="23"/>
      <c r="D410" s="31"/>
      <c r="E410" s="25"/>
      <c r="F410" s="25"/>
      <c r="G410" s="25"/>
      <c r="H410" s="25"/>
      <c r="I410" s="25"/>
      <c r="J410" s="25"/>
      <c r="K410" s="25"/>
      <c r="L410" s="25"/>
      <c r="M410" s="25"/>
      <c r="N410" s="25"/>
      <c r="O410" s="25"/>
      <c r="P410" s="25"/>
      <c r="Q410" s="25"/>
      <c r="R410" s="25"/>
      <c r="S410" s="25"/>
      <c r="T410" s="25"/>
      <c r="U410" s="25"/>
      <c r="V410" s="25"/>
    </row>
    <row r="411" spans="2:22" ht="14.25">
      <c r="B411" s="23"/>
      <c r="C411" s="23"/>
      <c r="D411" s="31"/>
      <c r="E411" s="25"/>
      <c r="F411" s="25"/>
      <c r="G411" s="25"/>
      <c r="H411" s="25"/>
      <c r="I411" s="25"/>
      <c r="J411" s="25"/>
      <c r="K411" s="25"/>
      <c r="L411" s="25"/>
      <c r="M411" s="25"/>
      <c r="N411" s="25"/>
      <c r="O411" s="25"/>
      <c r="P411" s="25"/>
      <c r="Q411" s="25"/>
      <c r="R411" s="25"/>
      <c r="S411" s="25"/>
      <c r="T411" s="25"/>
      <c r="U411" s="25"/>
      <c r="V411" s="25"/>
    </row>
    <row r="412" spans="2:22" ht="14.25">
      <c r="B412" s="23"/>
      <c r="C412" s="23"/>
      <c r="D412" s="31"/>
      <c r="E412" s="25"/>
      <c r="F412" s="25"/>
      <c r="G412" s="25"/>
      <c r="H412" s="25"/>
      <c r="I412" s="25"/>
      <c r="J412" s="25"/>
      <c r="K412" s="25"/>
      <c r="L412" s="25"/>
      <c r="M412" s="25"/>
      <c r="N412" s="25"/>
      <c r="O412" s="25"/>
      <c r="P412" s="25"/>
      <c r="Q412" s="25"/>
      <c r="R412" s="25"/>
      <c r="S412" s="25"/>
      <c r="T412" s="25"/>
      <c r="U412" s="25"/>
      <c r="V412" s="25"/>
    </row>
    <row r="413" spans="2:22" ht="14.25">
      <c r="B413" s="23"/>
      <c r="C413" s="23"/>
      <c r="D413" s="31"/>
      <c r="E413" s="25"/>
      <c r="F413" s="25"/>
      <c r="G413" s="25"/>
      <c r="H413" s="25"/>
      <c r="I413" s="25"/>
      <c r="J413" s="25"/>
      <c r="K413" s="25"/>
      <c r="L413" s="25"/>
      <c r="M413" s="25"/>
      <c r="N413" s="25"/>
      <c r="O413" s="25"/>
      <c r="P413" s="25"/>
      <c r="Q413" s="25"/>
      <c r="R413" s="25"/>
      <c r="S413" s="25"/>
      <c r="T413" s="25"/>
      <c r="U413" s="25"/>
      <c r="V413" s="25"/>
    </row>
    <row r="414" spans="2:22" ht="14.25">
      <c r="B414" s="23"/>
      <c r="C414" s="23"/>
      <c r="D414" s="31"/>
      <c r="E414" s="25"/>
      <c r="F414" s="25"/>
      <c r="G414" s="25"/>
      <c r="H414" s="25"/>
      <c r="I414" s="25"/>
      <c r="J414" s="25"/>
      <c r="K414" s="25"/>
      <c r="L414" s="25"/>
      <c r="M414" s="25"/>
      <c r="N414" s="25"/>
      <c r="O414" s="25"/>
      <c r="P414" s="25"/>
      <c r="Q414" s="25"/>
      <c r="R414" s="25"/>
      <c r="S414" s="25"/>
      <c r="T414" s="25"/>
      <c r="U414" s="25"/>
      <c r="V414" s="25"/>
    </row>
    <row r="415" spans="2:22" ht="14.25">
      <c r="B415" s="23"/>
      <c r="C415" s="23"/>
      <c r="D415" s="31"/>
      <c r="E415" s="25"/>
      <c r="F415" s="25"/>
      <c r="G415" s="25"/>
      <c r="H415" s="25"/>
      <c r="I415" s="25"/>
      <c r="J415" s="25"/>
      <c r="K415" s="25"/>
      <c r="L415" s="25"/>
      <c r="M415" s="25"/>
      <c r="N415" s="25"/>
      <c r="O415" s="25"/>
      <c r="P415" s="25"/>
      <c r="Q415" s="25"/>
      <c r="R415" s="25"/>
      <c r="S415" s="25"/>
      <c r="T415" s="25"/>
      <c r="U415" s="25"/>
      <c r="V415" s="25"/>
    </row>
    <row r="416" spans="2:22" ht="14.25">
      <c r="B416" s="23"/>
      <c r="C416" s="23"/>
      <c r="D416" s="31"/>
      <c r="E416" s="25"/>
      <c r="F416" s="25"/>
      <c r="G416" s="25"/>
      <c r="H416" s="25"/>
      <c r="I416" s="25"/>
      <c r="J416" s="25"/>
      <c r="K416" s="25"/>
      <c r="L416" s="25"/>
      <c r="M416" s="25"/>
      <c r="N416" s="25"/>
      <c r="O416" s="25"/>
      <c r="P416" s="25"/>
      <c r="Q416" s="25"/>
      <c r="R416" s="25"/>
      <c r="S416" s="25"/>
      <c r="T416" s="25"/>
      <c r="U416" s="25"/>
      <c r="V416" s="25"/>
    </row>
    <row r="417" spans="2:22" ht="14.25">
      <c r="B417" s="23"/>
      <c r="C417" s="23"/>
      <c r="D417" s="31"/>
      <c r="E417" s="25"/>
      <c r="F417" s="25"/>
      <c r="G417" s="25"/>
      <c r="H417" s="25"/>
      <c r="I417" s="25"/>
      <c r="J417" s="25"/>
      <c r="K417" s="25"/>
      <c r="L417" s="25"/>
      <c r="M417" s="25"/>
      <c r="N417" s="25"/>
      <c r="O417" s="25"/>
      <c r="P417" s="25"/>
      <c r="Q417" s="25"/>
      <c r="R417" s="25"/>
      <c r="S417" s="25"/>
      <c r="T417" s="25"/>
      <c r="U417" s="25"/>
      <c r="V417" s="25"/>
    </row>
    <row r="418" spans="2:22" ht="14.25">
      <c r="B418" s="23"/>
      <c r="C418" s="23"/>
      <c r="D418" s="31"/>
      <c r="E418" s="25"/>
      <c r="F418" s="25"/>
      <c r="G418" s="25"/>
      <c r="H418" s="25"/>
      <c r="I418" s="25"/>
      <c r="J418" s="25"/>
      <c r="K418" s="25"/>
      <c r="L418" s="25"/>
      <c r="M418" s="25"/>
      <c r="N418" s="25"/>
      <c r="O418" s="25"/>
      <c r="P418" s="25"/>
      <c r="Q418" s="25"/>
      <c r="R418" s="25"/>
      <c r="S418" s="25"/>
      <c r="T418" s="25"/>
      <c r="U418" s="25"/>
      <c r="V418" s="25"/>
    </row>
    <row r="419" spans="2:22" ht="14.25">
      <c r="B419" s="23"/>
      <c r="C419" s="23"/>
      <c r="D419" s="31"/>
      <c r="E419" s="25"/>
      <c r="F419" s="25"/>
      <c r="G419" s="25"/>
      <c r="H419" s="25"/>
      <c r="I419" s="25"/>
      <c r="J419" s="25"/>
      <c r="K419" s="25"/>
      <c r="L419" s="25"/>
      <c r="M419" s="25"/>
      <c r="N419" s="25"/>
      <c r="O419" s="25"/>
      <c r="P419" s="25"/>
      <c r="Q419" s="25"/>
      <c r="R419" s="25"/>
      <c r="S419" s="25"/>
      <c r="T419" s="25"/>
      <c r="U419" s="25"/>
      <c r="V419" s="25"/>
    </row>
    <row r="420" spans="2:22" ht="14.25">
      <c r="B420" s="23"/>
      <c r="C420" s="23"/>
      <c r="D420" s="31"/>
      <c r="E420" s="25"/>
      <c r="F420" s="25"/>
      <c r="G420" s="25"/>
      <c r="H420" s="25"/>
      <c r="I420" s="25"/>
      <c r="J420" s="25"/>
      <c r="K420" s="25"/>
      <c r="L420" s="25"/>
      <c r="M420" s="25"/>
      <c r="N420" s="25"/>
      <c r="O420" s="25"/>
      <c r="P420" s="25"/>
      <c r="Q420" s="25"/>
      <c r="R420" s="25"/>
      <c r="S420" s="25"/>
      <c r="T420" s="25"/>
      <c r="U420" s="25"/>
      <c r="V420" s="25"/>
    </row>
    <row r="421" spans="2:22" ht="14.25">
      <c r="B421" s="23"/>
      <c r="C421" s="23"/>
      <c r="D421" s="31"/>
      <c r="E421" s="25"/>
      <c r="F421" s="25"/>
      <c r="G421" s="25"/>
      <c r="H421" s="25"/>
      <c r="I421" s="25"/>
      <c r="J421" s="25"/>
      <c r="K421" s="25"/>
      <c r="L421" s="25"/>
      <c r="M421" s="25"/>
      <c r="N421" s="25"/>
      <c r="O421" s="25"/>
      <c r="P421" s="25"/>
      <c r="Q421" s="25"/>
      <c r="R421" s="25"/>
      <c r="S421" s="25"/>
      <c r="T421" s="25"/>
      <c r="U421" s="25"/>
      <c r="V421" s="25"/>
    </row>
    <row r="422" spans="2:22" ht="14.25">
      <c r="B422" s="23"/>
      <c r="C422" s="23"/>
      <c r="D422" s="31"/>
      <c r="E422" s="25"/>
      <c r="F422" s="25"/>
      <c r="G422" s="25"/>
      <c r="H422" s="25"/>
      <c r="I422" s="25"/>
      <c r="J422" s="25"/>
      <c r="K422" s="25"/>
      <c r="L422" s="25"/>
      <c r="M422" s="25"/>
      <c r="N422" s="25"/>
      <c r="O422" s="25"/>
      <c r="P422" s="25"/>
      <c r="Q422" s="25"/>
      <c r="R422" s="25"/>
      <c r="S422" s="25"/>
      <c r="T422" s="25"/>
      <c r="U422" s="25"/>
      <c r="V422" s="25"/>
    </row>
    <row r="423" spans="2:22" ht="14.25">
      <c r="B423" s="23"/>
      <c r="C423" s="23"/>
      <c r="D423" s="31"/>
      <c r="E423" s="25"/>
      <c r="F423" s="25"/>
      <c r="G423" s="25"/>
      <c r="H423" s="25"/>
      <c r="I423" s="25"/>
      <c r="J423" s="25"/>
      <c r="K423" s="25"/>
      <c r="L423" s="25"/>
      <c r="M423" s="25"/>
      <c r="N423" s="25"/>
      <c r="O423" s="25"/>
      <c r="P423" s="25"/>
      <c r="Q423" s="25"/>
      <c r="R423" s="25"/>
      <c r="S423" s="25"/>
      <c r="T423" s="25"/>
      <c r="U423" s="25"/>
      <c r="V423" s="25"/>
    </row>
    <row r="424" spans="2:22" ht="14.25">
      <c r="B424" s="23"/>
      <c r="C424" s="23"/>
      <c r="D424" s="31"/>
      <c r="E424" s="25"/>
      <c r="F424" s="25"/>
      <c r="G424" s="25"/>
      <c r="H424" s="25"/>
      <c r="I424" s="25"/>
      <c r="J424" s="25"/>
      <c r="K424" s="25"/>
      <c r="L424" s="25"/>
      <c r="M424" s="25"/>
      <c r="N424" s="25"/>
      <c r="O424" s="25"/>
      <c r="P424" s="25"/>
      <c r="Q424" s="25"/>
      <c r="R424" s="25"/>
      <c r="S424" s="25"/>
      <c r="T424" s="25"/>
      <c r="U424" s="25"/>
      <c r="V424" s="25"/>
    </row>
    <row r="425" spans="2:22" ht="14.25">
      <c r="B425" s="23"/>
      <c r="C425" s="23"/>
      <c r="D425" s="31"/>
      <c r="E425" s="25"/>
      <c r="F425" s="25"/>
      <c r="G425" s="25"/>
      <c r="H425" s="25"/>
      <c r="I425" s="25"/>
      <c r="J425" s="25"/>
      <c r="K425" s="25"/>
      <c r="L425" s="25"/>
      <c r="M425" s="25"/>
      <c r="N425" s="25"/>
      <c r="O425" s="25"/>
      <c r="P425" s="25"/>
      <c r="Q425" s="25"/>
      <c r="R425" s="25"/>
      <c r="S425" s="25"/>
      <c r="T425" s="25"/>
      <c r="U425" s="25"/>
      <c r="V425" s="25"/>
    </row>
    <row r="426" spans="2:22" ht="14.25">
      <c r="B426" s="23"/>
      <c r="C426" s="23"/>
      <c r="D426" s="31"/>
      <c r="E426" s="25"/>
      <c r="F426" s="25"/>
      <c r="G426" s="25"/>
      <c r="H426" s="25"/>
      <c r="I426" s="25"/>
      <c r="J426" s="25"/>
      <c r="K426" s="25"/>
      <c r="L426" s="25"/>
      <c r="M426" s="25"/>
      <c r="N426" s="25"/>
      <c r="O426" s="25"/>
      <c r="P426" s="25"/>
      <c r="Q426" s="25"/>
      <c r="R426" s="25"/>
      <c r="S426" s="25"/>
      <c r="T426" s="25"/>
      <c r="U426" s="25"/>
      <c r="V426" s="25"/>
    </row>
    <row r="427" spans="2:22" ht="14.25">
      <c r="B427" s="23"/>
      <c r="C427" s="23"/>
      <c r="D427" s="31"/>
      <c r="E427" s="25"/>
      <c r="F427" s="25"/>
      <c r="G427" s="25"/>
      <c r="H427" s="25"/>
      <c r="I427" s="25"/>
      <c r="J427" s="25"/>
      <c r="K427" s="25"/>
      <c r="L427" s="25"/>
      <c r="M427" s="25"/>
      <c r="N427" s="25"/>
      <c r="O427" s="25"/>
      <c r="P427" s="25"/>
      <c r="Q427" s="25"/>
      <c r="R427" s="25"/>
      <c r="S427" s="25"/>
      <c r="T427" s="25"/>
      <c r="U427" s="25"/>
      <c r="V427" s="25"/>
    </row>
    <row r="428" spans="2:22" ht="14.25">
      <c r="B428" s="23"/>
      <c r="C428" s="23"/>
      <c r="D428" s="31"/>
      <c r="E428" s="25"/>
      <c r="F428" s="25"/>
      <c r="G428" s="25"/>
      <c r="H428" s="25"/>
      <c r="I428" s="25"/>
      <c r="J428" s="25"/>
      <c r="K428" s="25"/>
      <c r="L428" s="25"/>
      <c r="M428" s="25"/>
      <c r="N428" s="25"/>
      <c r="O428" s="25"/>
      <c r="P428" s="25"/>
      <c r="Q428" s="25"/>
      <c r="R428" s="25"/>
      <c r="S428" s="25"/>
      <c r="T428" s="25"/>
      <c r="U428" s="25"/>
      <c r="V428" s="25"/>
    </row>
    <row r="429" spans="2:22" ht="14.25">
      <c r="B429" s="23"/>
      <c r="C429" s="23"/>
      <c r="D429" s="31"/>
      <c r="E429" s="25"/>
      <c r="F429" s="25"/>
      <c r="G429" s="25"/>
      <c r="H429" s="25"/>
      <c r="I429" s="25"/>
      <c r="J429" s="25"/>
      <c r="K429" s="25"/>
      <c r="L429" s="25"/>
      <c r="M429" s="25"/>
      <c r="N429" s="25"/>
      <c r="O429" s="25"/>
      <c r="P429" s="25"/>
      <c r="Q429" s="25"/>
      <c r="R429" s="25"/>
      <c r="S429" s="25"/>
      <c r="T429" s="25"/>
      <c r="U429" s="25"/>
      <c r="V429" s="25"/>
    </row>
    <row r="430" spans="2:22" ht="14.25">
      <c r="B430" s="23"/>
      <c r="C430" s="23"/>
      <c r="D430" s="31"/>
      <c r="E430" s="25"/>
      <c r="F430" s="25"/>
      <c r="G430" s="25"/>
      <c r="H430" s="25"/>
      <c r="I430" s="25"/>
      <c r="J430" s="25"/>
      <c r="K430" s="25"/>
      <c r="L430" s="25"/>
      <c r="M430" s="25"/>
      <c r="N430" s="25"/>
      <c r="O430" s="25"/>
      <c r="P430" s="25"/>
      <c r="Q430" s="25"/>
      <c r="R430" s="25"/>
      <c r="S430" s="25"/>
      <c r="T430" s="25"/>
      <c r="U430" s="25"/>
      <c r="V430" s="25"/>
    </row>
    <row r="431" spans="2:22" ht="14.25">
      <c r="B431" s="23"/>
      <c r="C431" s="23"/>
      <c r="D431" s="31"/>
      <c r="E431" s="25"/>
      <c r="F431" s="25"/>
      <c r="G431" s="25"/>
      <c r="H431" s="25"/>
      <c r="I431" s="25"/>
      <c r="J431" s="25"/>
      <c r="K431" s="25"/>
      <c r="L431" s="25"/>
      <c r="M431" s="25"/>
      <c r="N431" s="25"/>
      <c r="O431" s="25"/>
      <c r="P431" s="25"/>
      <c r="Q431" s="25"/>
      <c r="R431" s="25"/>
      <c r="S431" s="25"/>
      <c r="T431" s="25"/>
      <c r="U431" s="25"/>
      <c r="V431" s="25"/>
    </row>
    <row r="432" spans="2:22" ht="14.25">
      <c r="B432" s="23"/>
      <c r="C432" s="23"/>
      <c r="D432" s="31"/>
      <c r="E432" s="25"/>
      <c r="F432" s="25"/>
      <c r="G432" s="25"/>
      <c r="H432" s="25"/>
      <c r="I432" s="25"/>
      <c r="J432" s="25"/>
      <c r="K432" s="25"/>
      <c r="L432" s="25"/>
      <c r="M432" s="25"/>
      <c r="N432" s="25"/>
      <c r="O432" s="25"/>
      <c r="P432" s="25"/>
      <c r="Q432" s="25"/>
      <c r="R432" s="25"/>
      <c r="S432" s="25"/>
      <c r="T432" s="25"/>
      <c r="U432" s="25"/>
      <c r="V432" s="25"/>
    </row>
    <row r="433" spans="2:22" ht="14.25">
      <c r="B433" s="23"/>
      <c r="C433" s="23"/>
      <c r="D433" s="31"/>
      <c r="E433" s="25"/>
      <c r="F433" s="25"/>
      <c r="G433" s="25"/>
      <c r="H433" s="25"/>
      <c r="I433" s="25"/>
      <c r="J433" s="25"/>
      <c r="K433" s="25"/>
      <c r="L433" s="25"/>
      <c r="M433" s="25"/>
      <c r="N433" s="25"/>
      <c r="O433" s="25"/>
      <c r="P433" s="25"/>
      <c r="Q433" s="25"/>
      <c r="R433" s="25"/>
      <c r="S433" s="25"/>
      <c r="T433" s="25"/>
      <c r="U433" s="25"/>
      <c r="V433" s="25"/>
    </row>
    <row r="434" spans="2:22" ht="14.25">
      <c r="B434" s="23"/>
      <c r="C434" s="23"/>
      <c r="D434" s="31"/>
      <c r="E434" s="25"/>
      <c r="F434" s="25"/>
      <c r="G434" s="25"/>
      <c r="H434" s="25"/>
      <c r="I434" s="25"/>
      <c r="J434" s="25"/>
      <c r="K434" s="25"/>
      <c r="L434" s="25"/>
      <c r="M434" s="25"/>
      <c r="N434" s="25"/>
      <c r="O434" s="25"/>
      <c r="P434" s="25"/>
      <c r="Q434" s="25"/>
      <c r="R434" s="25"/>
      <c r="S434" s="25"/>
      <c r="T434" s="25"/>
      <c r="U434" s="25"/>
      <c r="V434" s="25"/>
    </row>
    <row r="435" spans="2:22" ht="14.25">
      <c r="B435" s="23"/>
      <c r="C435" s="23"/>
      <c r="D435" s="31"/>
      <c r="E435" s="25"/>
      <c r="F435" s="25"/>
      <c r="G435" s="25"/>
      <c r="H435" s="25"/>
      <c r="I435" s="25"/>
      <c r="J435" s="25"/>
      <c r="K435" s="25"/>
      <c r="L435" s="25"/>
      <c r="M435" s="25"/>
      <c r="N435" s="25"/>
      <c r="O435" s="25"/>
      <c r="P435" s="25"/>
      <c r="Q435" s="25"/>
      <c r="R435" s="25"/>
      <c r="S435" s="25"/>
      <c r="T435" s="25"/>
      <c r="U435" s="25"/>
      <c r="V435" s="25"/>
    </row>
    <row r="436" spans="2:22" ht="14.25">
      <c r="B436" s="23"/>
      <c r="C436" s="23"/>
      <c r="D436" s="31"/>
      <c r="E436" s="25"/>
      <c r="F436" s="25"/>
      <c r="G436" s="25"/>
      <c r="H436" s="25"/>
      <c r="I436" s="25"/>
      <c r="J436" s="25"/>
      <c r="K436" s="25"/>
      <c r="L436" s="25"/>
      <c r="M436" s="25"/>
      <c r="N436" s="25"/>
      <c r="O436" s="25"/>
      <c r="P436" s="25"/>
      <c r="Q436" s="25"/>
      <c r="R436" s="25"/>
      <c r="S436" s="25"/>
      <c r="T436" s="25"/>
      <c r="U436" s="25"/>
      <c r="V436" s="25"/>
    </row>
    <row r="437" spans="2:22" ht="14.25">
      <c r="B437" s="23"/>
      <c r="C437" s="23"/>
      <c r="D437" s="31"/>
      <c r="E437" s="25"/>
      <c r="F437" s="25"/>
      <c r="G437" s="25"/>
      <c r="H437" s="25"/>
      <c r="I437" s="25"/>
      <c r="J437" s="25"/>
      <c r="K437" s="25"/>
      <c r="L437" s="25"/>
      <c r="M437" s="25"/>
      <c r="N437" s="25"/>
      <c r="O437" s="25"/>
      <c r="P437" s="25"/>
      <c r="Q437" s="25"/>
      <c r="R437" s="25"/>
      <c r="S437" s="25"/>
      <c r="T437" s="25"/>
      <c r="U437" s="25"/>
      <c r="V437" s="25"/>
    </row>
    <row r="438" spans="2:22" ht="14.25">
      <c r="B438" s="23"/>
      <c r="C438" s="23"/>
      <c r="D438" s="31"/>
      <c r="E438" s="25"/>
      <c r="F438" s="25"/>
      <c r="G438" s="25"/>
      <c r="H438" s="25"/>
      <c r="I438" s="25"/>
      <c r="J438" s="25"/>
      <c r="K438" s="25"/>
      <c r="L438" s="25"/>
      <c r="M438" s="25"/>
      <c r="N438" s="25"/>
      <c r="O438" s="25"/>
      <c r="P438" s="25"/>
      <c r="Q438" s="25"/>
      <c r="R438" s="25"/>
      <c r="S438" s="25"/>
      <c r="T438" s="25"/>
      <c r="U438" s="25"/>
      <c r="V438" s="25"/>
    </row>
    <row r="439" spans="2:22" ht="14.25">
      <c r="B439" s="23"/>
      <c r="C439" s="23"/>
      <c r="D439" s="31"/>
      <c r="E439" s="25"/>
      <c r="F439" s="25"/>
      <c r="G439" s="25"/>
      <c r="H439" s="25"/>
      <c r="I439" s="25"/>
      <c r="J439" s="25"/>
      <c r="K439" s="25"/>
      <c r="L439" s="25"/>
      <c r="M439" s="25"/>
      <c r="N439" s="25"/>
      <c r="O439" s="25"/>
      <c r="P439" s="25"/>
      <c r="Q439" s="25"/>
      <c r="R439" s="25"/>
      <c r="S439" s="25"/>
      <c r="T439" s="25"/>
      <c r="U439" s="25"/>
      <c r="V439" s="25"/>
    </row>
    <row r="440" spans="2:22" ht="14.25">
      <c r="B440" s="23"/>
      <c r="C440" s="23"/>
      <c r="D440" s="31"/>
      <c r="E440" s="25"/>
      <c r="F440" s="25"/>
      <c r="G440" s="25"/>
      <c r="H440" s="25"/>
      <c r="I440" s="25"/>
      <c r="J440" s="25"/>
      <c r="K440" s="25"/>
      <c r="L440" s="25"/>
      <c r="M440" s="25"/>
      <c r="N440" s="25"/>
      <c r="O440" s="25"/>
      <c r="P440" s="25"/>
      <c r="Q440" s="25"/>
      <c r="R440" s="25"/>
      <c r="S440" s="25"/>
      <c r="T440" s="25"/>
      <c r="U440" s="25"/>
      <c r="V440" s="25"/>
    </row>
    <row r="441" spans="2:22" ht="14.25">
      <c r="B441" s="23"/>
      <c r="C441" s="23"/>
      <c r="D441" s="31"/>
      <c r="E441" s="25"/>
      <c r="F441" s="25"/>
      <c r="G441" s="25"/>
      <c r="H441" s="25"/>
      <c r="I441" s="25"/>
      <c r="J441" s="25"/>
      <c r="K441" s="25"/>
      <c r="L441" s="25"/>
      <c r="M441" s="25"/>
      <c r="N441" s="25"/>
      <c r="O441" s="25"/>
      <c r="P441" s="25"/>
      <c r="Q441" s="25"/>
      <c r="R441" s="25"/>
      <c r="S441" s="25"/>
      <c r="T441" s="25"/>
      <c r="U441" s="25"/>
      <c r="V441" s="25"/>
    </row>
    <row r="442" spans="2:22" ht="14.25">
      <c r="B442" s="23"/>
      <c r="C442" s="23"/>
      <c r="D442" s="31"/>
      <c r="E442" s="25"/>
      <c r="F442" s="25"/>
      <c r="G442" s="25"/>
      <c r="H442" s="25"/>
      <c r="I442" s="25"/>
      <c r="J442" s="25"/>
      <c r="K442" s="25"/>
      <c r="L442" s="25"/>
      <c r="M442" s="25"/>
      <c r="N442" s="25"/>
      <c r="O442" s="25"/>
      <c r="P442" s="25"/>
      <c r="Q442" s="25"/>
      <c r="R442" s="25"/>
      <c r="S442" s="25"/>
      <c r="T442" s="25"/>
      <c r="U442" s="25"/>
      <c r="V442" s="25"/>
    </row>
    <row r="443" spans="2:22" ht="14.25">
      <c r="B443" s="23"/>
      <c r="C443" s="23"/>
      <c r="D443" s="31"/>
      <c r="E443" s="25"/>
      <c r="F443" s="25"/>
      <c r="G443" s="25"/>
      <c r="H443" s="25"/>
      <c r="I443" s="25"/>
      <c r="J443" s="25"/>
      <c r="K443" s="25"/>
      <c r="L443" s="25"/>
      <c r="M443" s="25"/>
      <c r="N443" s="25"/>
      <c r="O443" s="25"/>
      <c r="P443" s="25"/>
      <c r="Q443" s="25"/>
      <c r="R443" s="25"/>
      <c r="S443" s="25"/>
      <c r="T443" s="25"/>
      <c r="U443" s="25"/>
      <c r="V443" s="25"/>
    </row>
    <row r="444" spans="2:22" ht="14.25">
      <c r="B444" s="23"/>
      <c r="C444" s="23"/>
      <c r="D444" s="31"/>
      <c r="E444" s="25"/>
      <c r="F444" s="25"/>
      <c r="G444" s="25"/>
      <c r="H444" s="25"/>
      <c r="I444" s="25"/>
      <c r="J444" s="25"/>
      <c r="K444" s="25"/>
      <c r="L444" s="25"/>
      <c r="M444" s="25"/>
      <c r="N444" s="25"/>
      <c r="O444" s="25"/>
      <c r="P444" s="25"/>
      <c r="Q444" s="25"/>
      <c r="R444" s="25"/>
      <c r="S444" s="25"/>
      <c r="T444" s="25"/>
      <c r="U444" s="25"/>
      <c r="V444" s="25"/>
    </row>
    <row r="445" spans="2:22" ht="14.25">
      <c r="B445" s="23"/>
      <c r="C445" s="23"/>
      <c r="D445" s="31"/>
      <c r="E445" s="25"/>
      <c r="F445" s="25"/>
      <c r="G445" s="25"/>
      <c r="H445" s="25"/>
      <c r="I445" s="25"/>
      <c r="J445" s="25"/>
      <c r="K445" s="25"/>
      <c r="L445" s="25"/>
      <c r="M445" s="25"/>
      <c r="N445" s="25"/>
      <c r="O445" s="25"/>
      <c r="P445" s="25"/>
      <c r="Q445" s="25"/>
      <c r="R445" s="25"/>
      <c r="S445" s="25"/>
      <c r="T445" s="25"/>
      <c r="U445" s="25"/>
      <c r="V445" s="25"/>
    </row>
    <row r="446" spans="2:22" ht="14.25">
      <c r="B446" s="23"/>
      <c r="C446" s="23"/>
      <c r="D446" s="31"/>
      <c r="E446" s="25"/>
      <c r="F446" s="25"/>
      <c r="G446" s="25"/>
      <c r="H446" s="25"/>
      <c r="I446" s="25"/>
      <c r="J446" s="25"/>
      <c r="K446" s="25"/>
      <c r="L446" s="25"/>
      <c r="M446" s="25"/>
      <c r="N446" s="25"/>
      <c r="O446" s="25"/>
      <c r="P446" s="25"/>
      <c r="Q446" s="25"/>
      <c r="R446" s="25"/>
      <c r="S446" s="25"/>
      <c r="T446" s="25"/>
      <c r="U446" s="25"/>
      <c r="V446" s="25"/>
    </row>
    <row r="447" spans="2:22" ht="14.25">
      <c r="B447" s="23"/>
      <c r="C447" s="23"/>
      <c r="D447" s="31"/>
      <c r="E447" s="25"/>
      <c r="F447" s="25"/>
      <c r="G447" s="25"/>
      <c r="H447" s="25"/>
      <c r="I447" s="25"/>
      <c r="J447" s="25"/>
      <c r="K447" s="25"/>
      <c r="L447" s="25"/>
      <c r="M447" s="25"/>
      <c r="N447" s="25"/>
      <c r="O447" s="25"/>
      <c r="P447" s="25"/>
      <c r="Q447" s="25"/>
      <c r="R447" s="25"/>
      <c r="S447" s="25"/>
      <c r="T447" s="25"/>
      <c r="U447" s="25"/>
      <c r="V447" s="25"/>
    </row>
    <row r="448" spans="2:22" ht="14.25">
      <c r="B448" s="23"/>
      <c r="C448" s="23"/>
      <c r="D448" s="31"/>
      <c r="E448" s="25"/>
      <c r="F448" s="25"/>
      <c r="G448" s="25"/>
      <c r="H448" s="25"/>
      <c r="I448" s="25"/>
      <c r="J448" s="25"/>
      <c r="K448" s="25"/>
      <c r="L448" s="25"/>
      <c r="M448" s="25"/>
      <c r="N448" s="25"/>
      <c r="O448" s="25"/>
      <c r="P448" s="25"/>
      <c r="Q448" s="25"/>
      <c r="R448" s="25"/>
      <c r="S448" s="25"/>
      <c r="T448" s="25"/>
      <c r="U448" s="25"/>
      <c r="V448" s="25"/>
    </row>
    <row r="449" spans="2:22" ht="14.25">
      <c r="B449" s="23"/>
      <c r="C449" s="23"/>
      <c r="D449" s="31"/>
      <c r="E449" s="25"/>
      <c r="F449" s="25"/>
      <c r="G449" s="25"/>
      <c r="H449" s="25"/>
      <c r="I449" s="25"/>
      <c r="J449" s="25"/>
      <c r="K449" s="25"/>
      <c r="L449" s="25"/>
      <c r="M449" s="25"/>
      <c r="N449" s="25"/>
      <c r="O449" s="25"/>
      <c r="P449" s="25"/>
      <c r="Q449" s="25"/>
      <c r="R449" s="25"/>
      <c r="S449" s="25"/>
      <c r="T449" s="25"/>
      <c r="U449" s="25"/>
      <c r="V449" s="25"/>
    </row>
    <row r="450" spans="2:22" ht="14.25">
      <c r="B450" s="23"/>
      <c r="C450" s="23"/>
      <c r="D450" s="31"/>
      <c r="E450" s="25"/>
      <c r="F450" s="25"/>
      <c r="G450" s="25"/>
      <c r="H450" s="25"/>
      <c r="I450" s="25"/>
      <c r="J450" s="25"/>
      <c r="K450" s="25"/>
      <c r="L450" s="25"/>
      <c r="M450" s="25"/>
      <c r="N450" s="25"/>
      <c r="O450" s="25"/>
      <c r="P450" s="25"/>
      <c r="Q450" s="25"/>
      <c r="R450" s="25"/>
      <c r="S450" s="25"/>
      <c r="T450" s="25"/>
      <c r="U450" s="25"/>
      <c r="V450" s="25"/>
    </row>
    <row r="451" spans="2:22" ht="14.25">
      <c r="B451" s="23"/>
      <c r="C451" s="23"/>
      <c r="D451" s="31"/>
      <c r="E451" s="25"/>
      <c r="F451" s="25"/>
      <c r="G451" s="25"/>
      <c r="H451" s="25"/>
      <c r="I451" s="25"/>
      <c r="J451" s="25"/>
      <c r="K451" s="25"/>
      <c r="L451" s="25"/>
      <c r="M451" s="25"/>
      <c r="N451" s="25"/>
      <c r="O451" s="25"/>
      <c r="P451" s="25"/>
      <c r="Q451" s="25"/>
      <c r="R451" s="25"/>
      <c r="S451" s="25"/>
      <c r="T451" s="25"/>
      <c r="U451" s="25"/>
      <c r="V451" s="25"/>
    </row>
    <row r="452" spans="2:22" ht="14.25">
      <c r="B452" s="23"/>
      <c r="C452" s="23"/>
      <c r="D452" s="31"/>
      <c r="E452" s="25"/>
      <c r="F452" s="25"/>
      <c r="G452" s="25"/>
      <c r="H452" s="25"/>
      <c r="I452" s="25"/>
      <c r="J452" s="25"/>
      <c r="K452" s="25"/>
      <c r="L452" s="25"/>
      <c r="M452" s="25"/>
      <c r="N452" s="25"/>
      <c r="O452" s="25"/>
      <c r="P452" s="25"/>
      <c r="Q452" s="25"/>
      <c r="R452" s="25"/>
      <c r="S452" s="25"/>
      <c r="T452" s="25"/>
      <c r="U452" s="25"/>
      <c r="V452" s="25"/>
    </row>
    <row r="453" spans="2:22" ht="14.25">
      <c r="B453" s="23"/>
      <c r="C453" s="23"/>
      <c r="D453" s="31"/>
      <c r="E453" s="25"/>
      <c r="F453" s="25"/>
      <c r="G453" s="25"/>
      <c r="H453" s="25"/>
      <c r="I453" s="25"/>
      <c r="J453" s="25"/>
      <c r="K453" s="25"/>
      <c r="L453" s="25"/>
      <c r="M453" s="25"/>
      <c r="N453" s="25"/>
      <c r="O453" s="25"/>
      <c r="P453" s="25"/>
      <c r="Q453" s="25"/>
      <c r="R453" s="25"/>
      <c r="S453" s="25"/>
      <c r="T453" s="25"/>
      <c r="U453" s="25"/>
      <c r="V453" s="25"/>
    </row>
    <row r="454" spans="2:22" ht="14.25">
      <c r="B454" s="23"/>
      <c r="C454" s="23"/>
      <c r="D454" s="31"/>
      <c r="E454" s="25"/>
      <c r="F454" s="25"/>
      <c r="G454" s="25"/>
      <c r="H454" s="25"/>
      <c r="I454" s="25"/>
      <c r="J454" s="25"/>
      <c r="K454" s="25"/>
      <c r="L454" s="25"/>
      <c r="M454" s="25"/>
      <c r="N454" s="25"/>
      <c r="O454" s="25"/>
      <c r="P454" s="25"/>
      <c r="Q454" s="25"/>
      <c r="R454" s="25"/>
      <c r="S454" s="25"/>
      <c r="T454" s="25"/>
      <c r="U454" s="25"/>
      <c r="V454" s="25"/>
    </row>
    <row r="455" spans="2:22" ht="14.25">
      <c r="B455" s="23"/>
      <c r="C455" s="23"/>
      <c r="D455" s="31"/>
      <c r="E455" s="25"/>
      <c r="F455" s="25"/>
      <c r="G455" s="25"/>
      <c r="H455" s="25"/>
      <c r="I455" s="25"/>
      <c r="J455" s="25"/>
      <c r="K455" s="25"/>
      <c r="L455" s="25"/>
      <c r="M455" s="25"/>
      <c r="N455" s="25"/>
      <c r="O455" s="25"/>
      <c r="P455" s="25"/>
      <c r="Q455" s="25"/>
      <c r="R455" s="25"/>
      <c r="S455" s="25"/>
      <c r="T455" s="25"/>
      <c r="U455" s="25"/>
      <c r="V455" s="25"/>
    </row>
    <row r="456" spans="2:22" ht="14.25">
      <c r="B456" s="23"/>
      <c r="C456" s="23"/>
      <c r="D456" s="31"/>
      <c r="E456" s="25"/>
      <c r="F456" s="25"/>
      <c r="G456" s="25"/>
      <c r="H456" s="25"/>
      <c r="I456" s="25"/>
      <c r="J456" s="25"/>
      <c r="K456" s="25"/>
      <c r="L456" s="25"/>
      <c r="M456" s="25"/>
      <c r="N456" s="25"/>
      <c r="O456" s="25"/>
      <c r="P456" s="25"/>
      <c r="Q456" s="25"/>
      <c r="R456" s="25"/>
      <c r="S456" s="25"/>
      <c r="T456" s="25"/>
      <c r="U456" s="25"/>
      <c r="V456" s="25"/>
    </row>
    <row r="457" spans="2:22" ht="14.25">
      <c r="B457" s="23"/>
      <c r="C457" s="23"/>
      <c r="D457" s="31"/>
      <c r="E457" s="25"/>
      <c r="F457" s="25"/>
      <c r="G457" s="25"/>
      <c r="H457" s="25"/>
      <c r="I457" s="25"/>
      <c r="J457" s="25"/>
      <c r="K457" s="25"/>
      <c r="L457" s="25"/>
      <c r="M457" s="25"/>
      <c r="N457" s="25"/>
      <c r="O457" s="25"/>
      <c r="P457" s="25"/>
      <c r="Q457" s="25"/>
      <c r="R457" s="25"/>
      <c r="S457" s="25"/>
      <c r="T457" s="25"/>
      <c r="U457" s="25"/>
      <c r="V457" s="25"/>
    </row>
    <row r="458" spans="2:22" ht="14.25">
      <c r="B458" s="23"/>
      <c r="C458" s="23"/>
      <c r="D458" s="31"/>
      <c r="E458" s="25"/>
      <c r="F458" s="25"/>
      <c r="G458" s="25"/>
      <c r="H458" s="25"/>
      <c r="I458" s="25"/>
      <c r="J458" s="25"/>
      <c r="K458" s="25"/>
      <c r="L458" s="25"/>
      <c r="M458" s="25"/>
      <c r="N458" s="25"/>
      <c r="O458" s="25"/>
      <c r="P458" s="25"/>
      <c r="Q458" s="25"/>
      <c r="R458" s="25"/>
      <c r="S458" s="25"/>
      <c r="T458" s="25"/>
      <c r="U458" s="25"/>
      <c r="V458" s="25"/>
    </row>
    <row r="459" spans="2:22" ht="14.25">
      <c r="B459" s="23"/>
      <c r="C459" s="23"/>
      <c r="D459" s="31"/>
      <c r="E459" s="25"/>
      <c r="F459" s="25"/>
      <c r="G459" s="25"/>
      <c r="H459" s="25"/>
      <c r="I459" s="25"/>
      <c r="J459" s="25"/>
      <c r="K459" s="25"/>
      <c r="L459" s="25"/>
      <c r="M459" s="25"/>
      <c r="N459" s="25"/>
      <c r="O459" s="25"/>
      <c r="P459" s="25"/>
      <c r="Q459" s="25"/>
      <c r="R459" s="25"/>
      <c r="S459" s="25"/>
      <c r="T459" s="25"/>
      <c r="U459" s="25"/>
      <c r="V459" s="25"/>
    </row>
    <row r="460" spans="2:22" ht="14.25">
      <c r="B460" s="23"/>
      <c r="C460" s="23"/>
      <c r="D460" s="31"/>
      <c r="E460" s="25"/>
      <c r="F460" s="25"/>
      <c r="G460" s="25"/>
      <c r="H460" s="25"/>
      <c r="I460" s="25"/>
      <c r="J460" s="25"/>
      <c r="K460" s="25"/>
      <c r="L460" s="25"/>
      <c r="M460" s="25"/>
      <c r="N460" s="25"/>
      <c r="O460" s="25"/>
      <c r="P460" s="25"/>
      <c r="Q460" s="25"/>
      <c r="R460" s="25"/>
      <c r="S460" s="25"/>
      <c r="T460" s="25"/>
      <c r="U460" s="25"/>
      <c r="V460" s="25"/>
    </row>
    <row r="461" spans="2:22" ht="14.25">
      <c r="B461" s="23"/>
      <c r="C461" s="23"/>
      <c r="D461" s="31"/>
      <c r="E461" s="25"/>
      <c r="F461" s="25"/>
      <c r="G461" s="25"/>
      <c r="H461" s="25"/>
      <c r="I461" s="25"/>
      <c r="J461" s="25"/>
      <c r="K461" s="25"/>
      <c r="L461" s="25"/>
      <c r="M461" s="25"/>
      <c r="N461" s="25"/>
      <c r="O461" s="25"/>
      <c r="P461" s="25"/>
      <c r="Q461" s="25"/>
      <c r="R461" s="25"/>
      <c r="S461" s="25"/>
      <c r="T461" s="25"/>
      <c r="U461" s="25"/>
      <c r="V461" s="25"/>
    </row>
    <row r="462" spans="2:22" ht="14.25">
      <c r="B462" s="23"/>
      <c r="C462" s="23"/>
      <c r="D462" s="31"/>
      <c r="E462" s="25"/>
      <c r="F462" s="25"/>
      <c r="G462" s="25"/>
      <c r="H462" s="25"/>
      <c r="I462" s="25"/>
      <c r="J462" s="25"/>
      <c r="K462" s="25"/>
      <c r="L462" s="25"/>
      <c r="M462" s="25"/>
      <c r="N462" s="25"/>
      <c r="O462" s="25"/>
      <c r="P462" s="25"/>
      <c r="Q462" s="25"/>
      <c r="R462" s="25"/>
      <c r="S462" s="25"/>
      <c r="T462" s="25"/>
      <c r="U462" s="25"/>
      <c r="V462" s="25"/>
    </row>
    <row r="463" spans="2:22" ht="14.25">
      <c r="B463" s="23"/>
      <c r="C463" s="23"/>
      <c r="D463" s="31"/>
      <c r="E463" s="25"/>
      <c r="F463" s="25"/>
      <c r="G463" s="25"/>
      <c r="H463" s="25"/>
      <c r="I463" s="25"/>
      <c r="J463" s="25"/>
      <c r="K463" s="25"/>
      <c r="L463" s="25"/>
      <c r="M463" s="25"/>
      <c r="N463" s="25"/>
      <c r="O463" s="25"/>
      <c r="P463" s="25"/>
      <c r="Q463" s="25"/>
      <c r="R463" s="25"/>
      <c r="S463" s="25"/>
      <c r="T463" s="25"/>
      <c r="U463" s="25"/>
      <c r="V463" s="25"/>
    </row>
    <row r="464" spans="2:22" ht="14.25">
      <c r="B464" s="23"/>
      <c r="C464" s="23"/>
      <c r="D464" s="31"/>
      <c r="E464" s="25"/>
      <c r="F464" s="25"/>
      <c r="G464" s="25"/>
      <c r="H464" s="25"/>
      <c r="I464" s="25"/>
      <c r="J464" s="25"/>
      <c r="K464" s="25"/>
      <c r="L464" s="25"/>
      <c r="M464" s="25"/>
      <c r="N464" s="25"/>
      <c r="O464" s="25"/>
      <c r="P464" s="25"/>
      <c r="Q464" s="25"/>
      <c r="R464" s="25"/>
      <c r="S464" s="25"/>
      <c r="T464" s="25"/>
      <c r="U464" s="25"/>
      <c r="V464" s="25"/>
    </row>
    <row r="465" spans="2:22" ht="14.25">
      <c r="B465" s="23"/>
      <c r="C465" s="23"/>
      <c r="D465" s="31"/>
      <c r="E465" s="25"/>
      <c r="F465" s="25"/>
      <c r="G465" s="25"/>
      <c r="H465" s="25"/>
      <c r="I465" s="25"/>
      <c r="J465" s="25"/>
      <c r="K465" s="25"/>
      <c r="L465" s="25"/>
      <c r="M465" s="25"/>
      <c r="N465" s="25"/>
      <c r="O465" s="25"/>
      <c r="P465" s="25"/>
      <c r="Q465" s="25"/>
      <c r="R465" s="25"/>
      <c r="S465" s="25"/>
      <c r="T465" s="25"/>
      <c r="U465" s="25"/>
      <c r="V465" s="25"/>
    </row>
    <row r="466" spans="2:22" ht="14.25">
      <c r="B466" s="23"/>
      <c r="C466" s="23"/>
      <c r="D466" s="31"/>
      <c r="E466" s="25"/>
      <c r="F466" s="25"/>
      <c r="G466" s="25"/>
      <c r="H466" s="25"/>
      <c r="I466" s="25"/>
      <c r="J466" s="25"/>
      <c r="K466" s="25"/>
      <c r="L466" s="25"/>
      <c r="M466" s="25"/>
      <c r="N466" s="25"/>
      <c r="O466" s="25"/>
      <c r="P466" s="25"/>
      <c r="Q466" s="25"/>
      <c r="R466" s="25"/>
      <c r="S466" s="25"/>
      <c r="T466" s="25"/>
      <c r="U466" s="25"/>
      <c r="V466" s="25"/>
    </row>
    <row r="467" spans="2:22" ht="14.25">
      <c r="B467" s="23"/>
      <c r="C467" s="23"/>
      <c r="D467" s="31"/>
      <c r="E467" s="25"/>
      <c r="F467" s="25"/>
      <c r="G467" s="25"/>
      <c r="H467" s="25"/>
      <c r="I467" s="25"/>
      <c r="J467" s="25"/>
      <c r="K467" s="25"/>
      <c r="L467" s="25"/>
      <c r="M467" s="25"/>
      <c r="N467" s="25"/>
      <c r="O467" s="25"/>
      <c r="P467" s="25"/>
      <c r="Q467" s="25"/>
      <c r="R467" s="25"/>
      <c r="S467" s="25"/>
      <c r="T467" s="25"/>
      <c r="U467" s="25"/>
      <c r="V467" s="25"/>
    </row>
    <row r="468" spans="2:22" ht="14.25">
      <c r="B468" s="23"/>
      <c r="C468" s="23"/>
      <c r="D468" s="31"/>
      <c r="E468" s="25"/>
      <c r="F468" s="25"/>
      <c r="G468" s="25"/>
      <c r="H468" s="25"/>
      <c r="I468" s="25"/>
      <c r="J468" s="25"/>
      <c r="K468" s="25"/>
      <c r="L468" s="25"/>
      <c r="M468" s="25"/>
      <c r="N468" s="25"/>
      <c r="O468" s="25"/>
      <c r="P468" s="25"/>
      <c r="Q468" s="25"/>
      <c r="R468" s="25"/>
      <c r="S468" s="25"/>
      <c r="T468" s="25"/>
      <c r="U468" s="25"/>
      <c r="V468" s="25"/>
    </row>
    <row r="469" spans="2:22" ht="14.25">
      <c r="B469" s="23"/>
      <c r="C469" s="23"/>
      <c r="D469" s="31"/>
      <c r="E469" s="25"/>
      <c r="F469" s="25"/>
      <c r="G469" s="25"/>
      <c r="H469" s="25"/>
      <c r="I469" s="25"/>
      <c r="J469" s="25"/>
      <c r="K469" s="25"/>
      <c r="L469" s="25"/>
      <c r="M469" s="25"/>
      <c r="N469" s="25"/>
      <c r="O469" s="25"/>
      <c r="P469" s="25"/>
      <c r="Q469" s="25"/>
      <c r="R469" s="25"/>
      <c r="S469" s="25"/>
      <c r="T469" s="25"/>
      <c r="U469" s="25"/>
      <c r="V469" s="25"/>
    </row>
    <row r="470" spans="2:22" ht="14.25">
      <c r="B470" s="23"/>
      <c r="C470" s="23"/>
      <c r="D470" s="31"/>
      <c r="E470" s="25"/>
      <c r="F470" s="25"/>
      <c r="G470" s="25"/>
      <c r="H470" s="25"/>
      <c r="I470" s="25"/>
      <c r="J470" s="25"/>
      <c r="K470" s="25"/>
      <c r="L470" s="25"/>
      <c r="M470" s="25"/>
      <c r="N470" s="25"/>
      <c r="O470" s="25"/>
      <c r="P470" s="25"/>
      <c r="Q470" s="25"/>
      <c r="R470" s="25"/>
      <c r="S470" s="25"/>
      <c r="T470" s="25"/>
      <c r="U470" s="25"/>
      <c r="V470" s="25"/>
    </row>
    <row r="471" spans="2:22" ht="14.25">
      <c r="B471" s="23"/>
      <c r="C471" s="23"/>
      <c r="D471" s="31"/>
      <c r="E471" s="25"/>
      <c r="F471" s="25"/>
      <c r="G471" s="25"/>
      <c r="H471" s="25"/>
      <c r="I471" s="25"/>
      <c r="J471" s="25"/>
      <c r="K471" s="25"/>
      <c r="L471" s="25"/>
      <c r="M471" s="25"/>
      <c r="N471" s="25"/>
      <c r="O471" s="25"/>
      <c r="P471" s="25"/>
      <c r="Q471" s="25"/>
      <c r="R471" s="25"/>
      <c r="S471" s="25"/>
      <c r="T471" s="25"/>
      <c r="U471" s="25"/>
      <c r="V471" s="25"/>
    </row>
    <row r="472" spans="2:22" ht="14.25">
      <c r="B472" s="23"/>
      <c r="C472" s="23"/>
      <c r="D472" s="31"/>
      <c r="E472" s="25"/>
      <c r="F472" s="25"/>
      <c r="G472" s="25"/>
      <c r="H472" s="25"/>
      <c r="I472" s="25"/>
      <c r="J472" s="25"/>
      <c r="K472" s="25"/>
      <c r="L472" s="25"/>
      <c r="M472" s="25"/>
      <c r="N472" s="25"/>
      <c r="O472" s="25"/>
      <c r="P472" s="25"/>
      <c r="Q472" s="25"/>
      <c r="R472" s="25"/>
      <c r="S472" s="25"/>
      <c r="T472" s="25"/>
      <c r="U472" s="25"/>
      <c r="V472" s="25"/>
    </row>
    <row r="473" spans="2:22" ht="14.25">
      <c r="B473" s="23"/>
      <c r="C473" s="23"/>
      <c r="D473" s="31"/>
      <c r="E473" s="25"/>
      <c r="F473" s="25"/>
      <c r="G473" s="25"/>
      <c r="H473" s="25"/>
      <c r="I473" s="25"/>
      <c r="J473" s="25"/>
      <c r="K473" s="25"/>
      <c r="L473" s="25"/>
      <c r="M473" s="25"/>
      <c r="N473" s="25"/>
      <c r="O473" s="25"/>
      <c r="P473" s="25"/>
      <c r="Q473" s="25"/>
      <c r="R473" s="25"/>
      <c r="S473" s="25"/>
      <c r="T473" s="25"/>
      <c r="U473" s="25"/>
      <c r="V473" s="25"/>
    </row>
    <row r="474" spans="2:22" ht="14.25">
      <c r="B474" s="23"/>
      <c r="C474" s="23"/>
      <c r="D474" s="31"/>
      <c r="E474" s="25"/>
      <c r="F474" s="25"/>
      <c r="G474" s="25"/>
      <c r="H474" s="25"/>
      <c r="I474" s="25"/>
      <c r="J474" s="25"/>
      <c r="K474" s="25"/>
      <c r="L474" s="25"/>
      <c r="M474" s="25"/>
      <c r="N474" s="25"/>
      <c r="O474" s="25"/>
      <c r="P474" s="25"/>
      <c r="Q474" s="25"/>
      <c r="R474" s="25"/>
      <c r="S474" s="25"/>
      <c r="T474" s="25"/>
      <c r="U474" s="25"/>
      <c r="V474" s="25"/>
    </row>
    <row r="475" spans="2:22" ht="14.25">
      <c r="B475" s="23"/>
      <c r="C475" s="23"/>
      <c r="D475" s="31"/>
      <c r="E475" s="25"/>
      <c r="F475" s="25"/>
      <c r="G475" s="25"/>
      <c r="H475" s="25"/>
      <c r="I475" s="25"/>
      <c r="J475" s="25"/>
      <c r="K475" s="25"/>
      <c r="L475" s="25"/>
      <c r="M475" s="25"/>
      <c r="N475" s="25"/>
      <c r="O475" s="25"/>
      <c r="P475" s="25"/>
      <c r="Q475" s="25"/>
      <c r="R475" s="25"/>
      <c r="S475" s="25"/>
      <c r="T475" s="25"/>
      <c r="U475" s="25"/>
      <c r="V475" s="25"/>
    </row>
    <row r="476" spans="2:22" ht="14.25">
      <c r="B476" s="23"/>
      <c r="C476" s="23"/>
      <c r="D476" s="31"/>
      <c r="E476" s="25"/>
      <c r="F476" s="25"/>
      <c r="G476" s="25"/>
      <c r="H476" s="25"/>
      <c r="I476" s="25"/>
      <c r="J476" s="25"/>
      <c r="K476" s="25"/>
      <c r="L476" s="25"/>
      <c r="M476" s="25"/>
      <c r="N476" s="25"/>
      <c r="O476" s="25"/>
      <c r="P476" s="25"/>
      <c r="Q476" s="25"/>
      <c r="R476" s="25"/>
      <c r="S476" s="25"/>
      <c r="T476" s="25"/>
      <c r="U476" s="25"/>
      <c r="V476" s="25"/>
    </row>
    <row r="477" spans="2:22" ht="14.25">
      <c r="B477" s="23"/>
      <c r="C477" s="23"/>
      <c r="D477" s="31"/>
      <c r="E477" s="25"/>
      <c r="F477" s="25"/>
      <c r="G477" s="25"/>
      <c r="H477" s="25"/>
      <c r="I477" s="25"/>
      <c r="J477" s="25"/>
      <c r="K477" s="25"/>
      <c r="L477" s="25"/>
      <c r="M477" s="25"/>
      <c r="N477" s="25"/>
      <c r="O477" s="25"/>
      <c r="P477" s="25"/>
      <c r="Q477" s="25"/>
      <c r="R477" s="25"/>
      <c r="S477" s="25"/>
      <c r="T477" s="25"/>
      <c r="U477" s="25"/>
      <c r="V477" s="25"/>
    </row>
    <row r="478" spans="2:22" ht="14.25">
      <c r="B478" s="23"/>
      <c r="C478" s="23"/>
      <c r="D478" s="31"/>
      <c r="E478" s="25"/>
      <c r="F478" s="25"/>
      <c r="G478" s="25"/>
      <c r="H478" s="25"/>
      <c r="I478" s="25"/>
      <c r="J478" s="25"/>
      <c r="K478" s="25"/>
      <c r="L478" s="25"/>
      <c r="M478" s="25"/>
      <c r="N478" s="25"/>
      <c r="O478" s="25"/>
      <c r="P478" s="25"/>
      <c r="Q478" s="25"/>
      <c r="R478" s="25"/>
      <c r="S478" s="25"/>
      <c r="T478" s="25"/>
      <c r="U478" s="25"/>
      <c r="V478" s="25"/>
    </row>
    <row r="479" spans="2:22" ht="14.25">
      <c r="B479" s="23"/>
      <c r="C479" s="23"/>
      <c r="D479" s="31"/>
      <c r="E479" s="25"/>
      <c r="F479" s="25"/>
      <c r="G479" s="25"/>
      <c r="H479" s="25"/>
      <c r="I479" s="25"/>
      <c r="J479" s="25"/>
      <c r="K479" s="25"/>
      <c r="L479" s="25"/>
      <c r="M479" s="25"/>
      <c r="N479" s="25"/>
      <c r="O479" s="25"/>
      <c r="P479" s="25"/>
      <c r="Q479" s="25"/>
      <c r="R479" s="25"/>
      <c r="S479" s="25"/>
      <c r="T479" s="25"/>
      <c r="U479" s="25"/>
      <c r="V479" s="25"/>
    </row>
    <row r="480" spans="2:22" ht="14.25">
      <c r="B480" s="23"/>
      <c r="C480" s="23"/>
      <c r="D480" s="31"/>
      <c r="E480" s="25"/>
      <c r="F480" s="25"/>
      <c r="G480" s="25"/>
      <c r="H480" s="25"/>
      <c r="I480" s="25"/>
      <c r="J480" s="25"/>
      <c r="K480" s="25"/>
      <c r="L480" s="25"/>
      <c r="M480" s="25"/>
      <c r="N480" s="25"/>
      <c r="O480" s="25"/>
      <c r="P480" s="25"/>
      <c r="Q480" s="25"/>
      <c r="R480" s="25"/>
      <c r="S480" s="25"/>
      <c r="T480" s="25"/>
      <c r="U480" s="25"/>
      <c r="V480" s="25"/>
    </row>
    <row r="481" spans="2:22" ht="14.25">
      <c r="B481" s="23"/>
      <c r="C481" s="23"/>
      <c r="D481" s="31"/>
      <c r="E481" s="25"/>
      <c r="F481" s="25"/>
      <c r="G481" s="25"/>
      <c r="H481" s="25"/>
      <c r="I481" s="25"/>
      <c r="J481" s="25"/>
      <c r="K481" s="25"/>
      <c r="L481" s="25"/>
      <c r="M481" s="25"/>
      <c r="N481" s="25"/>
      <c r="O481" s="25"/>
      <c r="P481" s="25"/>
      <c r="Q481" s="25"/>
      <c r="R481" s="25"/>
      <c r="S481" s="25"/>
      <c r="T481" s="25"/>
      <c r="U481" s="25"/>
      <c r="V481" s="25"/>
    </row>
    <row r="482" spans="2:22" ht="14.25">
      <c r="B482" s="23"/>
      <c r="C482" s="23"/>
      <c r="D482" s="31"/>
      <c r="E482" s="25"/>
      <c r="F482" s="25"/>
      <c r="G482" s="25"/>
      <c r="H482" s="25"/>
      <c r="I482" s="25"/>
      <c r="J482" s="25"/>
      <c r="K482" s="25"/>
      <c r="L482" s="25"/>
      <c r="M482" s="25"/>
      <c r="N482" s="25"/>
      <c r="O482" s="25"/>
      <c r="P482" s="25"/>
      <c r="Q482" s="25"/>
      <c r="R482" s="25"/>
      <c r="S482" s="25"/>
      <c r="T482" s="25"/>
      <c r="U482" s="25"/>
      <c r="V482" s="25"/>
    </row>
    <row r="483" spans="2:22" ht="14.25">
      <c r="B483" s="23"/>
      <c r="C483" s="23"/>
      <c r="D483" s="31"/>
      <c r="E483" s="25"/>
      <c r="F483" s="25"/>
      <c r="G483" s="25"/>
      <c r="H483" s="25"/>
      <c r="I483" s="25"/>
      <c r="J483" s="25"/>
      <c r="K483" s="25"/>
      <c r="L483" s="25"/>
      <c r="M483" s="25"/>
      <c r="N483" s="25"/>
      <c r="O483" s="25"/>
      <c r="P483" s="25"/>
      <c r="Q483" s="25"/>
      <c r="R483" s="25"/>
      <c r="S483" s="25"/>
      <c r="T483" s="25"/>
      <c r="U483" s="25"/>
      <c r="V483" s="25"/>
    </row>
    <row r="484" spans="2:22" ht="14.25">
      <c r="B484" s="23"/>
      <c r="C484" s="23"/>
      <c r="D484" s="31"/>
      <c r="E484" s="25"/>
      <c r="F484" s="25"/>
      <c r="G484" s="25"/>
      <c r="H484" s="25"/>
      <c r="I484" s="25"/>
      <c r="J484" s="25"/>
      <c r="K484" s="25"/>
      <c r="L484" s="25"/>
      <c r="M484" s="25"/>
      <c r="N484" s="25"/>
      <c r="O484" s="25"/>
      <c r="P484" s="25"/>
      <c r="Q484" s="25"/>
      <c r="R484" s="25"/>
      <c r="S484" s="25"/>
      <c r="T484" s="25"/>
      <c r="U484" s="25"/>
      <c r="V484" s="25"/>
    </row>
    <row r="485" spans="2:22" ht="14.25">
      <c r="B485" s="23"/>
      <c r="C485" s="23"/>
      <c r="D485" s="31"/>
      <c r="E485" s="25"/>
      <c r="F485" s="25"/>
      <c r="G485" s="25"/>
      <c r="H485" s="25"/>
      <c r="I485" s="25"/>
      <c r="J485" s="25"/>
      <c r="K485" s="25"/>
      <c r="L485" s="25"/>
      <c r="M485" s="25"/>
      <c r="N485" s="25"/>
      <c r="O485" s="25"/>
      <c r="P485" s="25"/>
      <c r="Q485" s="25"/>
      <c r="R485" s="25"/>
      <c r="S485" s="25"/>
      <c r="T485" s="25"/>
      <c r="U485" s="25"/>
      <c r="V485" s="25"/>
    </row>
    <row r="486" spans="2:22" ht="14.25">
      <c r="B486" s="23"/>
      <c r="C486" s="23"/>
      <c r="D486" s="31"/>
      <c r="E486" s="25"/>
      <c r="F486" s="25"/>
      <c r="G486" s="25"/>
      <c r="H486" s="25"/>
      <c r="I486" s="25"/>
      <c r="J486" s="25"/>
      <c r="K486" s="25"/>
      <c r="L486" s="25"/>
      <c r="M486" s="25"/>
      <c r="N486" s="25"/>
      <c r="O486" s="25"/>
      <c r="P486" s="25"/>
      <c r="Q486" s="25"/>
      <c r="R486" s="25"/>
      <c r="S486" s="25"/>
      <c r="T486" s="25"/>
      <c r="U486" s="25"/>
      <c r="V486" s="25"/>
    </row>
    <row r="487" spans="2:22" ht="14.25">
      <c r="B487" s="23"/>
      <c r="C487" s="23"/>
      <c r="D487" s="31"/>
      <c r="E487" s="25"/>
      <c r="F487" s="25"/>
      <c r="G487" s="25"/>
      <c r="H487" s="25"/>
      <c r="I487" s="25"/>
      <c r="J487" s="25"/>
      <c r="K487" s="25"/>
      <c r="L487" s="25"/>
      <c r="M487" s="25"/>
      <c r="N487" s="25"/>
      <c r="O487" s="25"/>
      <c r="P487" s="25"/>
      <c r="Q487" s="25"/>
      <c r="R487" s="25"/>
      <c r="S487" s="25"/>
      <c r="T487" s="25"/>
      <c r="U487" s="25"/>
      <c r="V487" s="25"/>
    </row>
    <row r="488" spans="2:22" ht="14.25">
      <c r="B488" s="23"/>
      <c r="C488" s="23"/>
      <c r="D488" s="31"/>
      <c r="E488" s="25"/>
      <c r="F488" s="25"/>
      <c r="G488" s="25"/>
      <c r="H488" s="25"/>
      <c r="I488" s="25"/>
      <c r="J488" s="25"/>
      <c r="K488" s="25"/>
      <c r="L488" s="25"/>
      <c r="M488" s="25"/>
      <c r="N488" s="25"/>
      <c r="O488" s="25"/>
      <c r="P488" s="25"/>
      <c r="Q488" s="25"/>
      <c r="R488" s="25"/>
      <c r="S488" s="25"/>
      <c r="T488" s="25"/>
      <c r="U488" s="25"/>
      <c r="V488" s="25"/>
    </row>
    <row r="489" spans="2:22" ht="14.25">
      <c r="B489" s="23"/>
      <c r="C489" s="23"/>
      <c r="D489" s="31"/>
      <c r="E489" s="25"/>
      <c r="F489" s="25"/>
      <c r="G489" s="25"/>
      <c r="H489" s="25"/>
      <c r="I489" s="25"/>
      <c r="J489" s="25"/>
      <c r="K489" s="25"/>
      <c r="L489" s="25"/>
      <c r="M489" s="25"/>
      <c r="N489" s="25"/>
      <c r="O489" s="25"/>
      <c r="P489" s="25"/>
      <c r="Q489" s="25"/>
      <c r="R489" s="25"/>
      <c r="S489" s="25"/>
      <c r="T489" s="25"/>
      <c r="U489" s="25"/>
      <c r="V489" s="25"/>
    </row>
    <row r="490" spans="2:22" ht="14.25">
      <c r="B490" s="23"/>
      <c r="C490" s="23"/>
      <c r="D490" s="31"/>
      <c r="E490" s="25"/>
      <c r="F490" s="25"/>
      <c r="G490" s="25"/>
      <c r="H490" s="25"/>
      <c r="I490" s="25"/>
      <c r="J490" s="25"/>
      <c r="K490" s="25"/>
      <c r="L490" s="25"/>
      <c r="M490" s="25"/>
      <c r="N490" s="25"/>
      <c r="O490" s="25"/>
      <c r="P490" s="25"/>
      <c r="Q490" s="25"/>
      <c r="R490" s="25"/>
      <c r="S490" s="25"/>
      <c r="T490" s="25"/>
      <c r="U490" s="25"/>
      <c r="V490" s="25"/>
    </row>
    <row r="491" spans="2:22" ht="14.25">
      <c r="B491" s="23"/>
      <c r="C491" s="23"/>
      <c r="D491" s="31"/>
      <c r="E491" s="25"/>
      <c r="F491" s="25"/>
      <c r="G491" s="25"/>
      <c r="H491" s="25"/>
      <c r="I491" s="25"/>
      <c r="J491" s="25"/>
      <c r="K491" s="25"/>
      <c r="L491" s="25"/>
      <c r="M491" s="25"/>
      <c r="N491" s="25"/>
      <c r="O491" s="25"/>
      <c r="P491" s="25"/>
      <c r="Q491" s="25"/>
      <c r="R491" s="25"/>
      <c r="S491" s="25"/>
      <c r="T491" s="25"/>
      <c r="U491" s="25"/>
      <c r="V491" s="25"/>
    </row>
    <row r="492" spans="2:22" ht="14.25">
      <c r="B492" s="23"/>
      <c r="C492" s="23"/>
      <c r="D492" s="31"/>
      <c r="E492" s="25"/>
      <c r="F492" s="25"/>
      <c r="G492" s="25"/>
      <c r="H492" s="25"/>
      <c r="I492" s="25"/>
      <c r="J492" s="25"/>
      <c r="K492" s="25"/>
      <c r="L492" s="25"/>
      <c r="M492" s="25"/>
      <c r="N492" s="25"/>
      <c r="O492" s="25"/>
      <c r="P492" s="25"/>
      <c r="Q492" s="25"/>
      <c r="R492" s="25"/>
      <c r="S492" s="25"/>
      <c r="T492" s="25"/>
      <c r="U492" s="25"/>
      <c r="V492" s="25"/>
    </row>
    <row r="493" spans="2:22" ht="14.25">
      <c r="B493" s="23"/>
      <c r="C493" s="23"/>
      <c r="D493" s="31"/>
      <c r="E493" s="25"/>
      <c r="F493" s="25"/>
      <c r="G493" s="25"/>
      <c r="H493" s="25"/>
      <c r="I493" s="25"/>
      <c r="J493" s="25"/>
      <c r="K493" s="25"/>
      <c r="L493" s="25"/>
      <c r="M493" s="25"/>
      <c r="N493" s="25"/>
      <c r="O493" s="25"/>
      <c r="P493" s="25"/>
      <c r="Q493" s="25"/>
      <c r="R493" s="25"/>
      <c r="S493" s="25"/>
      <c r="T493" s="25"/>
      <c r="U493" s="25"/>
      <c r="V493" s="25"/>
    </row>
    <row r="494" spans="2:22" ht="14.25">
      <c r="B494" s="23"/>
      <c r="C494" s="23"/>
      <c r="D494" s="31"/>
      <c r="E494" s="25"/>
      <c r="F494" s="25"/>
      <c r="G494" s="25"/>
      <c r="H494" s="25"/>
      <c r="I494" s="25"/>
      <c r="J494" s="25"/>
      <c r="K494" s="25"/>
      <c r="L494" s="25"/>
      <c r="M494" s="25"/>
      <c r="N494" s="25"/>
      <c r="O494" s="25"/>
      <c r="P494" s="25"/>
      <c r="Q494" s="25"/>
      <c r="R494" s="25"/>
      <c r="S494" s="25"/>
      <c r="T494" s="25"/>
      <c r="U494" s="25"/>
      <c r="V494" s="25"/>
    </row>
    <row r="495" spans="2:22" ht="14.25">
      <c r="B495" s="23"/>
      <c r="C495" s="23"/>
      <c r="D495" s="31"/>
      <c r="E495" s="25"/>
      <c r="F495" s="25"/>
      <c r="G495" s="25"/>
      <c r="H495" s="25"/>
      <c r="I495" s="25"/>
      <c r="J495" s="25"/>
      <c r="K495" s="25"/>
      <c r="L495" s="25"/>
      <c r="M495" s="25"/>
      <c r="N495" s="25"/>
      <c r="O495" s="25"/>
      <c r="P495" s="25"/>
      <c r="Q495" s="25"/>
      <c r="R495" s="25"/>
      <c r="S495" s="25"/>
      <c r="T495" s="25"/>
      <c r="U495" s="25"/>
      <c r="V495" s="25"/>
    </row>
    <row r="496" spans="2:22" ht="14.25">
      <c r="B496" s="23"/>
      <c r="C496" s="23"/>
      <c r="D496" s="31"/>
      <c r="E496" s="25"/>
      <c r="F496" s="25"/>
      <c r="G496" s="25"/>
      <c r="H496" s="25"/>
      <c r="I496" s="25"/>
      <c r="J496" s="25"/>
      <c r="K496" s="25"/>
      <c r="L496" s="25"/>
      <c r="M496" s="25"/>
      <c r="N496" s="25"/>
      <c r="O496" s="25"/>
      <c r="P496" s="25"/>
      <c r="Q496" s="25"/>
      <c r="R496" s="25"/>
      <c r="S496" s="25"/>
      <c r="T496" s="25"/>
      <c r="U496" s="25"/>
      <c r="V496" s="25"/>
    </row>
    <row r="497" spans="2:22" ht="14.25">
      <c r="B497" s="23"/>
      <c r="C497" s="23"/>
      <c r="D497" s="31"/>
      <c r="E497" s="25"/>
      <c r="F497" s="25"/>
      <c r="G497" s="25"/>
      <c r="H497" s="25"/>
      <c r="I497" s="25"/>
      <c r="J497" s="25"/>
      <c r="K497" s="25"/>
      <c r="L497" s="25"/>
      <c r="M497" s="25"/>
      <c r="N497" s="25"/>
      <c r="O497" s="25"/>
      <c r="P497" s="25"/>
      <c r="Q497" s="25"/>
      <c r="R497" s="25"/>
      <c r="S497" s="25"/>
      <c r="T497" s="25"/>
      <c r="U497" s="25"/>
      <c r="V497" s="25"/>
    </row>
    <row r="498" spans="2:22" ht="14.25">
      <c r="B498" s="23"/>
      <c r="C498" s="23"/>
      <c r="D498" s="31"/>
      <c r="E498" s="25"/>
      <c r="F498" s="25"/>
      <c r="G498" s="25"/>
      <c r="H498" s="25"/>
      <c r="I498" s="25"/>
      <c r="J498" s="25"/>
      <c r="K498" s="25"/>
      <c r="L498" s="25"/>
      <c r="M498" s="25"/>
      <c r="N498" s="25"/>
      <c r="O498" s="25"/>
      <c r="P498" s="25"/>
      <c r="Q498" s="25"/>
      <c r="R498" s="25"/>
      <c r="S498" s="25"/>
      <c r="T498" s="25"/>
      <c r="U498" s="25"/>
      <c r="V498" s="25"/>
    </row>
    <row r="499" spans="2:22" ht="14.25">
      <c r="B499" s="23"/>
      <c r="C499" s="23"/>
      <c r="D499" s="31"/>
      <c r="E499" s="25"/>
      <c r="F499" s="25"/>
      <c r="G499" s="25"/>
      <c r="H499" s="25"/>
      <c r="I499" s="25"/>
      <c r="J499" s="25"/>
      <c r="K499" s="25"/>
      <c r="L499" s="25"/>
      <c r="M499" s="25"/>
      <c r="N499" s="25"/>
      <c r="O499" s="25"/>
      <c r="P499" s="25"/>
      <c r="Q499" s="25"/>
      <c r="R499" s="25"/>
      <c r="S499" s="25"/>
      <c r="T499" s="25"/>
      <c r="U499" s="25"/>
      <c r="V499" s="25"/>
    </row>
    <row r="500" spans="2:22" ht="14.25">
      <c r="B500" s="23"/>
      <c r="C500" s="23"/>
      <c r="D500" s="31"/>
      <c r="E500" s="25"/>
      <c r="F500" s="25"/>
      <c r="G500" s="25"/>
      <c r="H500" s="25"/>
      <c r="I500" s="25"/>
      <c r="J500" s="25"/>
      <c r="K500" s="25"/>
      <c r="L500" s="25"/>
      <c r="M500" s="25"/>
      <c r="N500" s="25"/>
      <c r="O500" s="25"/>
      <c r="P500" s="25"/>
      <c r="Q500" s="25"/>
      <c r="R500" s="25"/>
      <c r="S500" s="25"/>
      <c r="T500" s="25"/>
      <c r="U500" s="25"/>
      <c r="V500" s="25"/>
    </row>
    <row r="501" spans="2:22" ht="14.25">
      <c r="B501" s="23"/>
      <c r="C501" s="23"/>
      <c r="D501" s="31"/>
      <c r="E501" s="25"/>
      <c r="F501" s="25"/>
      <c r="G501" s="25"/>
      <c r="H501" s="25"/>
      <c r="I501" s="25"/>
      <c r="J501" s="25"/>
      <c r="K501" s="25"/>
      <c r="L501" s="25"/>
      <c r="M501" s="25"/>
      <c r="N501" s="25"/>
      <c r="O501" s="25"/>
      <c r="P501" s="25"/>
      <c r="Q501" s="25"/>
      <c r="R501" s="25"/>
      <c r="S501" s="25"/>
      <c r="T501" s="25"/>
      <c r="U501" s="25"/>
      <c r="V501" s="25"/>
    </row>
    <row r="502" spans="2:22" ht="14.25">
      <c r="B502" s="23"/>
      <c r="C502" s="23"/>
      <c r="D502" s="31"/>
      <c r="E502" s="25"/>
      <c r="F502" s="25"/>
      <c r="G502" s="25"/>
      <c r="H502" s="25"/>
      <c r="I502" s="25"/>
      <c r="J502" s="25"/>
      <c r="K502" s="25"/>
      <c r="L502" s="25"/>
      <c r="M502" s="25"/>
      <c r="N502" s="25"/>
      <c r="O502" s="25"/>
      <c r="P502" s="25"/>
      <c r="Q502" s="25"/>
      <c r="R502" s="25"/>
      <c r="S502" s="25"/>
      <c r="T502" s="25"/>
      <c r="U502" s="25"/>
      <c r="V502" s="25"/>
    </row>
    <row r="503" spans="2:22" ht="14.25">
      <c r="B503" s="23"/>
      <c r="C503" s="23"/>
      <c r="D503" s="31"/>
      <c r="E503" s="25"/>
      <c r="F503" s="25"/>
      <c r="G503" s="25"/>
      <c r="H503" s="25"/>
      <c r="I503" s="25"/>
      <c r="J503" s="25"/>
      <c r="K503" s="25"/>
      <c r="L503" s="25"/>
      <c r="M503" s="25"/>
      <c r="N503" s="25"/>
      <c r="O503" s="25"/>
      <c r="P503" s="25"/>
      <c r="Q503" s="25"/>
      <c r="R503" s="25"/>
      <c r="S503" s="25"/>
      <c r="T503" s="25"/>
      <c r="U503" s="25"/>
      <c r="V503" s="25"/>
    </row>
    <row r="504" spans="2:22" ht="14.25">
      <c r="B504" s="23"/>
      <c r="C504" s="23"/>
      <c r="D504" s="31"/>
      <c r="E504" s="25"/>
      <c r="F504" s="25"/>
      <c r="G504" s="25"/>
      <c r="H504" s="25"/>
      <c r="I504" s="25"/>
      <c r="J504" s="25"/>
      <c r="K504" s="25"/>
      <c r="L504" s="25"/>
      <c r="M504" s="25"/>
      <c r="N504" s="25"/>
      <c r="O504" s="25"/>
      <c r="P504" s="25"/>
      <c r="Q504" s="25"/>
      <c r="R504" s="25"/>
      <c r="S504" s="25"/>
      <c r="T504" s="25"/>
      <c r="U504" s="25"/>
      <c r="V504" s="25"/>
    </row>
    <row r="505" spans="2:22" ht="14.25">
      <c r="B505" s="23"/>
      <c r="C505" s="23"/>
      <c r="D505" s="31"/>
      <c r="E505" s="25"/>
      <c r="F505" s="25"/>
      <c r="G505" s="25"/>
      <c r="H505" s="25"/>
      <c r="I505" s="25"/>
      <c r="J505" s="25"/>
      <c r="K505" s="25"/>
      <c r="L505" s="25"/>
      <c r="M505" s="25"/>
      <c r="N505" s="25"/>
      <c r="O505" s="25"/>
      <c r="P505" s="25"/>
      <c r="Q505" s="25"/>
      <c r="R505" s="25"/>
      <c r="S505" s="25"/>
      <c r="T505" s="25"/>
      <c r="U505" s="25"/>
      <c r="V505" s="25"/>
    </row>
    <row r="506" spans="2:22" ht="14.25">
      <c r="B506" s="23"/>
      <c r="C506" s="23"/>
      <c r="D506" s="31"/>
      <c r="E506" s="25"/>
      <c r="F506" s="25"/>
      <c r="G506" s="25"/>
      <c r="H506" s="25"/>
      <c r="I506" s="25"/>
      <c r="J506" s="25"/>
      <c r="K506" s="25"/>
      <c r="L506" s="25"/>
      <c r="M506" s="25"/>
      <c r="N506" s="25"/>
      <c r="O506" s="25"/>
      <c r="P506" s="25"/>
      <c r="Q506" s="25"/>
      <c r="R506" s="25"/>
      <c r="S506" s="25"/>
      <c r="T506" s="25"/>
      <c r="U506" s="25"/>
      <c r="V506" s="25"/>
    </row>
    <row r="507" spans="2:22" ht="14.25">
      <c r="B507" s="23"/>
      <c r="C507" s="23"/>
      <c r="D507" s="31"/>
      <c r="E507" s="25"/>
      <c r="F507" s="25"/>
      <c r="G507" s="25"/>
      <c r="H507" s="25"/>
      <c r="I507" s="25"/>
      <c r="J507" s="25"/>
      <c r="K507" s="25"/>
      <c r="L507" s="25"/>
      <c r="M507" s="25"/>
      <c r="N507" s="25"/>
      <c r="O507" s="25"/>
      <c r="P507" s="25"/>
      <c r="Q507" s="25"/>
      <c r="R507" s="25"/>
      <c r="S507" s="25"/>
      <c r="T507" s="25"/>
      <c r="U507" s="25"/>
      <c r="V507" s="25"/>
    </row>
    <row r="508" spans="2:22" ht="14.25">
      <c r="B508" s="23"/>
      <c r="C508" s="23"/>
      <c r="D508" s="31"/>
      <c r="E508" s="25"/>
      <c r="F508" s="25"/>
      <c r="G508" s="25"/>
      <c r="H508" s="25"/>
      <c r="I508" s="25"/>
      <c r="J508" s="25"/>
      <c r="K508" s="25"/>
      <c r="L508" s="25"/>
      <c r="M508" s="25"/>
      <c r="N508" s="25"/>
      <c r="O508" s="25"/>
      <c r="P508" s="25"/>
      <c r="Q508" s="25"/>
      <c r="R508" s="25"/>
      <c r="S508" s="25"/>
      <c r="T508" s="25"/>
      <c r="U508" s="25"/>
      <c r="V508" s="25"/>
    </row>
    <row r="509" spans="2:22" ht="14.25">
      <c r="B509" s="23"/>
      <c r="C509" s="23"/>
      <c r="D509" s="31"/>
      <c r="E509" s="25"/>
      <c r="F509" s="25"/>
      <c r="G509" s="25"/>
      <c r="H509" s="25"/>
      <c r="I509" s="25"/>
      <c r="J509" s="25"/>
      <c r="K509" s="25"/>
      <c r="L509" s="25"/>
      <c r="M509" s="25"/>
      <c r="N509" s="25"/>
      <c r="O509" s="25"/>
      <c r="P509" s="25"/>
      <c r="Q509" s="25"/>
      <c r="R509" s="25"/>
      <c r="S509" s="25"/>
      <c r="T509" s="25"/>
      <c r="U509" s="25"/>
      <c r="V509" s="25"/>
    </row>
    <row r="510" spans="2:22" ht="14.25">
      <c r="B510" s="23"/>
      <c r="C510" s="23"/>
      <c r="D510" s="31"/>
      <c r="E510" s="25"/>
      <c r="F510" s="25"/>
      <c r="G510" s="25"/>
      <c r="H510" s="25"/>
      <c r="I510" s="25"/>
      <c r="J510" s="25"/>
      <c r="K510" s="25"/>
      <c r="L510" s="25"/>
      <c r="M510" s="25"/>
      <c r="N510" s="25"/>
      <c r="O510" s="25"/>
      <c r="P510" s="25"/>
      <c r="Q510" s="25"/>
      <c r="R510" s="25"/>
      <c r="S510" s="25"/>
      <c r="T510" s="25"/>
      <c r="U510" s="25"/>
      <c r="V510" s="25"/>
    </row>
    <row r="511" spans="2:22" ht="14.25">
      <c r="B511" s="23"/>
      <c r="C511" s="23"/>
      <c r="D511" s="31"/>
      <c r="E511" s="25"/>
      <c r="F511" s="25"/>
      <c r="G511" s="25"/>
      <c r="H511" s="25"/>
      <c r="I511" s="25"/>
      <c r="J511" s="25"/>
      <c r="K511" s="25"/>
      <c r="L511" s="25"/>
      <c r="M511" s="25"/>
      <c r="N511" s="25"/>
      <c r="O511" s="25"/>
      <c r="P511" s="25"/>
      <c r="Q511" s="25"/>
      <c r="R511" s="25"/>
      <c r="S511" s="25"/>
      <c r="T511" s="25"/>
      <c r="U511" s="25"/>
      <c r="V511" s="25"/>
    </row>
    <row r="512" spans="2:22" ht="14.25">
      <c r="B512" s="23"/>
      <c r="C512" s="23"/>
      <c r="D512" s="31"/>
      <c r="E512" s="25"/>
      <c r="F512" s="25"/>
      <c r="G512" s="25"/>
      <c r="H512" s="25"/>
      <c r="I512" s="25"/>
      <c r="J512" s="25"/>
      <c r="K512" s="25"/>
      <c r="L512" s="25"/>
      <c r="M512" s="25"/>
      <c r="N512" s="25"/>
      <c r="O512" s="25"/>
      <c r="P512" s="25"/>
      <c r="Q512" s="25"/>
      <c r="R512" s="25"/>
      <c r="S512" s="25"/>
      <c r="T512" s="25"/>
      <c r="U512" s="25"/>
      <c r="V512" s="25"/>
    </row>
    <row r="513" spans="2:22" ht="14.25">
      <c r="B513" s="23"/>
      <c r="C513" s="23"/>
      <c r="D513" s="31"/>
      <c r="E513" s="25"/>
      <c r="F513" s="25"/>
      <c r="G513" s="25"/>
      <c r="H513" s="25"/>
      <c r="I513" s="25"/>
      <c r="J513" s="25"/>
      <c r="K513" s="25"/>
      <c r="L513" s="25"/>
      <c r="M513" s="25"/>
      <c r="N513" s="25"/>
      <c r="O513" s="25"/>
      <c r="P513" s="25"/>
      <c r="Q513" s="25"/>
      <c r="R513" s="25"/>
      <c r="S513" s="25"/>
      <c r="T513" s="25"/>
      <c r="U513" s="25"/>
      <c r="V513" s="25"/>
    </row>
    <row r="514" spans="2:22" ht="14.25">
      <c r="B514" s="23"/>
      <c r="C514" s="23"/>
      <c r="D514" s="31"/>
      <c r="E514" s="25"/>
      <c r="F514" s="25"/>
      <c r="G514" s="25"/>
      <c r="H514" s="25"/>
      <c r="I514" s="25"/>
      <c r="J514" s="25"/>
      <c r="K514" s="25"/>
      <c r="L514" s="25"/>
      <c r="M514" s="25"/>
      <c r="N514" s="25"/>
      <c r="O514" s="25"/>
      <c r="P514" s="25"/>
      <c r="Q514" s="25"/>
      <c r="R514" s="25"/>
      <c r="S514" s="25"/>
      <c r="T514" s="25"/>
      <c r="U514" s="25"/>
      <c r="V514" s="25"/>
    </row>
    <row r="515" spans="2:22" ht="14.25">
      <c r="B515" s="23"/>
      <c r="C515" s="23"/>
      <c r="D515" s="31"/>
      <c r="E515" s="25"/>
      <c r="F515" s="25"/>
      <c r="G515" s="25"/>
      <c r="H515" s="25"/>
      <c r="I515" s="25"/>
      <c r="J515" s="25"/>
      <c r="K515" s="25"/>
      <c r="L515" s="25"/>
      <c r="M515" s="25"/>
      <c r="N515" s="25"/>
      <c r="O515" s="25"/>
      <c r="P515" s="25"/>
      <c r="Q515" s="25"/>
      <c r="R515" s="25"/>
      <c r="S515" s="25"/>
      <c r="T515" s="25"/>
      <c r="U515" s="25"/>
      <c r="V515" s="25"/>
    </row>
    <row r="516" spans="2:22" ht="14.25">
      <c r="B516" s="23"/>
      <c r="C516" s="23"/>
      <c r="D516" s="31"/>
      <c r="E516" s="25"/>
      <c r="F516" s="25"/>
      <c r="G516" s="25"/>
      <c r="H516" s="25"/>
      <c r="I516" s="25"/>
      <c r="J516" s="25"/>
      <c r="K516" s="25"/>
      <c r="L516" s="25"/>
      <c r="M516" s="25"/>
      <c r="N516" s="25"/>
      <c r="O516" s="25"/>
      <c r="P516" s="25"/>
      <c r="Q516" s="25"/>
      <c r="R516" s="25"/>
      <c r="S516" s="25"/>
      <c r="T516" s="25"/>
      <c r="U516" s="25"/>
      <c r="V516" s="25"/>
    </row>
    <row r="517" spans="2:22" ht="14.25">
      <c r="B517" s="23"/>
      <c r="C517" s="23"/>
      <c r="D517" s="31"/>
      <c r="E517" s="25"/>
      <c r="F517" s="25"/>
      <c r="G517" s="25"/>
      <c r="H517" s="25"/>
      <c r="I517" s="25"/>
      <c r="J517" s="25"/>
      <c r="K517" s="25"/>
      <c r="L517" s="25"/>
      <c r="M517" s="25"/>
      <c r="N517" s="25"/>
      <c r="O517" s="25"/>
      <c r="P517" s="25"/>
      <c r="Q517" s="25"/>
      <c r="R517" s="25"/>
      <c r="S517" s="25"/>
      <c r="T517" s="25"/>
      <c r="U517" s="25"/>
      <c r="V517" s="25"/>
    </row>
    <row r="518" spans="2:22" ht="14.25">
      <c r="B518" s="23"/>
      <c r="C518" s="23"/>
      <c r="D518" s="31"/>
      <c r="E518" s="25"/>
      <c r="F518" s="25"/>
      <c r="G518" s="25"/>
      <c r="H518" s="25"/>
      <c r="I518" s="25"/>
      <c r="J518" s="25"/>
      <c r="K518" s="25"/>
      <c r="L518" s="25"/>
      <c r="M518" s="25"/>
      <c r="N518" s="25"/>
      <c r="O518" s="25"/>
      <c r="P518" s="25"/>
      <c r="Q518" s="25"/>
      <c r="R518" s="25"/>
      <c r="S518" s="25"/>
      <c r="T518" s="25"/>
      <c r="U518" s="25"/>
      <c r="V518" s="25"/>
    </row>
    <row r="519" spans="2:22" ht="14.25">
      <c r="B519" s="23"/>
      <c r="C519" s="23"/>
      <c r="D519" s="31"/>
      <c r="E519" s="25"/>
      <c r="F519" s="25"/>
      <c r="G519" s="25"/>
      <c r="H519" s="25"/>
      <c r="I519" s="25"/>
      <c r="J519" s="25"/>
      <c r="K519" s="25"/>
      <c r="L519" s="25"/>
      <c r="M519" s="25"/>
      <c r="N519" s="25"/>
      <c r="O519" s="25"/>
      <c r="P519" s="25"/>
      <c r="Q519" s="25"/>
      <c r="R519" s="25"/>
      <c r="S519" s="25"/>
      <c r="T519" s="25"/>
      <c r="U519" s="25"/>
      <c r="V519" s="25"/>
    </row>
    <row r="520" spans="2:22" ht="14.25">
      <c r="B520" s="23"/>
      <c r="C520" s="23"/>
      <c r="D520" s="31"/>
      <c r="E520" s="25"/>
      <c r="F520" s="25"/>
      <c r="G520" s="25"/>
      <c r="H520" s="25"/>
      <c r="I520" s="25"/>
      <c r="J520" s="25"/>
      <c r="K520" s="25"/>
      <c r="L520" s="25"/>
      <c r="M520" s="25"/>
      <c r="N520" s="25"/>
      <c r="O520" s="25"/>
      <c r="P520" s="25"/>
      <c r="Q520" s="25"/>
      <c r="R520" s="25"/>
      <c r="S520" s="25"/>
      <c r="T520" s="25"/>
      <c r="U520" s="25"/>
      <c r="V520" s="25"/>
    </row>
    <row r="521" spans="2:22" ht="14.25">
      <c r="B521" s="23"/>
      <c r="C521" s="23"/>
      <c r="D521" s="31"/>
      <c r="E521" s="25"/>
      <c r="F521" s="25"/>
      <c r="G521" s="25"/>
      <c r="H521" s="25"/>
      <c r="I521" s="25"/>
      <c r="J521" s="25"/>
      <c r="K521" s="25"/>
      <c r="L521" s="25"/>
      <c r="M521" s="25"/>
      <c r="N521" s="25"/>
      <c r="O521" s="25"/>
      <c r="P521" s="25"/>
      <c r="Q521" s="25"/>
      <c r="R521" s="25"/>
      <c r="S521" s="25"/>
      <c r="T521" s="25"/>
      <c r="U521" s="25"/>
      <c r="V521" s="25"/>
    </row>
    <row r="522" spans="2:22" ht="14.25">
      <c r="B522" s="23"/>
      <c r="C522" s="23"/>
      <c r="D522" s="31"/>
      <c r="E522" s="25"/>
      <c r="F522" s="25"/>
      <c r="G522" s="25"/>
      <c r="H522" s="25"/>
      <c r="I522" s="25"/>
      <c r="J522" s="25"/>
      <c r="K522" s="25"/>
      <c r="L522" s="25"/>
      <c r="M522" s="25"/>
      <c r="N522" s="25"/>
      <c r="O522" s="25"/>
      <c r="P522" s="25"/>
      <c r="Q522" s="25"/>
      <c r="R522" s="25"/>
      <c r="S522" s="25"/>
      <c r="T522" s="25"/>
      <c r="U522" s="25"/>
      <c r="V522" s="25"/>
    </row>
    <row r="523" spans="2:22" ht="14.25">
      <c r="B523" s="23"/>
      <c r="C523" s="23"/>
      <c r="D523" s="31"/>
      <c r="E523" s="25"/>
      <c r="F523" s="25"/>
      <c r="G523" s="25"/>
      <c r="H523" s="25"/>
      <c r="I523" s="25"/>
      <c r="J523" s="25"/>
      <c r="K523" s="25"/>
      <c r="L523" s="25"/>
      <c r="M523" s="25"/>
      <c r="N523" s="25"/>
      <c r="O523" s="25"/>
      <c r="P523" s="25"/>
      <c r="Q523" s="25"/>
      <c r="R523" s="25"/>
      <c r="S523" s="25"/>
      <c r="T523" s="25"/>
      <c r="U523" s="25"/>
      <c r="V523" s="25"/>
    </row>
    <row r="524" spans="2:22" ht="14.25">
      <c r="B524" s="23"/>
      <c r="C524" s="23"/>
      <c r="D524" s="31"/>
      <c r="E524" s="25"/>
      <c r="F524" s="25"/>
      <c r="G524" s="25"/>
      <c r="H524" s="25"/>
      <c r="I524" s="25"/>
      <c r="J524" s="25"/>
      <c r="K524" s="25"/>
      <c r="L524" s="25"/>
      <c r="M524" s="25"/>
      <c r="N524" s="25"/>
      <c r="O524" s="25"/>
      <c r="P524" s="25"/>
      <c r="Q524" s="25"/>
      <c r="R524" s="25"/>
      <c r="S524" s="25"/>
      <c r="T524" s="25"/>
      <c r="U524" s="25"/>
      <c r="V524" s="25"/>
    </row>
    <row r="525" spans="2:22" ht="14.25">
      <c r="B525" s="23"/>
      <c r="C525" s="23"/>
      <c r="D525" s="31"/>
      <c r="E525" s="25"/>
      <c r="F525" s="25"/>
      <c r="G525" s="25"/>
      <c r="H525" s="25"/>
      <c r="I525" s="25"/>
      <c r="J525" s="25"/>
      <c r="K525" s="25"/>
      <c r="L525" s="25"/>
      <c r="M525" s="25"/>
      <c r="N525" s="25"/>
      <c r="O525" s="25"/>
      <c r="P525" s="25"/>
      <c r="Q525" s="25"/>
      <c r="R525" s="25"/>
      <c r="S525" s="25"/>
      <c r="T525" s="25"/>
      <c r="U525" s="25"/>
      <c r="V525" s="25"/>
    </row>
    <row r="526" spans="2:22" ht="14.25">
      <c r="B526" s="23"/>
      <c r="C526" s="23"/>
      <c r="D526" s="31"/>
      <c r="E526" s="25"/>
      <c r="F526" s="25"/>
      <c r="G526" s="25"/>
      <c r="H526" s="25"/>
      <c r="I526" s="25"/>
      <c r="J526" s="25"/>
      <c r="K526" s="25"/>
      <c r="L526" s="25"/>
      <c r="M526" s="25"/>
      <c r="N526" s="25"/>
      <c r="O526" s="25"/>
      <c r="P526" s="25"/>
      <c r="Q526" s="25"/>
      <c r="R526" s="25"/>
      <c r="S526" s="25"/>
      <c r="T526" s="25"/>
      <c r="U526" s="25"/>
      <c r="V526" s="25"/>
    </row>
    <row r="527" spans="2:22" ht="14.25">
      <c r="B527" s="23"/>
      <c r="C527" s="23"/>
      <c r="D527" s="31"/>
      <c r="E527" s="25"/>
      <c r="F527" s="25"/>
      <c r="G527" s="25"/>
      <c r="H527" s="25"/>
      <c r="I527" s="25"/>
      <c r="J527" s="25"/>
      <c r="K527" s="25"/>
      <c r="L527" s="25"/>
      <c r="M527" s="25"/>
      <c r="N527" s="25"/>
      <c r="O527" s="25"/>
      <c r="P527" s="25"/>
      <c r="Q527" s="25"/>
      <c r="R527" s="25"/>
      <c r="S527" s="25"/>
      <c r="T527" s="25"/>
      <c r="U527" s="25"/>
      <c r="V527" s="25"/>
    </row>
    <row r="528" spans="2:22" ht="14.25">
      <c r="B528" s="23"/>
      <c r="C528" s="23"/>
      <c r="D528" s="31"/>
      <c r="E528" s="25"/>
      <c r="F528" s="25"/>
      <c r="G528" s="25"/>
      <c r="H528" s="25"/>
      <c r="I528" s="25"/>
      <c r="J528" s="25"/>
      <c r="K528" s="25"/>
      <c r="L528" s="25"/>
      <c r="M528" s="25"/>
      <c r="N528" s="25"/>
      <c r="O528" s="25"/>
      <c r="P528" s="25"/>
      <c r="Q528" s="25"/>
      <c r="R528" s="25"/>
      <c r="S528" s="25"/>
      <c r="T528" s="25"/>
      <c r="U528" s="25"/>
      <c r="V528" s="25"/>
    </row>
    <row r="529" spans="2:22" ht="14.25">
      <c r="B529" s="23"/>
      <c r="C529" s="23"/>
      <c r="D529" s="31"/>
      <c r="E529" s="25"/>
      <c r="F529" s="25"/>
      <c r="G529" s="25"/>
      <c r="H529" s="25"/>
      <c r="I529" s="25"/>
      <c r="J529" s="25"/>
      <c r="K529" s="25"/>
      <c r="L529" s="25"/>
      <c r="M529" s="25"/>
      <c r="N529" s="25"/>
      <c r="O529" s="25"/>
      <c r="P529" s="25"/>
      <c r="Q529" s="25"/>
      <c r="R529" s="25"/>
      <c r="S529" s="25"/>
      <c r="T529" s="25"/>
      <c r="U529" s="25"/>
      <c r="V529" s="25"/>
    </row>
    <row r="530" spans="2:22" ht="14.25">
      <c r="B530" s="23"/>
      <c r="C530" s="23"/>
      <c r="D530" s="31"/>
      <c r="E530" s="25"/>
      <c r="F530" s="25"/>
      <c r="G530" s="25"/>
      <c r="H530" s="25"/>
      <c r="I530" s="25"/>
      <c r="J530" s="25"/>
      <c r="K530" s="25"/>
      <c r="L530" s="25"/>
      <c r="M530" s="25"/>
      <c r="N530" s="25"/>
      <c r="O530" s="25"/>
      <c r="P530" s="25"/>
      <c r="Q530" s="25"/>
      <c r="R530" s="25"/>
      <c r="S530" s="25"/>
      <c r="T530" s="25"/>
      <c r="U530" s="25"/>
      <c r="V530" s="25"/>
    </row>
    <row r="531" spans="2:22" ht="14.25">
      <c r="B531" s="23"/>
      <c r="C531" s="23"/>
      <c r="D531" s="31"/>
      <c r="E531" s="25"/>
      <c r="F531" s="25"/>
      <c r="G531" s="25"/>
      <c r="H531" s="25"/>
      <c r="I531" s="25"/>
      <c r="J531" s="25"/>
      <c r="K531" s="25"/>
      <c r="L531" s="25"/>
      <c r="M531" s="25"/>
      <c r="N531" s="25"/>
      <c r="O531" s="25"/>
      <c r="P531" s="25"/>
      <c r="Q531" s="25"/>
      <c r="R531" s="25"/>
      <c r="S531" s="25"/>
      <c r="T531" s="25"/>
      <c r="U531" s="25"/>
      <c r="V531" s="25"/>
    </row>
    <row r="532" spans="2:22" ht="14.25">
      <c r="B532" s="23"/>
      <c r="C532" s="23"/>
      <c r="D532" s="31"/>
      <c r="E532" s="25"/>
      <c r="F532" s="25"/>
      <c r="G532" s="25"/>
      <c r="H532" s="25"/>
      <c r="I532" s="25"/>
      <c r="J532" s="25"/>
      <c r="K532" s="25"/>
      <c r="L532" s="25"/>
      <c r="M532" s="25"/>
      <c r="N532" s="25"/>
      <c r="O532" s="25"/>
      <c r="P532" s="25"/>
      <c r="Q532" s="25"/>
      <c r="R532" s="25"/>
      <c r="S532" s="25"/>
      <c r="T532" s="25"/>
      <c r="U532" s="25"/>
      <c r="V532" s="25"/>
    </row>
    <row r="533" spans="2:22" ht="14.25">
      <c r="B533" s="23"/>
      <c r="C533" s="23"/>
      <c r="D533" s="31"/>
      <c r="E533" s="25"/>
      <c r="F533" s="25"/>
      <c r="G533" s="25"/>
      <c r="H533" s="25"/>
      <c r="I533" s="25"/>
      <c r="J533" s="25"/>
      <c r="K533" s="25"/>
      <c r="L533" s="25"/>
      <c r="M533" s="25"/>
      <c r="N533" s="25"/>
      <c r="O533" s="25"/>
      <c r="P533" s="25"/>
      <c r="Q533" s="25"/>
      <c r="R533" s="25"/>
      <c r="S533" s="25"/>
      <c r="T533" s="25"/>
      <c r="U533" s="25"/>
      <c r="V533" s="25"/>
    </row>
    <row r="534" spans="2:22" ht="14.25">
      <c r="B534" s="23"/>
      <c r="C534" s="23"/>
      <c r="D534" s="31"/>
      <c r="E534" s="25"/>
      <c r="F534" s="25"/>
      <c r="G534" s="25"/>
      <c r="H534" s="25"/>
      <c r="I534" s="25"/>
      <c r="J534" s="25"/>
      <c r="K534" s="25"/>
      <c r="L534" s="25"/>
      <c r="M534" s="25"/>
      <c r="N534" s="25"/>
      <c r="O534" s="25"/>
      <c r="P534" s="25"/>
      <c r="Q534" s="25"/>
      <c r="R534" s="25"/>
      <c r="S534" s="25"/>
      <c r="T534" s="25"/>
      <c r="U534" s="25"/>
      <c r="V534" s="25"/>
    </row>
    <row r="535" spans="2:22" ht="14.25">
      <c r="B535" s="23"/>
      <c r="C535" s="23"/>
      <c r="D535" s="31"/>
      <c r="E535" s="25"/>
      <c r="F535" s="25"/>
      <c r="G535" s="25"/>
      <c r="H535" s="25"/>
      <c r="I535" s="25"/>
      <c r="J535" s="25"/>
      <c r="K535" s="25"/>
      <c r="L535" s="25"/>
      <c r="M535" s="25"/>
      <c r="N535" s="25"/>
      <c r="O535" s="25"/>
      <c r="P535" s="25"/>
      <c r="Q535" s="25"/>
      <c r="R535" s="25"/>
      <c r="S535" s="25"/>
      <c r="T535" s="25"/>
      <c r="U535" s="25"/>
      <c r="V535" s="25"/>
    </row>
    <row r="536" spans="2:22" ht="14.25">
      <c r="B536" s="23"/>
      <c r="C536" s="23"/>
      <c r="D536" s="31"/>
      <c r="E536" s="25"/>
      <c r="F536" s="25"/>
      <c r="G536" s="25"/>
      <c r="H536" s="25"/>
      <c r="I536" s="25"/>
      <c r="J536" s="25"/>
      <c r="K536" s="25"/>
      <c r="L536" s="25"/>
      <c r="M536" s="25"/>
      <c r="N536" s="25"/>
      <c r="O536" s="25"/>
      <c r="P536" s="25"/>
      <c r="Q536" s="25"/>
      <c r="R536" s="25"/>
      <c r="S536" s="25"/>
      <c r="T536" s="25"/>
      <c r="U536" s="25"/>
      <c r="V536" s="25"/>
    </row>
    <row r="537" spans="2:22" ht="14.25">
      <c r="B537" s="23"/>
      <c r="C537" s="23"/>
      <c r="D537" s="31"/>
      <c r="E537" s="25"/>
      <c r="F537" s="25"/>
      <c r="G537" s="25"/>
      <c r="H537" s="25"/>
      <c r="I537" s="25"/>
      <c r="J537" s="25"/>
      <c r="K537" s="25"/>
      <c r="L537" s="25"/>
      <c r="M537" s="25"/>
      <c r="N537" s="25"/>
      <c r="O537" s="25"/>
      <c r="P537" s="25"/>
      <c r="Q537" s="25"/>
      <c r="R537" s="25"/>
      <c r="S537" s="25"/>
      <c r="T537" s="25"/>
      <c r="U537" s="25"/>
      <c r="V537" s="25"/>
    </row>
    <row r="538" spans="2:22" ht="14.25">
      <c r="B538" s="23"/>
      <c r="C538" s="23"/>
      <c r="D538" s="31"/>
      <c r="E538" s="25"/>
      <c r="F538" s="25"/>
      <c r="G538" s="25"/>
      <c r="H538" s="25"/>
      <c r="I538" s="25"/>
      <c r="J538" s="25"/>
      <c r="K538" s="25"/>
      <c r="L538" s="25"/>
      <c r="M538" s="25"/>
      <c r="N538" s="25"/>
      <c r="O538" s="25"/>
      <c r="P538" s="25"/>
      <c r="Q538" s="25"/>
      <c r="R538" s="25"/>
      <c r="S538" s="25"/>
      <c r="T538" s="25"/>
      <c r="U538" s="25"/>
      <c r="V538" s="25"/>
    </row>
    <row r="539" spans="2:22" ht="14.25">
      <c r="B539" s="23"/>
      <c r="C539" s="23"/>
      <c r="D539" s="31"/>
      <c r="E539" s="25"/>
      <c r="F539" s="25"/>
      <c r="G539" s="25"/>
      <c r="H539" s="25"/>
      <c r="I539" s="25"/>
      <c r="J539" s="25"/>
      <c r="K539" s="25"/>
      <c r="L539" s="25"/>
      <c r="M539" s="25"/>
      <c r="N539" s="25"/>
      <c r="O539" s="25"/>
      <c r="P539" s="25"/>
      <c r="Q539" s="25"/>
      <c r="R539" s="25"/>
      <c r="S539" s="25"/>
      <c r="T539" s="25"/>
      <c r="U539" s="25"/>
      <c r="V539" s="25"/>
    </row>
    <row r="540" spans="2:22" ht="14.25">
      <c r="B540" s="23"/>
      <c r="C540" s="23"/>
      <c r="D540" s="31"/>
      <c r="E540" s="25"/>
      <c r="F540" s="25"/>
      <c r="G540" s="25"/>
      <c r="H540" s="25"/>
      <c r="I540" s="25"/>
      <c r="J540" s="25"/>
      <c r="K540" s="25"/>
      <c r="L540" s="25"/>
      <c r="M540" s="25"/>
      <c r="N540" s="25"/>
      <c r="O540" s="25"/>
      <c r="P540" s="25"/>
      <c r="Q540" s="25"/>
      <c r="R540" s="25"/>
      <c r="S540" s="25"/>
      <c r="T540" s="25"/>
      <c r="U540" s="25"/>
      <c r="V540" s="25"/>
    </row>
    <row r="541" spans="2:22" ht="14.25">
      <c r="B541" s="23"/>
      <c r="C541" s="23"/>
      <c r="D541" s="31"/>
      <c r="E541" s="25"/>
      <c r="F541" s="25"/>
      <c r="G541" s="25"/>
      <c r="H541" s="25"/>
      <c r="I541" s="25"/>
      <c r="J541" s="25"/>
      <c r="K541" s="25"/>
      <c r="L541" s="25"/>
      <c r="M541" s="25"/>
      <c r="N541" s="25"/>
      <c r="O541" s="25"/>
      <c r="P541" s="25"/>
      <c r="Q541" s="25"/>
      <c r="R541" s="25"/>
      <c r="S541" s="25"/>
      <c r="T541" s="25"/>
      <c r="U541" s="25"/>
      <c r="V541" s="25"/>
    </row>
    <row r="542" spans="2:22" ht="14.25">
      <c r="B542" s="23"/>
      <c r="C542" s="23"/>
      <c r="D542" s="31"/>
      <c r="E542" s="25"/>
      <c r="F542" s="25"/>
      <c r="G542" s="25"/>
      <c r="H542" s="25"/>
      <c r="I542" s="25"/>
      <c r="J542" s="25"/>
      <c r="K542" s="25"/>
      <c r="L542" s="25"/>
      <c r="M542" s="25"/>
      <c r="N542" s="25"/>
      <c r="O542" s="25"/>
      <c r="P542" s="25"/>
      <c r="Q542" s="25"/>
      <c r="R542" s="25"/>
      <c r="S542" s="25"/>
      <c r="T542" s="25"/>
      <c r="U542" s="25"/>
      <c r="V542" s="25"/>
    </row>
    <row r="543" spans="2:22" ht="14.25">
      <c r="B543" s="23"/>
      <c r="C543" s="23"/>
      <c r="D543" s="31"/>
      <c r="E543" s="25"/>
      <c r="F543" s="25"/>
      <c r="G543" s="25"/>
      <c r="H543" s="25"/>
      <c r="I543" s="25"/>
      <c r="J543" s="25"/>
      <c r="K543" s="25"/>
      <c r="L543" s="25"/>
      <c r="M543" s="25"/>
      <c r="N543" s="25"/>
      <c r="O543" s="25"/>
      <c r="P543" s="25"/>
      <c r="Q543" s="25"/>
      <c r="R543" s="25"/>
      <c r="S543" s="25"/>
      <c r="T543" s="25"/>
      <c r="U543" s="25"/>
      <c r="V543" s="25"/>
    </row>
    <row r="544" spans="2:22" ht="14.25">
      <c r="B544" s="23"/>
      <c r="C544" s="23"/>
      <c r="D544" s="31"/>
      <c r="E544" s="25"/>
      <c r="F544" s="25"/>
      <c r="G544" s="25"/>
      <c r="H544" s="25"/>
      <c r="I544" s="25"/>
      <c r="J544" s="25"/>
      <c r="K544" s="25"/>
      <c r="L544" s="25"/>
      <c r="M544" s="25"/>
      <c r="N544" s="25"/>
      <c r="O544" s="25"/>
      <c r="P544" s="25"/>
      <c r="Q544" s="25"/>
      <c r="R544" s="25"/>
      <c r="S544" s="25"/>
      <c r="T544" s="25"/>
      <c r="U544" s="25"/>
      <c r="V544" s="25"/>
    </row>
    <row r="545" spans="2:22" ht="14.25">
      <c r="B545" s="23"/>
      <c r="C545" s="23"/>
      <c r="D545" s="31"/>
      <c r="E545" s="25"/>
      <c r="F545" s="25"/>
      <c r="G545" s="25"/>
      <c r="H545" s="25"/>
      <c r="I545" s="25"/>
      <c r="J545" s="25"/>
      <c r="K545" s="25"/>
      <c r="L545" s="25"/>
      <c r="M545" s="25"/>
      <c r="N545" s="25"/>
      <c r="O545" s="25"/>
      <c r="P545" s="25"/>
      <c r="Q545" s="25"/>
      <c r="R545" s="25"/>
      <c r="S545" s="25"/>
      <c r="T545" s="25"/>
      <c r="U545" s="25"/>
      <c r="V545" s="25"/>
    </row>
    <row r="546" spans="2:22" ht="14.25">
      <c r="B546" s="23"/>
      <c r="C546" s="23"/>
      <c r="D546" s="31"/>
      <c r="E546" s="25"/>
      <c r="F546" s="25"/>
      <c r="G546" s="25"/>
      <c r="H546" s="25"/>
      <c r="I546" s="25"/>
      <c r="J546" s="25"/>
      <c r="K546" s="25"/>
      <c r="L546" s="25"/>
      <c r="M546" s="25"/>
      <c r="N546" s="25"/>
      <c r="O546" s="25"/>
      <c r="P546" s="25"/>
      <c r="Q546" s="25"/>
      <c r="R546" s="25"/>
      <c r="S546" s="25"/>
      <c r="T546" s="25"/>
      <c r="U546" s="25"/>
      <c r="V546" s="25"/>
    </row>
    <row r="547" spans="2:22" ht="14.25">
      <c r="B547" s="23"/>
      <c r="C547" s="23"/>
      <c r="D547" s="31"/>
      <c r="E547" s="25"/>
      <c r="F547" s="25"/>
      <c r="G547" s="25"/>
      <c r="H547" s="25"/>
      <c r="I547" s="25"/>
      <c r="J547" s="25"/>
      <c r="K547" s="25"/>
      <c r="L547" s="25"/>
      <c r="M547" s="25"/>
      <c r="N547" s="25"/>
      <c r="O547" s="25"/>
      <c r="P547" s="25"/>
      <c r="Q547" s="25"/>
      <c r="R547" s="25"/>
      <c r="S547" s="25"/>
      <c r="T547" s="25"/>
      <c r="U547" s="25"/>
      <c r="V547" s="25"/>
    </row>
    <row r="548" spans="2:22" ht="14.25">
      <c r="B548" s="23"/>
      <c r="C548" s="23"/>
      <c r="D548" s="31"/>
      <c r="E548" s="25"/>
      <c r="F548" s="25"/>
      <c r="G548" s="25"/>
      <c r="H548" s="25"/>
      <c r="I548" s="25"/>
      <c r="J548" s="25"/>
      <c r="K548" s="25"/>
      <c r="L548" s="25"/>
      <c r="M548" s="25"/>
      <c r="N548" s="25"/>
      <c r="O548" s="25"/>
      <c r="P548" s="25"/>
      <c r="Q548" s="25"/>
      <c r="R548" s="25"/>
      <c r="S548" s="25"/>
      <c r="T548" s="25"/>
      <c r="U548" s="25"/>
      <c r="V548" s="25"/>
    </row>
    <row r="549" spans="2:22" ht="14.25">
      <c r="B549" s="23"/>
      <c r="C549" s="23"/>
      <c r="D549" s="31"/>
      <c r="E549" s="25"/>
      <c r="F549" s="25"/>
      <c r="G549" s="25"/>
      <c r="H549" s="25"/>
      <c r="I549" s="25"/>
      <c r="J549" s="25"/>
      <c r="K549" s="25"/>
      <c r="L549" s="25"/>
      <c r="M549" s="25"/>
      <c r="N549" s="25"/>
      <c r="O549" s="25"/>
      <c r="P549" s="25"/>
      <c r="Q549" s="25"/>
      <c r="R549" s="25"/>
      <c r="S549" s="25"/>
      <c r="T549" s="25"/>
      <c r="U549" s="25"/>
      <c r="V549" s="25"/>
    </row>
    <row r="550" spans="2:22" ht="14.25">
      <c r="B550" s="23"/>
      <c r="C550" s="23"/>
      <c r="D550" s="31"/>
      <c r="E550" s="25"/>
      <c r="F550" s="25"/>
      <c r="G550" s="25"/>
      <c r="H550" s="25"/>
      <c r="I550" s="25"/>
      <c r="J550" s="25"/>
      <c r="K550" s="25"/>
      <c r="L550" s="25"/>
      <c r="M550" s="25"/>
      <c r="N550" s="25"/>
      <c r="O550" s="25"/>
      <c r="P550" s="25"/>
      <c r="Q550" s="25"/>
      <c r="R550" s="25"/>
      <c r="S550" s="25"/>
      <c r="T550" s="25"/>
      <c r="U550" s="25"/>
      <c r="V550" s="25"/>
    </row>
    <row r="551" spans="2:22" ht="14.25">
      <c r="B551" s="23"/>
      <c r="C551" s="23"/>
      <c r="D551" s="31"/>
      <c r="E551" s="25"/>
      <c r="F551" s="25"/>
      <c r="G551" s="25"/>
      <c r="H551" s="25"/>
      <c r="I551" s="25"/>
      <c r="J551" s="25"/>
      <c r="K551" s="25"/>
      <c r="L551" s="25"/>
      <c r="M551" s="25"/>
      <c r="N551" s="25"/>
      <c r="O551" s="25"/>
      <c r="P551" s="25"/>
      <c r="Q551" s="25"/>
      <c r="R551" s="25"/>
      <c r="S551" s="25"/>
      <c r="T551" s="25"/>
      <c r="U551" s="25"/>
      <c r="V551" s="25"/>
    </row>
    <row r="552" spans="2:22" ht="14.25">
      <c r="B552" s="23"/>
      <c r="C552" s="23"/>
      <c r="D552" s="31"/>
      <c r="E552" s="25"/>
      <c r="F552" s="25"/>
      <c r="G552" s="25"/>
      <c r="H552" s="25"/>
      <c r="I552" s="25"/>
      <c r="J552" s="25"/>
      <c r="K552" s="25"/>
      <c r="L552" s="25"/>
      <c r="M552" s="25"/>
      <c r="N552" s="25"/>
      <c r="O552" s="25"/>
      <c r="P552" s="25"/>
      <c r="Q552" s="25"/>
      <c r="R552" s="25"/>
      <c r="S552" s="25"/>
      <c r="T552" s="25"/>
      <c r="U552" s="25"/>
      <c r="V552" s="25"/>
    </row>
    <row r="553" spans="2:22" ht="14.25">
      <c r="B553" s="23"/>
      <c r="C553" s="23"/>
      <c r="D553" s="31"/>
      <c r="E553" s="25"/>
      <c r="F553" s="25"/>
      <c r="G553" s="25"/>
      <c r="H553" s="25"/>
      <c r="I553" s="25"/>
      <c r="J553" s="25"/>
      <c r="K553" s="25"/>
      <c r="L553" s="25"/>
      <c r="M553" s="25"/>
      <c r="N553" s="25"/>
      <c r="O553" s="25"/>
      <c r="P553" s="25"/>
      <c r="Q553" s="25"/>
      <c r="R553" s="25"/>
      <c r="S553" s="25"/>
      <c r="T553" s="25"/>
      <c r="U553" s="25"/>
      <c r="V553" s="25"/>
    </row>
    <row r="554" spans="2:22" ht="14.25">
      <c r="B554" s="23"/>
      <c r="C554" s="23"/>
      <c r="D554" s="31"/>
      <c r="E554" s="25"/>
      <c r="F554" s="25"/>
      <c r="G554" s="25"/>
      <c r="H554" s="25"/>
      <c r="I554" s="25"/>
      <c r="J554" s="25"/>
      <c r="K554" s="25"/>
      <c r="L554" s="25"/>
      <c r="M554" s="25"/>
      <c r="N554" s="25"/>
      <c r="O554" s="25"/>
      <c r="P554" s="25"/>
      <c r="Q554" s="25"/>
      <c r="R554" s="25"/>
      <c r="S554" s="25"/>
      <c r="T554" s="25"/>
      <c r="U554" s="25"/>
      <c r="V554" s="25"/>
    </row>
    <row r="555" spans="2:22" ht="14.25">
      <c r="B555" s="23"/>
      <c r="C555" s="23"/>
      <c r="D555" s="31"/>
      <c r="E555" s="25"/>
      <c r="F555" s="25"/>
      <c r="G555" s="25"/>
      <c r="H555" s="25"/>
      <c r="I555" s="25"/>
      <c r="J555" s="25"/>
      <c r="K555" s="25"/>
      <c r="L555" s="25"/>
      <c r="M555" s="25"/>
      <c r="N555" s="25"/>
      <c r="O555" s="25"/>
      <c r="P555" s="25"/>
      <c r="Q555" s="25"/>
      <c r="R555" s="25"/>
      <c r="S555" s="25"/>
      <c r="T555" s="25"/>
      <c r="U555" s="25"/>
      <c r="V555" s="25"/>
    </row>
    <row r="556" spans="2:22" ht="14.25">
      <c r="B556" s="23"/>
      <c r="C556" s="23"/>
      <c r="D556" s="31"/>
      <c r="E556" s="25"/>
      <c r="F556" s="25"/>
      <c r="G556" s="25"/>
      <c r="H556" s="25"/>
      <c r="I556" s="25"/>
      <c r="J556" s="25"/>
      <c r="K556" s="25"/>
      <c r="L556" s="25"/>
      <c r="M556" s="25"/>
      <c r="N556" s="25"/>
      <c r="O556" s="25"/>
      <c r="P556" s="25"/>
      <c r="Q556" s="25"/>
      <c r="R556" s="25"/>
      <c r="S556" s="25"/>
      <c r="T556" s="25"/>
      <c r="U556" s="25"/>
      <c r="V556" s="25"/>
    </row>
    <row r="557" spans="2:22" ht="14.25">
      <c r="B557" s="23"/>
      <c r="C557" s="23"/>
      <c r="D557" s="31"/>
      <c r="E557" s="25"/>
      <c r="F557" s="25"/>
      <c r="G557" s="25"/>
      <c r="H557" s="25"/>
      <c r="I557" s="25"/>
      <c r="J557" s="25"/>
      <c r="K557" s="25"/>
      <c r="L557" s="25"/>
      <c r="M557" s="25"/>
      <c r="N557" s="25"/>
      <c r="O557" s="25"/>
      <c r="P557" s="25"/>
      <c r="Q557" s="25"/>
      <c r="R557" s="25"/>
      <c r="S557" s="25"/>
      <c r="T557" s="25"/>
      <c r="U557" s="25"/>
      <c r="V557" s="25"/>
    </row>
    <row r="558" spans="2:22" ht="14.25">
      <c r="B558" s="23"/>
      <c r="C558" s="23"/>
      <c r="D558" s="31"/>
      <c r="E558" s="25"/>
      <c r="F558" s="25"/>
      <c r="G558" s="25"/>
      <c r="H558" s="25"/>
      <c r="I558" s="25"/>
      <c r="J558" s="25"/>
      <c r="K558" s="25"/>
      <c r="L558" s="25"/>
      <c r="M558" s="25"/>
      <c r="N558" s="25"/>
      <c r="O558" s="25"/>
      <c r="P558" s="25"/>
      <c r="Q558" s="25"/>
      <c r="R558" s="25"/>
      <c r="S558" s="25"/>
      <c r="T558" s="25"/>
      <c r="U558" s="25"/>
      <c r="V558" s="25"/>
    </row>
    <row r="559" spans="2:22" ht="14.25">
      <c r="B559" s="23"/>
      <c r="C559" s="23"/>
      <c r="D559" s="31"/>
      <c r="E559" s="25"/>
      <c r="F559" s="25"/>
      <c r="G559" s="25"/>
      <c r="H559" s="25"/>
      <c r="I559" s="25"/>
      <c r="J559" s="25"/>
      <c r="K559" s="25"/>
      <c r="L559" s="25"/>
      <c r="M559" s="25"/>
      <c r="N559" s="25"/>
      <c r="O559" s="25"/>
      <c r="P559" s="25"/>
      <c r="Q559" s="25"/>
      <c r="R559" s="25"/>
      <c r="S559" s="25"/>
      <c r="T559" s="25"/>
      <c r="U559" s="25"/>
      <c r="V559" s="25"/>
    </row>
    <row r="560" spans="2:22" ht="14.25">
      <c r="B560" s="23"/>
      <c r="C560" s="23"/>
      <c r="D560" s="31"/>
      <c r="E560" s="25"/>
      <c r="F560" s="25"/>
      <c r="G560" s="25"/>
      <c r="H560" s="25"/>
      <c r="I560" s="25"/>
      <c r="J560" s="25"/>
      <c r="K560" s="25"/>
      <c r="L560" s="25"/>
      <c r="M560" s="25"/>
      <c r="N560" s="25"/>
      <c r="O560" s="25"/>
      <c r="P560" s="25"/>
      <c r="Q560" s="25"/>
      <c r="R560" s="25"/>
      <c r="S560" s="25"/>
      <c r="T560" s="25"/>
      <c r="U560" s="25"/>
      <c r="V560" s="25"/>
    </row>
    <row r="561" spans="2:22" ht="14.25">
      <c r="B561" s="23"/>
      <c r="C561" s="23"/>
      <c r="D561" s="31"/>
      <c r="E561" s="25"/>
      <c r="F561" s="25"/>
      <c r="G561" s="25"/>
      <c r="H561" s="25"/>
      <c r="I561" s="25"/>
      <c r="J561" s="25"/>
      <c r="K561" s="25"/>
      <c r="L561" s="25"/>
      <c r="M561" s="25"/>
      <c r="N561" s="25"/>
      <c r="O561" s="25"/>
      <c r="P561" s="25"/>
      <c r="Q561" s="25"/>
      <c r="R561" s="25"/>
      <c r="S561" s="25"/>
      <c r="T561" s="25"/>
      <c r="U561" s="25"/>
      <c r="V561" s="25"/>
    </row>
    <row r="562" spans="2:22" ht="14.25">
      <c r="B562" s="23"/>
      <c r="C562" s="23"/>
      <c r="D562" s="31"/>
      <c r="E562" s="25"/>
      <c r="F562" s="25"/>
      <c r="G562" s="25"/>
      <c r="H562" s="25"/>
      <c r="I562" s="25"/>
      <c r="J562" s="25"/>
      <c r="K562" s="25"/>
      <c r="L562" s="25"/>
      <c r="M562" s="25"/>
      <c r="N562" s="25"/>
      <c r="O562" s="25"/>
      <c r="P562" s="25"/>
      <c r="Q562" s="25"/>
      <c r="R562" s="25"/>
      <c r="S562" s="25"/>
      <c r="T562" s="25"/>
      <c r="U562" s="25"/>
      <c r="V562" s="25"/>
    </row>
    <row r="563" spans="2:22" ht="14.25">
      <c r="B563" s="23"/>
      <c r="C563" s="23"/>
      <c r="D563" s="31"/>
      <c r="E563" s="25"/>
      <c r="F563" s="25"/>
      <c r="G563" s="25"/>
      <c r="H563" s="25"/>
      <c r="I563" s="25"/>
      <c r="J563" s="25"/>
      <c r="K563" s="25"/>
      <c r="L563" s="25"/>
      <c r="M563" s="25"/>
      <c r="N563" s="25"/>
      <c r="O563" s="25"/>
      <c r="P563" s="25"/>
      <c r="Q563" s="25"/>
      <c r="R563" s="25"/>
      <c r="S563" s="25"/>
      <c r="T563" s="25"/>
      <c r="U563" s="25"/>
      <c r="V563" s="25"/>
    </row>
    <row r="564" spans="2:22" ht="14.25">
      <c r="B564" s="23"/>
      <c r="C564" s="23"/>
      <c r="D564" s="31"/>
      <c r="E564" s="25"/>
      <c r="F564" s="25"/>
      <c r="G564" s="25"/>
      <c r="H564" s="25"/>
      <c r="I564" s="25"/>
      <c r="J564" s="25"/>
      <c r="K564" s="25"/>
      <c r="L564" s="25"/>
      <c r="M564" s="25"/>
      <c r="N564" s="25"/>
      <c r="O564" s="25"/>
      <c r="P564" s="25"/>
      <c r="Q564" s="25"/>
      <c r="R564" s="25"/>
      <c r="S564" s="25"/>
      <c r="T564" s="25"/>
      <c r="U564" s="25"/>
      <c r="V564" s="25"/>
    </row>
    <row r="565" spans="2:22" ht="14.25">
      <c r="B565" s="23"/>
      <c r="C565" s="23"/>
      <c r="D565" s="31"/>
      <c r="E565" s="25"/>
      <c r="F565" s="25"/>
      <c r="G565" s="25"/>
      <c r="H565" s="25"/>
      <c r="I565" s="25"/>
      <c r="J565" s="25"/>
      <c r="K565" s="25"/>
      <c r="L565" s="25"/>
      <c r="M565" s="25"/>
      <c r="N565" s="25"/>
      <c r="O565" s="25"/>
      <c r="P565" s="25"/>
      <c r="Q565" s="25"/>
      <c r="R565" s="25"/>
      <c r="S565" s="25"/>
      <c r="T565" s="25"/>
      <c r="U565" s="25"/>
      <c r="V565" s="25"/>
    </row>
    <row r="566" spans="2:22" ht="14.25">
      <c r="B566" s="23"/>
      <c r="C566" s="23"/>
      <c r="D566" s="31"/>
      <c r="E566" s="25"/>
      <c r="F566" s="25"/>
      <c r="G566" s="25"/>
      <c r="H566" s="25"/>
      <c r="I566" s="25"/>
      <c r="J566" s="25"/>
      <c r="K566" s="25"/>
      <c r="L566" s="25"/>
      <c r="M566" s="25"/>
      <c r="N566" s="25"/>
      <c r="O566" s="25"/>
      <c r="P566" s="25"/>
      <c r="Q566" s="25"/>
      <c r="R566" s="25"/>
      <c r="S566" s="25"/>
      <c r="T566" s="25"/>
      <c r="U566" s="25"/>
      <c r="V566" s="25"/>
    </row>
    <row r="567" spans="2:22" ht="14.25">
      <c r="B567" s="23"/>
      <c r="C567" s="23"/>
      <c r="D567" s="31"/>
      <c r="E567" s="25"/>
      <c r="F567" s="25"/>
      <c r="G567" s="25"/>
      <c r="H567" s="25"/>
      <c r="I567" s="25"/>
      <c r="J567" s="25"/>
      <c r="K567" s="25"/>
      <c r="L567" s="25"/>
      <c r="M567" s="25"/>
      <c r="N567" s="25"/>
      <c r="O567" s="25"/>
      <c r="P567" s="25"/>
      <c r="Q567" s="25"/>
      <c r="R567" s="25"/>
      <c r="S567" s="25"/>
      <c r="T567" s="25"/>
      <c r="U567" s="25"/>
      <c r="V567" s="25"/>
    </row>
    <row r="568" spans="2:22" ht="14.25">
      <c r="B568" s="23"/>
      <c r="C568" s="23"/>
      <c r="D568" s="31"/>
      <c r="E568" s="25"/>
      <c r="F568" s="25"/>
      <c r="G568" s="25"/>
      <c r="H568" s="25"/>
      <c r="I568" s="25"/>
      <c r="J568" s="25"/>
      <c r="K568" s="25"/>
      <c r="L568" s="25"/>
      <c r="M568" s="25"/>
      <c r="N568" s="25"/>
      <c r="O568" s="25"/>
      <c r="P568" s="25"/>
      <c r="Q568" s="25"/>
      <c r="R568" s="25"/>
      <c r="S568" s="25"/>
      <c r="T568" s="25"/>
      <c r="U568" s="25"/>
      <c r="V568" s="25"/>
    </row>
    <row r="569" spans="2:22" ht="14.25">
      <c r="B569" s="23"/>
      <c r="C569" s="23"/>
      <c r="D569" s="31"/>
      <c r="E569" s="25"/>
      <c r="F569" s="25"/>
      <c r="G569" s="25"/>
      <c r="H569" s="25"/>
      <c r="I569" s="25"/>
      <c r="J569" s="25"/>
      <c r="K569" s="25"/>
      <c r="L569" s="25"/>
      <c r="M569" s="25"/>
      <c r="N569" s="25"/>
      <c r="O569" s="25"/>
      <c r="P569" s="25"/>
      <c r="Q569" s="25"/>
      <c r="R569" s="25"/>
      <c r="S569" s="25"/>
      <c r="T569" s="25"/>
      <c r="U569" s="25"/>
      <c r="V569" s="25"/>
    </row>
    <row r="570" spans="2:22" ht="14.25">
      <c r="B570" s="23"/>
      <c r="C570" s="23"/>
      <c r="D570" s="31"/>
      <c r="E570" s="25"/>
      <c r="F570" s="25"/>
      <c r="G570" s="25"/>
      <c r="H570" s="25"/>
      <c r="I570" s="25"/>
      <c r="J570" s="25"/>
      <c r="K570" s="25"/>
      <c r="L570" s="25"/>
      <c r="M570" s="25"/>
      <c r="N570" s="25"/>
      <c r="O570" s="25"/>
      <c r="P570" s="25"/>
      <c r="Q570" s="25"/>
      <c r="R570" s="25"/>
      <c r="S570" s="25"/>
      <c r="T570" s="25"/>
      <c r="U570" s="25"/>
      <c r="V570" s="25"/>
    </row>
    <row r="571" spans="2:22" ht="14.25">
      <c r="B571" s="23"/>
      <c r="C571" s="23"/>
      <c r="D571" s="31"/>
      <c r="E571" s="25"/>
      <c r="F571" s="25"/>
      <c r="G571" s="25"/>
      <c r="H571" s="25"/>
      <c r="I571" s="25"/>
      <c r="J571" s="25"/>
      <c r="K571" s="25"/>
      <c r="L571" s="25"/>
      <c r="M571" s="25"/>
      <c r="N571" s="25"/>
      <c r="O571" s="25"/>
      <c r="P571" s="25"/>
      <c r="Q571" s="25"/>
      <c r="R571" s="25"/>
      <c r="S571" s="25"/>
      <c r="T571" s="25"/>
      <c r="U571" s="25"/>
      <c r="V571" s="25"/>
    </row>
    <row r="572" spans="2:22" ht="14.25">
      <c r="B572" s="23"/>
      <c r="C572" s="23"/>
      <c r="D572" s="31"/>
      <c r="E572" s="25"/>
      <c r="F572" s="25"/>
      <c r="G572" s="25"/>
      <c r="H572" s="25"/>
      <c r="I572" s="25"/>
      <c r="J572" s="25"/>
      <c r="K572" s="25"/>
      <c r="L572" s="25"/>
      <c r="M572" s="25"/>
      <c r="N572" s="25"/>
      <c r="O572" s="25"/>
      <c r="P572" s="25"/>
      <c r="Q572" s="25"/>
      <c r="R572" s="25"/>
      <c r="S572" s="25"/>
      <c r="T572" s="25"/>
      <c r="U572" s="25"/>
      <c r="V572" s="25"/>
    </row>
    <row r="573" spans="2:22" ht="14.25">
      <c r="B573" s="23"/>
      <c r="C573" s="23"/>
      <c r="D573" s="31"/>
      <c r="E573" s="25"/>
      <c r="F573" s="25"/>
      <c r="G573" s="25"/>
      <c r="H573" s="25"/>
      <c r="I573" s="25"/>
      <c r="J573" s="25"/>
      <c r="K573" s="25"/>
      <c r="L573" s="25"/>
      <c r="M573" s="25"/>
      <c r="N573" s="25"/>
      <c r="O573" s="25"/>
      <c r="P573" s="25"/>
      <c r="Q573" s="25"/>
      <c r="R573" s="25"/>
      <c r="S573" s="25"/>
      <c r="T573" s="25"/>
      <c r="U573" s="25"/>
      <c r="V573" s="25"/>
    </row>
    <row r="574" spans="2:22" ht="14.25">
      <c r="B574" s="23"/>
      <c r="C574" s="23"/>
      <c r="D574" s="31"/>
      <c r="E574" s="25"/>
      <c r="F574" s="25"/>
      <c r="G574" s="25"/>
      <c r="H574" s="25"/>
      <c r="I574" s="25"/>
      <c r="J574" s="25"/>
      <c r="K574" s="25"/>
      <c r="L574" s="25"/>
      <c r="M574" s="25"/>
      <c r="N574" s="25"/>
      <c r="O574" s="25"/>
      <c r="P574" s="25"/>
      <c r="Q574" s="25"/>
      <c r="R574" s="25"/>
      <c r="S574" s="25"/>
      <c r="T574" s="25"/>
      <c r="U574" s="25"/>
      <c r="V574" s="25"/>
    </row>
    <row r="575" spans="2:22" ht="14.25">
      <c r="B575" s="23"/>
      <c r="C575" s="23"/>
      <c r="D575" s="31"/>
      <c r="E575" s="25"/>
      <c r="F575" s="25"/>
      <c r="G575" s="25"/>
      <c r="H575" s="25"/>
      <c r="I575" s="25"/>
      <c r="J575" s="25"/>
      <c r="K575" s="25"/>
      <c r="L575" s="25"/>
      <c r="M575" s="25"/>
      <c r="N575" s="25"/>
      <c r="O575" s="25"/>
      <c r="P575" s="25"/>
      <c r="Q575" s="25"/>
      <c r="R575" s="25"/>
      <c r="S575" s="25"/>
      <c r="T575" s="25"/>
      <c r="U575" s="25"/>
      <c r="V575" s="25"/>
    </row>
    <row r="576" spans="2:22" ht="14.25">
      <c r="B576" s="23"/>
      <c r="C576" s="23"/>
      <c r="D576" s="31"/>
      <c r="E576" s="25"/>
      <c r="F576" s="25"/>
      <c r="G576" s="25"/>
      <c r="H576" s="25"/>
      <c r="I576" s="25"/>
      <c r="J576" s="25"/>
      <c r="K576" s="25"/>
      <c r="L576" s="25"/>
      <c r="M576" s="25"/>
      <c r="N576" s="25"/>
      <c r="O576" s="25"/>
      <c r="P576" s="25"/>
      <c r="Q576" s="25"/>
      <c r="R576" s="25"/>
      <c r="S576" s="25"/>
      <c r="T576" s="25"/>
      <c r="U576" s="25"/>
      <c r="V576" s="25"/>
    </row>
    <row r="577" spans="2:22" ht="14.25">
      <c r="B577" s="23"/>
      <c r="C577" s="23"/>
      <c r="D577" s="31"/>
      <c r="E577" s="25"/>
      <c r="F577" s="25"/>
      <c r="G577" s="25"/>
      <c r="H577" s="25"/>
      <c r="I577" s="25"/>
      <c r="J577" s="25"/>
      <c r="K577" s="25"/>
      <c r="L577" s="25"/>
      <c r="M577" s="25"/>
      <c r="N577" s="25"/>
      <c r="O577" s="25"/>
      <c r="P577" s="25"/>
      <c r="Q577" s="25"/>
      <c r="R577" s="25"/>
      <c r="S577" s="25"/>
      <c r="T577" s="25"/>
      <c r="U577" s="25"/>
      <c r="V577" s="25"/>
    </row>
    <row r="578" spans="2:22" ht="14.25">
      <c r="B578" s="23"/>
      <c r="C578" s="23"/>
      <c r="D578" s="31"/>
      <c r="E578" s="25"/>
      <c r="F578" s="25"/>
      <c r="G578" s="25"/>
      <c r="H578" s="25"/>
      <c r="I578" s="25"/>
      <c r="J578" s="25"/>
      <c r="K578" s="25"/>
      <c r="L578" s="25"/>
      <c r="M578" s="25"/>
      <c r="N578" s="25"/>
      <c r="O578" s="25"/>
      <c r="P578" s="25"/>
      <c r="Q578" s="25"/>
      <c r="R578" s="25"/>
      <c r="S578" s="25"/>
      <c r="T578" s="25"/>
      <c r="U578" s="25"/>
      <c r="V578" s="25"/>
    </row>
    <row r="579" spans="2:22" ht="14.25">
      <c r="B579" s="23"/>
      <c r="C579" s="23"/>
      <c r="D579" s="31"/>
      <c r="E579" s="25"/>
      <c r="F579" s="25"/>
      <c r="G579" s="25"/>
      <c r="H579" s="25"/>
      <c r="I579" s="25"/>
      <c r="J579" s="25"/>
      <c r="K579" s="25"/>
      <c r="L579" s="25"/>
      <c r="M579" s="25"/>
      <c r="N579" s="25"/>
      <c r="O579" s="25"/>
      <c r="P579" s="25"/>
      <c r="Q579" s="25"/>
      <c r="R579" s="25"/>
      <c r="S579" s="25"/>
      <c r="T579" s="25"/>
      <c r="U579" s="25"/>
      <c r="V579" s="25"/>
    </row>
    <row r="580" spans="2:22" ht="14.25">
      <c r="B580" s="23"/>
      <c r="C580" s="23"/>
      <c r="D580" s="31"/>
      <c r="E580" s="25"/>
      <c r="F580" s="25"/>
      <c r="G580" s="25"/>
      <c r="H580" s="25"/>
      <c r="I580" s="25"/>
      <c r="J580" s="25"/>
      <c r="K580" s="25"/>
      <c r="L580" s="25"/>
      <c r="M580" s="25"/>
      <c r="N580" s="25"/>
      <c r="O580" s="25"/>
      <c r="P580" s="25"/>
      <c r="Q580" s="25"/>
      <c r="R580" s="25"/>
      <c r="S580" s="25"/>
      <c r="T580" s="25"/>
      <c r="U580" s="25"/>
      <c r="V580" s="25"/>
    </row>
    <row r="581" spans="2:22" ht="14.25">
      <c r="B581" s="23"/>
      <c r="C581" s="23"/>
      <c r="D581" s="31"/>
      <c r="E581" s="25"/>
      <c r="F581" s="25"/>
      <c r="G581" s="25"/>
      <c r="H581" s="25"/>
      <c r="I581" s="25"/>
      <c r="J581" s="25"/>
      <c r="K581" s="25"/>
      <c r="L581" s="25"/>
      <c r="M581" s="25"/>
      <c r="N581" s="25"/>
      <c r="O581" s="25"/>
      <c r="P581" s="25"/>
      <c r="Q581" s="25"/>
      <c r="R581" s="25"/>
      <c r="S581" s="25"/>
      <c r="T581" s="25"/>
      <c r="U581" s="25"/>
      <c r="V581" s="25"/>
    </row>
    <row r="582" spans="2:22" ht="14.25">
      <c r="B582" s="23"/>
      <c r="C582" s="23"/>
      <c r="D582" s="31"/>
      <c r="E582" s="25"/>
      <c r="F582" s="25"/>
      <c r="G582" s="25"/>
      <c r="H582" s="25"/>
      <c r="I582" s="25"/>
      <c r="J582" s="25"/>
      <c r="K582" s="25"/>
      <c r="L582" s="25"/>
      <c r="M582" s="25"/>
      <c r="N582" s="25"/>
      <c r="O582" s="25"/>
      <c r="P582" s="25"/>
      <c r="Q582" s="25"/>
      <c r="R582" s="25"/>
      <c r="S582" s="25"/>
      <c r="T582" s="25"/>
      <c r="U582" s="25"/>
      <c r="V582" s="25"/>
    </row>
    <row r="583" spans="2:22" ht="14.25">
      <c r="B583" s="23"/>
      <c r="C583" s="23"/>
      <c r="D583" s="31"/>
      <c r="E583" s="25"/>
      <c r="F583" s="25"/>
      <c r="G583" s="25"/>
      <c r="H583" s="25"/>
      <c r="I583" s="25"/>
      <c r="J583" s="25"/>
      <c r="K583" s="25"/>
      <c r="L583" s="25"/>
      <c r="M583" s="25"/>
      <c r="N583" s="25"/>
      <c r="O583" s="25"/>
      <c r="P583" s="25"/>
      <c r="Q583" s="25"/>
      <c r="R583" s="25"/>
      <c r="S583" s="25"/>
      <c r="T583" s="25"/>
      <c r="U583" s="25"/>
      <c r="V583" s="25"/>
    </row>
    <row r="584" spans="2:22" ht="14.25">
      <c r="B584" s="23"/>
      <c r="C584" s="23"/>
      <c r="D584" s="31"/>
      <c r="E584" s="25"/>
      <c r="F584" s="25"/>
      <c r="G584" s="25"/>
      <c r="H584" s="25"/>
      <c r="I584" s="25"/>
      <c r="J584" s="25"/>
      <c r="K584" s="25"/>
      <c r="L584" s="25"/>
      <c r="M584" s="25"/>
      <c r="N584" s="25"/>
      <c r="O584" s="25"/>
      <c r="P584" s="25"/>
      <c r="Q584" s="25"/>
      <c r="R584" s="25"/>
      <c r="S584" s="25"/>
      <c r="T584" s="25"/>
      <c r="U584" s="25"/>
      <c r="V584" s="25"/>
    </row>
    <row r="585" spans="2:22" ht="14.25">
      <c r="B585" s="23"/>
      <c r="C585" s="23"/>
      <c r="D585" s="31"/>
      <c r="E585" s="25"/>
      <c r="F585" s="25"/>
      <c r="G585" s="25"/>
      <c r="H585" s="25"/>
      <c r="I585" s="25"/>
      <c r="J585" s="25"/>
      <c r="K585" s="25"/>
      <c r="L585" s="25"/>
      <c r="M585" s="25"/>
      <c r="N585" s="25"/>
      <c r="O585" s="25"/>
      <c r="P585" s="25"/>
      <c r="Q585" s="25"/>
      <c r="R585" s="25"/>
      <c r="S585" s="25"/>
      <c r="T585" s="25"/>
      <c r="U585" s="25"/>
      <c r="V585" s="25"/>
    </row>
    <row r="586" spans="2:22" ht="14.25">
      <c r="B586" s="23"/>
      <c r="C586" s="23"/>
      <c r="D586" s="31"/>
      <c r="E586" s="25"/>
      <c r="F586" s="25"/>
      <c r="G586" s="25"/>
      <c r="H586" s="25"/>
      <c r="I586" s="25"/>
      <c r="J586" s="25"/>
      <c r="K586" s="25"/>
      <c r="L586" s="25"/>
      <c r="M586" s="25"/>
      <c r="N586" s="25"/>
      <c r="O586" s="25"/>
      <c r="P586" s="25"/>
      <c r="Q586" s="25"/>
      <c r="R586" s="25"/>
      <c r="S586" s="25"/>
      <c r="T586" s="25"/>
      <c r="U586" s="25"/>
      <c r="V586" s="25"/>
    </row>
    <row r="587" spans="2:22" ht="14.25">
      <c r="B587" s="23"/>
      <c r="C587" s="23"/>
      <c r="D587" s="31"/>
      <c r="E587" s="25"/>
      <c r="F587" s="25"/>
      <c r="G587" s="25"/>
      <c r="H587" s="25"/>
      <c r="I587" s="25"/>
      <c r="J587" s="25"/>
      <c r="K587" s="25"/>
      <c r="L587" s="25"/>
      <c r="M587" s="25"/>
      <c r="N587" s="25"/>
      <c r="O587" s="25"/>
      <c r="P587" s="25"/>
      <c r="Q587" s="25"/>
      <c r="R587" s="25"/>
      <c r="S587" s="25"/>
      <c r="T587" s="25"/>
      <c r="U587" s="25"/>
      <c r="V587" s="25"/>
    </row>
    <row r="588" spans="2:22" ht="14.25">
      <c r="B588" s="23"/>
      <c r="C588" s="23"/>
      <c r="D588" s="31"/>
      <c r="E588" s="25"/>
      <c r="F588" s="25"/>
      <c r="G588" s="25"/>
      <c r="H588" s="25"/>
      <c r="I588" s="25"/>
      <c r="J588" s="25"/>
      <c r="K588" s="25"/>
      <c r="L588" s="25"/>
      <c r="M588" s="25"/>
      <c r="N588" s="25"/>
      <c r="O588" s="25"/>
      <c r="P588" s="25"/>
      <c r="Q588" s="25"/>
      <c r="R588" s="25"/>
      <c r="S588" s="25"/>
      <c r="T588" s="25"/>
      <c r="U588" s="25"/>
      <c r="V588" s="25"/>
    </row>
    <row r="589" spans="2:22" ht="14.25">
      <c r="B589" s="23"/>
      <c r="C589" s="23"/>
      <c r="D589" s="31"/>
      <c r="E589" s="25"/>
      <c r="F589" s="25"/>
      <c r="G589" s="25"/>
      <c r="H589" s="25"/>
      <c r="I589" s="25"/>
      <c r="J589" s="25"/>
      <c r="K589" s="25"/>
      <c r="L589" s="25"/>
      <c r="M589" s="25"/>
      <c r="N589" s="25"/>
      <c r="O589" s="25"/>
      <c r="P589" s="25"/>
      <c r="Q589" s="25"/>
      <c r="R589" s="25"/>
      <c r="S589" s="25"/>
      <c r="T589" s="25"/>
      <c r="U589" s="25"/>
      <c r="V589" s="25"/>
    </row>
    <row r="590" spans="2:22" ht="14.25">
      <c r="B590" s="23"/>
      <c r="C590" s="23"/>
      <c r="D590" s="31"/>
      <c r="E590" s="25"/>
      <c r="F590" s="25"/>
      <c r="G590" s="25"/>
      <c r="H590" s="25"/>
      <c r="I590" s="25"/>
      <c r="J590" s="25"/>
      <c r="K590" s="25"/>
      <c r="L590" s="25"/>
      <c r="M590" s="25"/>
      <c r="N590" s="25"/>
      <c r="O590" s="25"/>
      <c r="P590" s="25"/>
      <c r="Q590" s="25"/>
      <c r="R590" s="25"/>
      <c r="S590" s="25"/>
      <c r="T590" s="25"/>
      <c r="U590" s="25"/>
      <c r="V590" s="25"/>
    </row>
    <row r="591" spans="2:22" ht="14.25">
      <c r="B591" s="23"/>
      <c r="C591" s="23"/>
      <c r="D591" s="31"/>
      <c r="E591" s="25"/>
      <c r="F591" s="25"/>
      <c r="G591" s="25"/>
      <c r="H591" s="25"/>
      <c r="I591" s="25"/>
      <c r="J591" s="25"/>
      <c r="K591" s="25"/>
      <c r="L591" s="25"/>
      <c r="M591" s="25"/>
      <c r="N591" s="25"/>
      <c r="O591" s="25"/>
      <c r="P591" s="25"/>
      <c r="Q591" s="25"/>
      <c r="R591" s="25"/>
      <c r="S591" s="25"/>
      <c r="T591" s="25"/>
      <c r="U591" s="25"/>
      <c r="V591" s="25"/>
    </row>
    <row r="592" spans="2:22" ht="14.25">
      <c r="B592" s="23"/>
      <c r="C592" s="23"/>
      <c r="D592" s="31"/>
      <c r="E592" s="25"/>
      <c r="F592" s="25"/>
      <c r="G592" s="25"/>
      <c r="H592" s="25"/>
      <c r="I592" s="25"/>
      <c r="J592" s="25"/>
      <c r="K592" s="25"/>
      <c r="L592" s="25"/>
      <c r="M592" s="25"/>
      <c r="N592" s="25"/>
      <c r="O592" s="25"/>
      <c r="P592" s="25"/>
      <c r="Q592" s="25"/>
      <c r="R592" s="25"/>
      <c r="S592" s="25"/>
      <c r="T592" s="25"/>
      <c r="U592" s="25"/>
      <c r="V592" s="25"/>
    </row>
    <row r="593" spans="2:22" ht="14.25">
      <c r="B593" s="23"/>
      <c r="C593" s="23"/>
      <c r="D593" s="31"/>
      <c r="E593" s="25"/>
      <c r="F593" s="25"/>
      <c r="G593" s="25"/>
      <c r="H593" s="25"/>
      <c r="I593" s="25"/>
      <c r="J593" s="25"/>
      <c r="K593" s="25"/>
      <c r="L593" s="25"/>
      <c r="M593" s="25"/>
      <c r="N593" s="25"/>
      <c r="O593" s="25"/>
      <c r="P593" s="25"/>
      <c r="Q593" s="25"/>
      <c r="R593" s="25"/>
      <c r="S593" s="25"/>
      <c r="T593" s="25"/>
      <c r="U593" s="25"/>
      <c r="V593" s="25"/>
    </row>
    <row r="594" spans="2:22" ht="14.25">
      <c r="B594" s="23"/>
      <c r="C594" s="23"/>
      <c r="D594" s="31"/>
      <c r="E594" s="25"/>
      <c r="F594" s="25"/>
      <c r="G594" s="25"/>
      <c r="H594" s="25"/>
      <c r="I594" s="25"/>
      <c r="J594" s="25"/>
      <c r="K594" s="25"/>
      <c r="L594" s="25"/>
      <c r="M594" s="25"/>
      <c r="N594" s="25"/>
      <c r="O594" s="25"/>
      <c r="P594" s="25"/>
      <c r="Q594" s="25"/>
      <c r="R594" s="25"/>
      <c r="S594" s="25"/>
      <c r="T594" s="25"/>
      <c r="U594" s="25"/>
      <c r="V594" s="25"/>
    </row>
    <row r="595" spans="2:22" ht="14.25">
      <c r="B595" s="23"/>
      <c r="C595" s="23"/>
      <c r="D595" s="31"/>
      <c r="E595" s="25"/>
      <c r="F595" s="25"/>
      <c r="G595" s="25"/>
      <c r="H595" s="25"/>
      <c r="I595" s="25"/>
      <c r="J595" s="25"/>
      <c r="K595" s="25"/>
      <c r="L595" s="25"/>
      <c r="M595" s="25"/>
      <c r="N595" s="25"/>
      <c r="O595" s="25"/>
      <c r="P595" s="25"/>
      <c r="Q595" s="25"/>
      <c r="R595" s="25"/>
      <c r="S595" s="25"/>
      <c r="T595" s="25"/>
      <c r="U595" s="25"/>
      <c r="V595" s="25"/>
    </row>
    <row r="596" spans="2:22" ht="14.25">
      <c r="B596" s="23"/>
      <c r="C596" s="23"/>
      <c r="D596" s="31"/>
      <c r="E596" s="25"/>
      <c r="F596" s="25"/>
      <c r="G596" s="25"/>
      <c r="H596" s="25"/>
      <c r="I596" s="25"/>
      <c r="J596" s="25"/>
      <c r="K596" s="25"/>
      <c r="L596" s="25"/>
      <c r="M596" s="25"/>
      <c r="N596" s="25"/>
      <c r="O596" s="25"/>
      <c r="P596" s="25"/>
      <c r="Q596" s="25"/>
      <c r="R596" s="25"/>
      <c r="S596" s="25"/>
      <c r="T596" s="25"/>
      <c r="U596" s="25"/>
      <c r="V596" s="25"/>
    </row>
    <row r="597" spans="2:22" ht="14.25">
      <c r="B597" s="23"/>
      <c r="C597" s="23"/>
      <c r="D597" s="31"/>
      <c r="E597" s="25"/>
      <c r="F597" s="25"/>
      <c r="G597" s="25"/>
      <c r="H597" s="25"/>
      <c r="I597" s="25"/>
      <c r="J597" s="25"/>
      <c r="K597" s="25"/>
      <c r="L597" s="25"/>
      <c r="M597" s="25"/>
      <c r="N597" s="25"/>
      <c r="O597" s="25"/>
      <c r="P597" s="25"/>
      <c r="Q597" s="25"/>
      <c r="R597" s="25"/>
      <c r="S597" s="25"/>
      <c r="T597" s="25"/>
      <c r="U597" s="25"/>
      <c r="V597" s="25"/>
    </row>
    <row r="598" spans="2:22" ht="14.25">
      <c r="B598" s="23"/>
      <c r="C598" s="23"/>
      <c r="D598" s="31"/>
      <c r="E598" s="25"/>
      <c r="F598" s="25"/>
      <c r="G598" s="25"/>
      <c r="H598" s="25"/>
      <c r="I598" s="25"/>
      <c r="J598" s="25"/>
      <c r="K598" s="25"/>
      <c r="L598" s="25"/>
      <c r="M598" s="25"/>
      <c r="N598" s="25"/>
      <c r="O598" s="25"/>
      <c r="P598" s="25"/>
      <c r="Q598" s="25"/>
      <c r="R598" s="25"/>
      <c r="S598" s="25"/>
      <c r="T598" s="25"/>
      <c r="U598" s="25"/>
      <c r="V598" s="25"/>
    </row>
    <row r="599" spans="2:22" ht="14.25">
      <c r="B599" s="23"/>
      <c r="C599" s="23"/>
      <c r="D599" s="31"/>
      <c r="E599" s="25"/>
      <c r="F599" s="25"/>
      <c r="G599" s="25"/>
      <c r="H599" s="25"/>
      <c r="I599" s="25"/>
      <c r="J599" s="25"/>
      <c r="K599" s="25"/>
      <c r="L599" s="25"/>
      <c r="M599" s="25"/>
      <c r="N599" s="25"/>
      <c r="O599" s="25"/>
      <c r="P599" s="25"/>
      <c r="Q599" s="25"/>
      <c r="R599" s="25"/>
      <c r="S599" s="25"/>
      <c r="T599" s="25"/>
      <c r="U599" s="25"/>
      <c r="V599" s="25"/>
    </row>
    <row r="600" spans="2:22" ht="14.25">
      <c r="B600" s="23"/>
      <c r="C600" s="23"/>
      <c r="D600" s="31"/>
      <c r="E600" s="25"/>
      <c r="F600" s="25"/>
      <c r="G600" s="25"/>
      <c r="H600" s="25"/>
      <c r="I600" s="25"/>
      <c r="J600" s="25"/>
      <c r="K600" s="25"/>
      <c r="L600" s="25"/>
      <c r="M600" s="25"/>
      <c r="N600" s="25"/>
      <c r="O600" s="25"/>
      <c r="P600" s="25"/>
      <c r="Q600" s="25"/>
      <c r="R600" s="25"/>
      <c r="S600" s="25"/>
      <c r="T600" s="25"/>
      <c r="U600" s="25"/>
      <c r="V600" s="25"/>
    </row>
    <row r="601" spans="2:22" ht="14.25">
      <c r="B601" s="23"/>
      <c r="C601" s="23"/>
      <c r="D601" s="31"/>
      <c r="E601" s="25"/>
      <c r="F601" s="25"/>
      <c r="G601" s="25"/>
      <c r="H601" s="25"/>
      <c r="I601" s="25"/>
      <c r="J601" s="25"/>
      <c r="K601" s="25"/>
      <c r="L601" s="25"/>
      <c r="M601" s="25"/>
      <c r="N601" s="25"/>
      <c r="O601" s="25"/>
      <c r="P601" s="25"/>
      <c r="Q601" s="25"/>
      <c r="R601" s="25"/>
      <c r="S601" s="25"/>
      <c r="T601" s="25"/>
      <c r="U601" s="25"/>
      <c r="V601" s="25"/>
    </row>
    <row r="602" spans="2:22" ht="14.25">
      <c r="B602" s="23"/>
      <c r="C602" s="23"/>
      <c r="D602" s="31"/>
      <c r="E602" s="25"/>
      <c r="F602" s="25"/>
      <c r="G602" s="25"/>
      <c r="H602" s="25"/>
      <c r="I602" s="25"/>
      <c r="J602" s="25"/>
      <c r="K602" s="25"/>
      <c r="L602" s="25"/>
      <c r="M602" s="25"/>
      <c r="N602" s="25"/>
      <c r="O602" s="25"/>
      <c r="P602" s="25"/>
      <c r="Q602" s="25"/>
      <c r="R602" s="25"/>
      <c r="S602" s="25"/>
      <c r="T602" s="25"/>
      <c r="U602" s="25"/>
      <c r="V602" s="25"/>
    </row>
    <row r="603" spans="2:22" ht="14.25">
      <c r="B603" s="23"/>
      <c r="C603" s="23"/>
      <c r="D603" s="31"/>
      <c r="E603" s="25"/>
      <c r="F603" s="25"/>
      <c r="G603" s="25"/>
      <c r="H603" s="25"/>
      <c r="I603" s="25"/>
      <c r="J603" s="25"/>
      <c r="K603" s="25"/>
      <c r="L603" s="25"/>
      <c r="M603" s="25"/>
      <c r="N603" s="25"/>
      <c r="O603" s="25"/>
      <c r="P603" s="25"/>
      <c r="Q603" s="25"/>
      <c r="R603" s="25"/>
      <c r="S603" s="25"/>
      <c r="T603" s="25"/>
      <c r="U603" s="25"/>
      <c r="V603" s="25"/>
    </row>
    <row r="604" spans="2:22" ht="14.25">
      <c r="B604" s="23"/>
      <c r="C604" s="23"/>
      <c r="D604" s="31"/>
      <c r="E604" s="25"/>
      <c r="F604" s="25"/>
      <c r="G604" s="25"/>
      <c r="H604" s="25"/>
      <c r="I604" s="25"/>
      <c r="J604" s="25"/>
      <c r="K604" s="25"/>
      <c r="L604" s="25"/>
      <c r="M604" s="25"/>
      <c r="N604" s="25"/>
      <c r="O604" s="25"/>
      <c r="P604" s="25"/>
      <c r="Q604" s="25"/>
      <c r="R604" s="25"/>
      <c r="S604" s="25"/>
      <c r="T604" s="25"/>
      <c r="U604" s="25"/>
      <c r="V604" s="25"/>
    </row>
    <row r="605" spans="2:22" ht="14.25">
      <c r="B605" s="23"/>
      <c r="C605" s="23"/>
      <c r="D605" s="31"/>
      <c r="E605" s="25"/>
      <c r="F605" s="25"/>
      <c r="G605" s="25"/>
      <c r="H605" s="25"/>
      <c r="I605" s="25"/>
      <c r="J605" s="25"/>
      <c r="K605" s="25"/>
      <c r="L605" s="25"/>
      <c r="M605" s="25"/>
      <c r="N605" s="25"/>
      <c r="O605" s="25"/>
      <c r="P605" s="25"/>
      <c r="Q605" s="25"/>
      <c r="R605" s="25"/>
      <c r="S605" s="25"/>
      <c r="T605" s="25"/>
      <c r="U605" s="25"/>
      <c r="V605" s="25"/>
    </row>
    <row r="606" spans="2:22" ht="14.25">
      <c r="B606" s="23"/>
      <c r="C606" s="23"/>
      <c r="D606" s="31"/>
      <c r="E606" s="25"/>
      <c r="F606" s="25"/>
      <c r="G606" s="25"/>
      <c r="H606" s="25"/>
      <c r="I606" s="25"/>
      <c r="J606" s="25"/>
      <c r="K606" s="25"/>
      <c r="L606" s="25"/>
      <c r="M606" s="25"/>
      <c r="N606" s="25"/>
      <c r="O606" s="25"/>
      <c r="P606" s="25"/>
      <c r="Q606" s="25"/>
      <c r="R606" s="25"/>
      <c r="S606" s="25"/>
      <c r="T606" s="25"/>
      <c r="U606" s="25"/>
      <c r="V606" s="25"/>
    </row>
    <row r="607" spans="2:22" ht="14.25">
      <c r="B607" s="23"/>
      <c r="C607" s="23"/>
      <c r="D607" s="31"/>
      <c r="E607" s="25"/>
      <c r="F607" s="25"/>
      <c r="G607" s="25"/>
      <c r="H607" s="25"/>
      <c r="I607" s="25"/>
      <c r="J607" s="25"/>
      <c r="K607" s="25"/>
      <c r="L607" s="25"/>
      <c r="M607" s="25"/>
      <c r="N607" s="25"/>
      <c r="O607" s="25"/>
      <c r="P607" s="25"/>
      <c r="Q607" s="25"/>
      <c r="R607" s="25"/>
      <c r="S607" s="25"/>
      <c r="T607" s="25"/>
      <c r="U607" s="25"/>
      <c r="V607" s="25"/>
    </row>
    <row r="608" spans="2:22" ht="14.25">
      <c r="B608" s="23"/>
      <c r="C608" s="23"/>
      <c r="D608" s="31"/>
      <c r="E608" s="25"/>
      <c r="F608" s="25"/>
      <c r="G608" s="25"/>
      <c r="H608" s="25"/>
      <c r="I608" s="25"/>
      <c r="J608" s="25"/>
      <c r="K608" s="25"/>
      <c r="L608" s="25"/>
      <c r="M608" s="25"/>
      <c r="N608" s="25"/>
      <c r="O608" s="25"/>
      <c r="P608" s="25"/>
      <c r="Q608" s="25"/>
      <c r="R608" s="25"/>
      <c r="S608" s="25"/>
      <c r="T608" s="25"/>
      <c r="U608" s="25"/>
      <c r="V608" s="25"/>
    </row>
    <row r="609" spans="2:22" ht="14.25">
      <c r="B609" s="23"/>
      <c r="C609" s="23"/>
      <c r="D609" s="31"/>
      <c r="E609" s="25"/>
      <c r="F609" s="25"/>
      <c r="G609" s="25"/>
      <c r="H609" s="25"/>
      <c r="I609" s="25"/>
      <c r="J609" s="25"/>
      <c r="K609" s="25"/>
      <c r="L609" s="25"/>
      <c r="M609" s="25"/>
      <c r="N609" s="25"/>
      <c r="O609" s="25"/>
      <c r="P609" s="25"/>
      <c r="Q609" s="25"/>
      <c r="R609" s="25"/>
      <c r="S609" s="25"/>
      <c r="T609" s="25"/>
      <c r="U609" s="25"/>
      <c r="V609" s="25"/>
    </row>
    <row r="610" spans="2:22" ht="14.25">
      <c r="B610" s="23"/>
      <c r="C610" s="23"/>
      <c r="D610" s="31"/>
      <c r="E610" s="25"/>
      <c r="F610" s="25"/>
      <c r="G610" s="25"/>
      <c r="H610" s="25"/>
      <c r="I610" s="25"/>
      <c r="J610" s="25"/>
      <c r="K610" s="25"/>
      <c r="L610" s="25"/>
      <c r="M610" s="25"/>
      <c r="N610" s="25"/>
      <c r="O610" s="25"/>
      <c r="P610" s="25"/>
      <c r="Q610" s="25"/>
      <c r="R610" s="25"/>
      <c r="S610" s="25"/>
      <c r="T610" s="25"/>
      <c r="U610" s="25"/>
      <c r="V610" s="25"/>
    </row>
    <row r="611" spans="2:22" ht="14.25">
      <c r="B611" s="23"/>
      <c r="C611" s="23"/>
      <c r="D611" s="31"/>
      <c r="E611" s="25"/>
      <c r="F611" s="25"/>
      <c r="G611" s="25"/>
      <c r="H611" s="25"/>
      <c r="I611" s="25"/>
      <c r="J611" s="25"/>
      <c r="K611" s="25"/>
      <c r="L611" s="25"/>
      <c r="M611" s="25"/>
      <c r="N611" s="25"/>
      <c r="O611" s="25"/>
      <c r="P611" s="25"/>
      <c r="Q611" s="25"/>
      <c r="R611" s="25"/>
      <c r="S611" s="25"/>
      <c r="T611" s="25"/>
      <c r="U611" s="25"/>
      <c r="V611" s="25"/>
    </row>
    <row r="612" spans="2:22" ht="14.25">
      <c r="B612" s="23"/>
      <c r="C612" s="23"/>
      <c r="D612" s="31"/>
      <c r="E612" s="25"/>
      <c r="F612" s="25"/>
      <c r="G612" s="25"/>
      <c r="H612" s="25"/>
      <c r="I612" s="25"/>
      <c r="J612" s="25"/>
      <c r="K612" s="25"/>
      <c r="L612" s="25"/>
      <c r="M612" s="25"/>
      <c r="N612" s="25"/>
      <c r="O612" s="25"/>
      <c r="P612" s="25"/>
      <c r="Q612" s="25"/>
      <c r="R612" s="25"/>
      <c r="S612" s="25"/>
      <c r="T612" s="25"/>
      <c r="U612" s="25"/>
      <c r="V612" s="25"/>
    </row>
    <row r="613" spans="2:22" ht="14.25">
      <c r="B613" s="23"/>
      <c r="C613" s="23"/>
      <c r="D613" s="31"/>
      <c r="E613" s="25"/>
      <c r="F613" s="25"/>
      <c r="G613" s="25"/>
      <c r="H613" s="25"/>
      <c r="I613" s="25"/>
      <c r="J613" s="25"/>
      <c r="K613" s="25"/>
      <c r="L613" s="25"/>
      <c r="M613" s="25"/>
      <c r="N613" s="25"/>
      <c r="O613" s="25"/>
      <c r="P613" s="25"/>
      <c r="Q613" s="25"/>
      <c r="R613" s="25"/>
      <c r="S613" s="25"/>
      <c r="T613" s="25"/>
      <c r="U613" s="25"/>
      <c r="V613" s="25"/>
    </row>
    <row r="614" spans="2:22" ht="14.25">
      <c r="B614" s="23"/>
      <c r="C614" s="23"/>
      <c r="D614" s="31"/>
      <c r="E614" s="25"/>
      <c r="F614" s="25"/>
      <c r="G614" s="25"/>
      <c r="H614" s="25"/>
      <c r="I614" s="25"/>
      <c r="J614" s="25"/>
      <c r="K614" s="25"/>
      <c r="L614" s="25"/>
      <c r="M614" s="25"/>
      <c r="N614" s="25"/>
      <c r="O614" s="25"/>
      <c r="P614" s="25"/>
      <c r="Q614" s="25"/>
      <c r="R614" s="25"/>
      <c r="S614" s="25"/>
      <c r="T614" s="25"/>
      <c r="U614" s="25"/>
      <c r="V614" s="25"/>
    </row>
    <row r="615" spans="2:22" ht="14.25">
      <c r="B615" s="23"/>
      <c r="C615" s="23"/>
      <c r="D615" s="31"/>
      <c r="E615" s="25"/>
      <c r="F615" s="25"/>
      <c r="G615" s="25"/>
      <c r="H615" s="25"/>
      <c r="I615" s="25"/>
      <c r="J615" s="25"/>
      <c r="K615" s="25"/>
      <c r="L615" s="25"/>
      <c r="M615" s="25"/>
      <c r="N615" s="25"/>
      <c r="O615" s="25"/>
      <c r="P615" s="25"/>
      <c r="Q615" s="25"/>
      <c r="R615" s="25"/>
      <c r="S615" s="25"/>
      <c r="T615" s="25"/>
      <c r="U615" s="25"/>
      <c r="V615" s="25"/>
    </row>
    <row r="616" spans="2:22" ht="14.25">
      <c r="B616" s="23"/>
      <c r="C616" s="23"/>
      <c r="D616" s="31"/>
      <c r="E616" s="25"/>
      <c r="F616" s="25"/>
      <c r="G616" s="25"/>
      <c r="H616" s="25"/>
      <c r="I616" s="25"/>
      <c r="J616" s="25"/>
      <c r="K616" s="25"/>
      <c r="L616" s="25"/>
      <c r="M616" s="25"/>
      <c r="N616" s="25"/>
      <c r="O616" s="25"/>
      <c r="P616" s="25"/>
      <c r="Q616" s="25"/>
      <c r="R616" s="25"/>
      <c r="S616" s="25"/>
      <c r="T616" s="25"/>
      <c r="U616" s="25"/>
      <c r="V616" s="25"/>
    </row>
    <row r="617" spans="2:22" ht="14.25">
      <c r="B617" s="23"/>
      <c r="C617" s="23"/>
      <c r="D617" s="31"/>
      <c r="E617" s="25"/>
      <c r="F617" s="25"/>
      <c r="G617" s="25"/>
      <c r="H617" s="25"/>
      <c r="I617" s="25"/>
      <c r="J617" s="25"/>
      <c r="K617" s="25"/>
      <c r="L617" s="25"/>
      <c r="M617" s="25"/>
      <c r="N617" s="25"/>
      <c r="O617" s="25"/>
      <c r="P617" s="25"/>
      <c r="Q617" s="25"/>
      <c r="R617" s="25"/>
      <c r="S617" s="25"/>
      <c r="T617" s="25"/>
      <c r="U617" s="25"/>
      <c r="V617" s="25"/>
    </row>
    <row r="618" spans="2:22" ht="14.25">
      <c r="B618" s="23"/>
      <c r="C618" s="23"/>
      <c r="D618" s="31"/>
      <c r="E618" s="25"/>
      <c r="F618" s="25"/>
      <c r="G618" s="25"/>
      <c r="H618" s="25"/>
      <c r="I618" s="25"/>
      <c r="J618" s="25"/>
      <c r="K618" s="25"/>
      <c r="L618" s="25"/>
      <c r="M618" s="25"/>
      <c r="N618" s="25"/>
      <c r="O618" s="25"/>
      <c r="P618" s="25"/>
      <c r="Q618" s="25"/>
      <c r="R618" s="25"/>
      <c r="S618" s="25"/>
      <c r="T618" s="25"/>
      <c r="U618" s="25"/>
      <c r="V618" s="25"/>
    </row>
    <row r="619" spans="2:22" ht="14.25">
      <c r="B619" s="23"/>
      <c r="C619" s="23"/>
      <c r="D619" s="31"/>
      <c r="E619" s="25"/>
      <c r="F619" s="25"/>
      <c r="G619" s="25"/>
      <c r="H619" s="25"/>
      <c r="I619" s="25"/>
      <c r="J619" s="25"/>
      <c r="K619" s="25"/>
      <c r="L619" s="25"/>
      <c r="M619" s="25"/>
      <c r="N619" s="25"/>
      <c r="O619" s="25"/>
      <c r="P619" s="25"/>
      <c r="Q619" s="25"/>
      <c r="R619" s="25"/>
      <c r="S619" s="25"/>
      <c r="T619" s="25"/>
      <c r="U619" s="25"/>
      <c r="V619" s="25"/>
    </row>
    <row r="620" spans="2:22" ht="14.25">
      <c r="B620" s="23"/>
      <c r="C620" s="23"/>
      <c r="D620" s="31"/>
      <c r="E620" s="25"/>
      <c r="F620" s="25"/>
      <c r="G620" s="25"/>
      <c r="H620" s="25"/>
      <c r="I620" s="25"/>
      <c r="J620" s="25"/>
      <c r="K620" s="25"/>
      <c r="L620" s="25"/>
      <c r="M620" s="25"/>
      <c r="N620" s="25"/>
      <c r="O620" s="25"/>
      <c r="P620" s="25"/>
      <c r="Q620" s="25"/>
      <c r="R620" s="25"/>
      <c r="S620" s="25"/>
      <c r="T620" s="25"/>
      <c r="U620" s="25"/>
      <c r="V620" s="25"/>
    </row>
    <row r="621" spans="2:22" ht="14.25">
      <c r="B621" s="23"/>
      <c r="C621" s="23"/>
      <c r="D621" s="31"/>
      <c r="E621" s="25"/>
      <c r="F621" s="25"/>
      <c r="G621" s="25"/>
      <c r="H621" s="25"/>
      <c r="I621" s="25"/>
      <c r="J621" s="25"/>
      <c r="K621" s="25"/>
      <c r="L621" s="25"/>
      <c r="M621" s="25"/>
      <c r="N621" s="25"/>
      <c r="O621" s="25"/>
      <c r="P621" s="25"/>
      <c r="Q621" s="25"/>
      <c r="R621" s="25"/>
      <c r="S621" s="25"/>
      <c r="T621" s="25"/>
      <c r="U621" s="25"/>
      <c r="V621" s="25"/>
    </row>
    <row r="622" spans="2:22" ht="14.25">
      <c r="B622" s="23"/>
      <c r="C622" s="23"/>
      <c r="D622" s="31"/>
      <c r="E622" s="25"/>
      <c r="F622" s="25"/>
      <c r="G622" s="25"/>
      <c r="H622" s="25"/>
      <c r="I622" s="25"/>
      <c r="J622" s="25"/>
      <c r="K622" s="25"/>
      <c r="L622" s="25"/>
      <c r="M622" s="25"/>
      <c r="N622" s="25"/>
      <c r="O622" s="25"/>
      <c r="P622" s="25"/>
      <c r="Q622" s="25"/>
      <c r="R622" s="25"/>
      <c r="S622" s="25"/>
      <c r="T622" s="25"/>
      <c r="U622" s="25"/>
      <c r="V622" s="25"/>
    </row>
    <row r="623" spans="2:22" ht="14.25">
      <c r="B623" s="23"/>
      <c r="C623" s="23"/>
      <c r="D623" s="31"/>
      <c r="E623" s="25"/>
      <c r="F623" s="25"/>
      <c r="G623" s="25"/>
      <c r="H623" s="25"/>
      <c r="I623" s="25"/>
      <c r="J623" s="25"/>
      <c r="K623" s="25"/>
      <c r="L623" s="25"/>
      <c r="M623" s="25"/>
      <c r="N623" s="25"/>
      <c r="O623" s="25"/>
      <c r="P623" s="25"/>
      <c r="Q623" s="25"/>
      <c r="R623" s="25"/>
      <c r="S623" s="25"/>
      <c r="T623" s="25"/>
      <c r="U623" s="25"/>
      <c r="V623" s="25"/>
    </row>
    <row r="624" spans="2:22" ht="14.25">
      <c r="B624" s="23"/>
      <c r="C624" s="23"/>
      <c r="D624" s="31"/>
      <c r="E624" s="25"/>
      <c r="F624" s="25"/>
      <c r="G624" s="25"/>
      <c r="H624" s="25"/>
      <c r="I624" s="25"/>
      <c r="J624" s="25"/>
      <c r="K624" s="25"/>
      <c r="L624" s="25"/>
      <c r="M624" s="25"/>
      <c r="N624" s="25"/>
      <c r="O624" s="25"/>
      <c r="P624" s="25"/>
      <c r="Q624" s="25"/>
      <c r="R624" s="25"/>
      <c r="S624" s="25"/>
      <c r="T624" s="25"/>
      <c r="U624" s="25"/>
      <c r="V624" s="25"/>
    </row>
    <row r="625" spans="2:22" ht="14.25">
      <c r="B625" s="23"/>
      <c r="C625" s="23"/>
      <c r="D625" s="31"/>
      <c r="E625" s="25"/>
      <c r="F625" s="25"/>
      <c r="G625" s="25"/>
      <c r="H625" s="25"/>
      <c r="I625" s="25"/>
      <c r="J625" s="25"/>
      <c r="K625" s="25"/>
      <c r="L625" s="25"/>
      <c r="M625" s="25"/>
      <c r="N625" s="25"/>
      <c r="O625" s="25"/>
      <c r="P625" s="25"/>
      <c r="Q625" s="25"/>
      <c r="R625" s="25"/>
      <c r="S625" s="25"/>
      <c r="T625" s="25"/>
      <c r="U625" s="25"/>
      <c r="V625" s="25"/>
    </row>
    <row r="626" spans="2:22" ht="14.25">
      <c r="B626" s="23"/>
      <c r="C626" s="23"/>
      <c r="D626" s="31"/>
      <c r="E626" s="25"/>
      <c r="F626" s="25"/>
      <c r="G626" s="25"/>
      <c r="H626" s="25"/>
      <c r="I626" s="25"/>
      <c r="J626" s="25"/>
      <c r="K626" s="25"/>
      <c r="L626" s="25"/>
      <c r="M626" s="25"/>
      <c r="N626" s="25"/>
      <c r="O626" s="25"/>
      <c r="P626" s="25"/>
      <c r="Q626" s="25"/>
      <c r="R626" s="25"/>
      <c r="S626" s="25"/>
      <c r="T626" s="25"/>
      <c r="U626" s="25"/>
      <c r="V626" s="25"/>
    </row>
    <row r="627" spans="2:22" ht="14.25">
      <c r="B627" s="23"/>
      <c r="C627" s="23"/>
      <c r="D627" s="31"/>
      <c r="E627" s="25"/>
      <c r="F627" s="25"/>
      <c r="G627" s="25"/>
      <c r="H627" s="25"/>
      <c r="I627" s="25"/>
      <c r="J627" s="25"/>
      <c r="K627" s="25"/>
      <c r="L627" s="25"/>
      <c r="M627" s="25"/>
      <c r="N627" s="25"/>
      <c r="O627" s="25"/>
      <c r="P627" s="25"/>
      <c r="Q627" s="25"/>
      <c r="R627" s="25"/>
      <c r="S627" s="25"/>
      <c r="T627" s="25"/>
      <c r="U627" s="25"/>
      <c r="V627" s="25"/>
    </row>
    <row r="628" spans="2:22" ht="14.25">
      <c r="B628" s="23"/>
      <c r="C628" s="23"/>
      <c r="D628" s="31"/>
      <c r="E628" s="25"/>
      <c r="F628" s="25"/>
      <c r="G628" s="25"/>
      <c r="H628" s="25"/>
      <c r="I628" s="25"/>
      <c r="J628" s="25"/>
      <c r="K628" s="25"/>
      <c r="L628" s="25"/>
      <c r="M628" s="25"/>
      <c r="N628" s="25"/>
      <c r="O628" s="25"/>
      <c r="P628" s="25"/>
      <c r="Q628" s="25"/>
      <c r="R628" s="25"/>
      <c r="S628" s="25"/>
      <c r="T628" s="25"/>
      <c r="U628" s="25"/>
      <c r="V628" s="25"/>
    </row>
    <row r="629" spans="2:22" ht="14.25">
      <c r="B629" s="23"/>
      <c r="C629" s="23"/>
      <c r="D629" s="31"/>
      <c r="E629" s="25"/>
      <c r="F629" s="25"/>
      <c r="G629" s="25"/>
      <c r="H629" s="25"/>
      <c r="I629" s="25"/>
      <c r="J629" s="25"/>
      <c r="K629" s="25"/>
      <c r="L629" s="25"/>
      <c r="M629" s="25"/>
      <c r="N629" s="25"/>
      <c r="O629" s="25"/>
      <c r="P629" s="25"/>
      <c r="Q629" s="25"/>
      <c r="R629" s="25"/>
      <c r="S629" s="25"/>
      <c r="T629" s="25"/>
      <c r="U629" s="25"/>
      <c r="V629" s="25"/>
    </row>
    <row r="630" spans="2:22" ht="14.25">
      <c r="B630" s="23"/>
      <c r="C630" s="23"/>
      <c r="D630" s="31"/>
      <c r="E630" s="25"/>
      <c r="F630" s="25"/>
      <c r="G630" s="25"/>
      <c r="H630" s="25"/>
      <c r="I630" s="25"/>
      <c r="J630" s="25"/>
      <c r="K630" s="25"/>
      <c r="L630" s="25"/>
      <c r="M630" s="25"/>
      <c r="N630" s="25"/>
      <c r="O630" s="25"/>
      <c r="P630" s="25"/>
      <c r="Q630" s="25"/>
      <c r="R630" s="25"/>
      <c r="S630" s="25"/>
      <c r="T630" s="25"/>
      <c r="U630" s="25"/>
      <c r="V630" s="25"/>
    </row>
    <row r="631" spans="2:22" ht="14.25">
      <c r="B631" s="23"/>
      <c r="C631" s="23"/>
      <c r="D631" s="31"/>
      <c r="E631" s="25"/>
      <c r="F631" s="25"/>
      <c r="G631" s="25"/>
      <c r="H631" s="25"/>
      <c r="I631" s="25"/>
      <c r="J631" s="25"/>
      <c r="K631" s="25"/>
      <c r="L631" s="25"/>
      <c r="M631" s="25"/>
      <c r="N631" s="25"/>
      <c r="O631" s="25"/>
      <c r="P631" s="25"/>
      <c r="Q631" s="25"/>
      <c r="R631" s="25"/>
      <c r="S631" s="25"/>
      <c r="T631" s="25"/>
      <c r="U631" s="25"/>
      <c r="V631" s="25"/>
    </row>
    <row r="632" spans="2:22" ht="14.25">
      <c r="B632" s="23"/>
      <c r="C632" s="23"/>
      <c r="D632" s="31"/>
      <c r="E632" s="25"/>
      <c r="F632" s="25"/>
      <c r="G632" s="25"/>
      <c r="H632" s="25"/>
      <c r="I632" s="25"/>
      <c r="J632" s="25"/>
      <c r="K632" s="25"/>
      <c r="L632" s="25"/>
      <c r="M632" s="25"/>
      <c r="N632" s="25"/>
      <c r="O632" s="25"/>
      <c r="P632" s="25"/>
      <c r="Q632" s="25"/>
      <c r="R632" s="25"/>
      <c r="S632" s="25"/>
      <c r="T632" s="25"/>
      <c r="U632" s="25"/>
      <c r="V632" s="25"/>
    </row>
    <row r="633" spans="2:22" ht="14.25">
      <c r="B633" s="23"/>
      <c r="C633" s="23"/>
      <c r="D633" s="31"/>
      <c r="E633" s="25"/>
      <c r="F633" s="25"/>
      <c r="G633" s="25"/>
      <c r="H633" s="25"/>
      <c r="I633" s="25"/>
      <c r="J633" s="25"/>
      <c r="K633" s="25"/>
      <c r="L633" s="25"/>
      <c r="M633" s="25"/>
      <c r="N633" s="25"/>
      <c r="O633" s="25"/>
      <c r="P633" s="25"/>
      <c r="Q633" s="25"/>
      <c r="R633" s="25"/>
      <c r="S633" s="25"/>
      <c r="T633" s="25"/>
      <c r="U633" s="25"/>
      <c r="V633" s="25"/>
    </row>
    <row r="634" spans="2:22" ht="14.25">
      <c r="B634" s="23"/>
      <c r="C634" s="23"/>
      <c r="D634" s="31"/>
      <c r="E634" s="25"/>
      <c r="F634" s="25"/>
      <c r="G634" s="25"/>
      <c r="H634" s="25"/>
      <c r="I634" s="25"/>
      <c r="J634" s="25"/>
      <c r="K634" s="25"/>
      <c r="L634" s="25"/>
      <c r="M634" s="25"/>
      <c r="N634" s="25"/>
      <c r="O634" s="25"/>
      <c r="P634" s="25"/>
      <c r="Q634" s="25"/>
      <c r="R634" s="25"/>
      <c r="S634" s="25"/>
      <c r="T634" s="25"/>
      <c r="U634" s="25"/>
      <c r="V634" s="25"/>
    </row>
    <row r="635" spans="2:22" ht="14.25">
      <c r="B635" s="23"/>
      <c r="C635" s="23"/>
      <c r="D635" s="31"/>
      <c r="E635" s="25"/>
      <c r="F635" s="25"/>
      <c r="G635" s="25"/>
      <c r="H635" s="25"/>
      <c r="I635" s="25"/>
      <c r="J635" s="25"/>
      <c r="K635" s="25"/>
      <c r="L635" s="25"/>
      <c r="M635" s="25"/>
      <c r="N635" s="25"/>
      <c r="O635" s="25"/>
      <c r="P635" s="25"/>
      <c r="Q635" s="25"/>
      <c r="R635" s="25"/>
      <c r="S635" s="25"/>
      <c r="T635" s="25"/>
      <c r="U635" s="25"/>
      <c r="V635" s="25"/>
    </row>
    <row r="636" spans="2:22" ht="14.25">
      <c r="B636" s="23"/>
      <c r="C636" s="23"/>
      <c r="D636" s="31"/>
      <c r="E636" s="25"/>
      <c r="F636" s="25"/>
      <c r="G636" s="25"/>
      <c r="H636" s="25"/>
      <c r="I636" s="25"/>
      <c r="J636" s="25"/>
      <c r="K636" s="25"/>
      <c r="L636" s="25"/>
      <c r="M636" s="25"/>
      <c r="N636" s="25"/>
      <c r="O636" s="25"/>
      <c r="P636" s="25"/>
      <c r="Q636" s="25"/>
      <c r="R636" s="25"/>
      <c r="S636" s="25"/>
      <c r="T636" s="25"/>
      <c r="U636" s="25"/>
      <c r="V636" s="25"/>
    </row>
    <row r="637" spans="2:22" ht="14.25">
      <c r="B637" s="23"/>
      <c r="C637" s="23"/>
      <c r="D637" s="31"/>
      <c r="E637" s="25"/>
      <c r="F637" s="25"/>
      <c r="G637" s="25"/>
      <c r="H637" s="25"/>
      <c r="I637" s="25"/>
      <c r="J637" s="25"/>
      <c r="K637" s="25"/>
      <c r="L637" s="25"/>
      <c r="M637" s="25"/>
      <c r="N637" s="25"/>
      <c r="O637" s="25"/>
      <c r="P637" s="25"/>
      <c r="Q637" s="25"/>
      <c r="R637" s="25"/>
      <c r="S637" s="25"/>
      <c r="T637" s="25"/>
      <c r="U637" s="25"/>
      <c r="V637" s="25"/>
    </row>
    <row r="638" spans="2:22" ht="14.25">
      <c r="B638" s="23"/>
      <c r="C638" s="23"/>
      <c r="D638" s="31"/>
      <c r="E638" s="25"/>
      <c r="F638" s="25"/>
      <c r="G638" s="25"/>
      <c r="H638" s="25"/>
      <c r="I638" s="25"/>
      <c r="J638" s="25"/>
      <c r="K638" s="25"/>
      <c r="L638" s="25"/>
      <c r="M638" s="25"/>
      <c r="N638" s="25"/>
      <c r="O638" s="25"/>
      <c r="P638" s="25"/>
      <c r="Q638" s="25"/>
      <c r="R638" s="25"/>
      <c r="S638" s="25"/>
      <c r="T638" s="25"/>
      <c r="U638" s="25"/>
      <c r="V638" s="25"/>
    </row>
    <row r="639" spans="2:22" ht="14.25">
      <c r="B639" s="23"/>
      <c r="C639" s="23"/>
      <c r="D639" s="31"/>
      <c r="E639" s="25"/>
      <c r="F639" s="25"/>
      <c r="G639" s="25"/>
      <c r="H639" s="25"/>
      <c r="I639" s="25"/>
      <c r="J639" s="25"/>
      <c r="K639" s="25"/>
      <c r="L639" s="25"/>
      <c r="M639" s="25"/>
      <c r="N639" s="25"/>
      <c r="O639" s="25"/>
      <c r="P639" s="25"/>
      <c r="Q639" s="25"/>
      <c r="R639" s="25"/>
      <c r="S639" s="25"/>
      <c r="T639" s="25"/>
      <c r="U639" s="25"/>
      <c r="V639" s="25"/>
    </row>
    <row r="640" spans="2:22" ht="14.25">
      <c r="B640" s="23"/>
      <c r="C640" s="23"/>
      <c r="D640" s="31"/>
      <c r="E640" s="25"/>
      <c r="F640" s="25"/>
      <c r="G640" s="25"/>
      <c r="H640" s="25"/>
      <c r="I640" s="25"/>
      <c r="J640" s="25"/>
      <c r="K640" s="25"/>
      <c r="L640" s="25"/>
      <c r="M640" s="25"/>
      <c r="N640" s="25"/>
      <c r="O640" s="25"/>
      <c r="P640" s="25"/>
      <c r="Q640" s="25"/>
      <c r="R640" s="25"/>
      <c r="S640" s="25"/>
      <c r="T640" s="25"/>
      <c r="U640" s="25"/>
      <c r="V640" s="25"/>
    </row>
    <row r="641" spans="2:22" ht="14.25">
      <c r="B641" s="23"/>
      <c r="C641" s="23"/>
      <c r="D641" s="31"/>
      <c r="E641" s="25"/>
      <c r="F641" s="25"/>
      <c r="G641" s="25"/>
      <c r="H641" s="25"/>
      <c r="I641" s="25"/>
      <c r="J641" s="25"/>
      <c r="K641" s="25"/>
      <c r="L641" s="25"/>
      <c r="M641" s="25"/>
      <c r="N641" s="25"/>
      <c r="O641" s="25"/>
      <c r="P641" s="25"/>
      <c r="Q641" s="25"/>
      <c r="R641" s="25"/>
      <c r="S641" s="25"/>
      <c r="T641" s="25"/>
      <c r="U641" s="25"/>
      <c r="V641" s="25"/>
    </row>
    <row r="642" spans="2:22" ht="14.25">
      <c r="B642" s="23"/>
      <c r="C642" s="23"/>
      <c r="D642" s="31"/>
      <c r="E642" s="25"/>
      <c r="F642" s="25"/>
      <c r="G642" s="25"/>
      <c r="H642" s="25"/>
      <c r="I642" s="25"/>
      <c r="J642" s="25"/>
      <c r="K642" s="25"/>
      <c r="L642" s="25"/>
      <c r="M642" s="25"/>
      <c r="N642" s="25"/>
      <c r="O642" s="25"/>
      <c r="P642" s="25"/>
      <c r="Q642" s="25"/>
      <c r="R642" s="25"/>
      <c r="S642" s="25"/>
      <c r="T642" s="25"/>
      <c r="U642" s="25"/>
      <c r="V642" s="25"/>
    </row>
    <row r="643" spans="2:22" ht="14.25">
      <c r="B643" s="23"/>
      <c r="C643" s="23"/>
      <c r="D643" s="31"/>
      <c r="E643" s="25"/>
      <c r="F643" s="25"/>
      <c r="G643" s="25"/>
      <c r="H643" s="25"/>
      <c r="I643" s="25"/>
      <c r="J643" s="25"/>
      <c r="K643" s="25"/>
      <c r="L643" s="25"/>
      <c r="M643" s="25"/>
      <c r="N643" s="25"/>
      <c r="O643" s="25"/>
      <c r="P643" s="25"/>
      <c r="Q643" s="25"/>
      <c r="R643" s="25"/>
      <c r="S643" s="25"/>
      <c r="T643" s="25"/>
      <c r="U643" s="25"/>
      <c r="V643" s="25"/>
    </row>
    <row r="644" spans="2:22" ht="14.25">
      <c r="B644" s="23"/>
      <c r="C644" s="23"/>
      <c r="D644" s="31"/>
      <c r="E644" s="25"/>
      <c r="F644" s="25"/>
      <c r="G644" s="25"/>
      <c r="H644" s="25"/>
      <c r="I644" s="25"/>
      <c r="J644" s="25"/>
      <c r="K644" s="25"/>
      <c r="L644" s="25"/>
      <c r="M644" s="25"/>
      <c r="N644" s="25"/>
      <c r="O644" s="25"/>
      <c r="P644" s="25"/>
      <c r="Q644" s="25"/>
      <c r="R644" s="25"/>
      <c r="S644" s="25"/>
      <c r="T644" s="25"/>
      <c r="U644" s="25"/>
      <c r="V644" s="25"/>
    </row>
    <row r="645" spans="2:22" ht="14.25">
      <c r="B645" s="23"/>
      <c r="C645" s="23"/>
      <c r="D645" s="31"/>
      <c r="E645" s="25"/>
      <c r="F645" s="25"/>
      <c r="G645" s="25"/>
      <c r="H645" s="25"/>
      <c r="I645" s="25"/>
      <c r="J645" s="25"/>
      <c r="K645" s="25"/>
      <c r="L645" s="25"/>
      <c r="M645" s="25"/>
      <c r="N645" s="25"/>
      <c r="O645" s="25"/>
      <c r="P645" s="25"/>
      <c r="Q645" s="25"/>
      <c r="R645" s="25"/>
      <c r="S645" s="25"/>
      <c r="T645" s="25"/>
      <c r="U645" s="25"/>
      <c r="V645" s="25"/>
    </row>
    <row r="646" spans="2:22" ht="14.25">
      <c r="B646" s="23"/>
      <c r="C646" s="23"/>
      <c r="D646" s="31"/>
      <c r="E646" s="25"/>
      <c r="F646" s="25"/>
      <c r="G646" s="25"/>
      <c r="H646" s="25"/>
      <c r="I646" s="25"/>
      <c r="J646" s="25"/>
      <c r="K646" s="25"/>
      <c r="L646" s="25"/>
      <c r="M646" s="25"/>
      <c r="N646" s="25"/>
      <c r="O646" s="25"/>
      <c r="P646" s="25"/>
      <c r="Q646" s="25"/>
      <c r="R646" s="25"/>
      <c r="S646" s="25"/>
      <c r="T646" s="25"/>
      <c r="U646" s="25"/>
      <c r="V646" s="25"/>
    </row>
    <row r="647" spans="2:22" ht="14.25">
      <c r="B647" s="23"/>
      <c r="C647" s="23"/>
      <c r="D647" s="31"/>
      <c r="E647" s="25"/>
      <c r="F647" s="25"/>
      <c r="G647" s="25"/>
      <c r="H647" s="25"/>
      <c r="I647" s="25"/>
      <c r="J647" s="25"/>
      <c r="K647" s="25"/>
      <c r="L647" s="25"/>
      <c r="M647" s="25"/>
      <c r="N647" s="25"/>
      <c r="O647" s="25"/>
      <c r="P647" s="25"/>
      <c r="Q647" s="25"/>
      <c r="R647" s="25"/>
      <c r="S647" s="25"/>
      <c r="T647" s="25"/>
      <c r="U647" s="25"/>
      <c r="V647" s="25"/>
    </row>
    <row r="648" spans="2:22" ht="14.25">
      <c r="B648" s="23"/>
      <c r="C648" s="23"/>
      <c r="D648" s="31"/>
      <c r="E648" s="25"/>
      <c r="F648" s="25"/>
      <c r="G648" s="25"/>
      <c r="H648" s="25"/>
      <c r="I648" s="25"/>
      <c r="J648" s="25"/>
      <c r="K648" s="25"/>
      <c r="L648" s="25"/>
      <c r="M648" s="25"/>
      <c r="N648" s="25"/>
      <c r="O648" s="25"/>
      <c r="P648" s="25"/>
      <c r="Q648" s="25"/>
      <c r="R648" s="25"/>
      <c r="S648" s="25"/>
      <c r="T648" s="25"/>
      <c r="U648" s="25"/>
      <c r="V648" s="25"/>
    </row>
    <row r="649" spans="2:22" ht="14.25">
      <c r="B649" s="23"/>
      <c r="C649" s="23"/>
      <c r="D649" s="31"/>
      <c r="E649" s="25"/>
      <c r="F649" s="25"/>
      <c r="G649" s="25"/>
      <c r="H649" s="25"/>
      <c r="I649" s="25"/>
      <c r="J649" s="25"/>
      <c r="K649" s="25"/>
      <c r="L649" s="25"/>
      <c r="M649" s="25"/>
      <c r="N649" s="25"/>
      <c r="O649" s="25"/>
      <c r="P649" s="25"/>
      <c r="Q649" s="25"/>
      <c r="R649" s="25"/>
      <c r="S649" s="25"/>
      <c r="T649" s="25"/>
      <c r="U649" s="25"/>
      <c r="V649" s="25"/>
    </row>
    <row r="650" spans="2:22" ht="14.25">
      <c r="B650" s="23"/>
      <c r="C650" s="23"/>
      <c r="D650" s="31"/>
      <c r="E650" s="25"/>
      <c r="F650" s="25"/>
      <c r="G650" s="25"/>
      <c r="H650" s="25"/>
      <c r="I650" s="25"/>
      <c r="J650" s="25"/>
      <c r="K650" s="25"/>
      <c r="L650" s="25"/>
      <c r="M650" s="25"/>
      <c r="N650" s="25"/>
      <c r="O650" s="25"/>
      <c r="P650" s="25"/>
      <c r="Q650" s="25"/>
      <c r="R650" s="25"/>
      <c r="S650" s="25"/>
      <c r="T650" s="25"/>
      <c r="U650" s="25"/>
      <c r="V650" s="25"/>
    </row>
    <row r="651" spans="2:22" ht="14.25">
      <c r="B651" s="23"/>
      <c r="C651" s="23"/>
      <c r="D651" s="31"/>
      <c r="E651" s="25"/>
      <c r="F651" s="25"/>
      <c r="G651" s="25"/>
      <c r="H651" s="25"/>
      <c r="I651" s="25"/>
      <c r="J651" s="25"/>
      <c r="K651" s="25"/>
      <c r="L651" s="25"/>
      <c r="M651" s="25"/>
      <c r="N651" s="25"/>
      <c r="O651" s="25"/>
      <c r="P651" s="25"/>
      <c r="Q651" s="25"/>
      <c r="R651" s="25"/>
      <c r="S651" s="25"/>
      <c r="T651" s="25"/>
      <c r="U651" s="25"/>
      <c r="V651" s="25"/>
    </row>
    <row r="652" spans="2:22" ht="14.25">
      <c r="B652" s="23"/>
      <c r="C652" s="23"/>
      <c r="D652" s="31"/>
      <c r="E652" s="25"/>
      <c r="F652" s="25"/>
      <c r="G652" s="25"/>
      <c r="H652" s="25"/>
      <c r="I652" s="25"/>
      <c r="J652" s="25"/>
      <c r="K652" s="25"/>
      <c r="L652" s="25"/>
      <c r="M652" s="25"/>
      <c r="N652" s="25"/>
      <c r="O652" s="25"/>
      <c r="P652" s="25"/>
      <c r="Q652" s="25"/>
      <c r="R652" s="25"/>
      <c r="S652" s="25"/>
      <c r="T652" s="25"/>
      <c r="U652" s="25"/>
      <c r="V652" s="25"/>
    </row>
    <row r="653" spans="2:22" ht="14.25">
      <c r="B653" s="23"/>
      <c r="C653" s="23"/>
      <c r="D653" s="31"/>
      <c r="E653" s="25"/>
      <c r="F653" s="25"/>
      <c r="G653" s="25"/>
      <c r="H653" s="25"/>
      <c r="I653" s="25"/>
      <c r="J653" s="25"/>
      <c r="K653" s="25"/>
      <c r="L653" s="25"/>
      <c r="M653" s="25"/>
      <c r="N653" s="25"/>
      <c r="O653" s="25"/>
      <c r="P653" s="25"/>
      <c r="Q653" s="25"/>
      <c r="R653" s="25"/>
      <c r="S653" s="25"/>
      <c r="T653" s="25"/>
      <c r="U653" s="25"/>
      <c r="V653" s="25"/>
    </row>
    <row r="654" spans="2:22" ht="14.25">
      <c r="B654" s="23"/>
      <c r="C654" s="23"/>
      <c r="D654" s="31"/>
      <c r="E654" s="25"/>
      <c r="F654" s="25"/>
      <c r="G654" s="25"/>
      <c r="H654" s="25"/>
      <c r="I654" s="25"/>
      <c r="J654" s="25"/>
      <c r="K654" s="25"/>
      <c r="L654" s="25"/>
      <c r="M654" s="25"/>
      <c r="N654" s="25"/>
      <c r="O654" s="25"/>
      <c r="P654" s="25"/>
      <c r="Q654" s="25"/>
      <c r="R654" s="25"/>
      <c r="S654" s="25"/>
      <c r="T654" s="25"/>
      <c r="U654" s="25"/>
      <c r="V654" s="25"/>
    </row>
    <row r="655" spans="2:22" ht="14.25">
      <c r="B655" s="23"/>
      <c r="C655" s="23"/>
      <c r="D655" s="31"/>
      <c r="E655" s="25"/>
      <c r="F655" s="25"/>
      <c r="G655" s="25"/>
      <c r="H655" s="25"/>
      <c r="I655" s="25"/>
      <c r="J655" s="25"/>
      <c r="K655" s="25"/>
      <c r="L655" s="25"/>
      <c r="M655" s="25"/>
      <c r="N655" s="25"/>
      <c r="O655" s="25"/>
      <c r="P655" s="25"/>
      <c r="Q655" s="25"/>
      <c r="R655" s="25"/>
      <c r="S655" s="25"/>
      <c r="T655" s="25"/>
      <c r="U655" s="25"/>
      <c r="V655" s="25"/>
    </row>
    <row r="656" spans="2:22" ht="14.25">
      <c r="B656" s="23"/>
      <c r="C656" s="23"/>
      <c r="D656" s="31"/>
      <c r="E656" s="25"/>
      <c r="F656" s="25"/>
      <c r="G656" s="25"/>
      <c r="H656" s="25"/>
      <c r="I656" s="25"/>
      <c r="J656" s="25"/>
      <c r="K656" s="25"/>
      <c r="L656" s="25"/>
      <c r="M656" s="25"/>
      <c r="N656" s="25"/>
      <c r="O656" s="25"/>
      <c r="P656" s="25"/>
      <c r="Q656" s="25"/>
      <c r="R656" s="25"/>
      <c r="S656" s="25"/>
      <c r="T656" s="25"/>
      <c r="U656" s="25"/>
      <c r="V656" s="25"/>
    </row>
    <row r="657" spans="2:22" ht="14.25">
      <c r="B657" s="23"/>
      <c r="C657" s="23"/>
      <c r="D657" s="31"/>
      <c r="E657" s="25"/>
      <c r="F657" s="25"/>
      <c r="G657" s="25"/>
      <c r="H657" s="25"/>
      <c r="I657" s="25"/>
      <c r="J657" s="25"/>
      <c r="K657" s="25"/>
      <c r="L657" s="25"/>
      <c r="M657" s="25"/>
      <c r="N657" s="25"/>
      <c r="O657" s="25"/>
      <c r="P657" s="25"/>
      <c r="Q657" s="25"/>
      <c r="R657" s="25"/>
      <c r="S657" s="25"/>
      <c r="T657" s="25"/>
      <c r="U657" s="25"/>
      <c r="V657" s="25"/>
    </row>
    <row r="658" spans="2:22" ht="14.25">
      <c r="B658" s="23"/>
      <c r="C658" s="23"/>
      <c r="D658" s="31"/>
      <c r="E658" s="25"/>
      <c r="F658" s="25"/>
      <c r="G658" s="25"/>
      <c r="H658" s="25"/>
      <c r="I658" s="25"/>
      <c r="J658" s="25"/>
      <c r="K658" s="25"/>
      <c r="L658" s="25"/>
      <c r="M658" s="25"/>
      <c r="N658" s="25"/>
      <c r="O658" s="25"/>
      <c r="P658" s="25"/>
      <c r="Q658" s="25"/>
      <c r="R658" s="25"/>
      <c r="S658" s="25"/>
      <c r="T658" s="25"/>
      <c r="U658" s="25"/>
      <c r="V658" s="25"/>
    </row>
    <row r="659" spans="2:22" ht="14.25">
      <c r="B659" s="23"/>
      <c r="C659" s="23"/>
      <c r="D659" s="31"/>
      <c r="E659" s="25"/>
      <c r="F659" s="25"/>
      <c r="G659" s="25"/>
      <c r="H659" s="25"/>
      <c r="I659" s="25"/>
      <c r="J659" s="25"/>
      <c r="K659" s="25"/>
      <c r="L659" s="25"/>
      <c r="M659" s="25"/>
      <c r="N659" s="25"/>
      <c r="O659" s="25"/>
      <c r="P659" s="25"/>
      <c r="Q659" s="25"/>
      <c r="R659" s="25"/>
      <c r="S659" s="25"/>
      <c r="T659" s="25"/>
      <c r="U659" s="25"/>
      <c r="V659" s="25"/>
    </row>
    <row r="660" spans="2:22" ht="14.25">
      <c r="B660" s="23"/>
      <c r="C660" s="23"/>
      <c r="D660" s="31"/>
      <c r="E660" s="25"/>
      <c r="F660" s="25"/>
      <c r="G660" s="25"/>
      <c r="H660" s="25"/>
      <c r="I660" s="25"/>
      <c r="J660" s="25"/>
      <c r="K660" s="25"/>
      <c r="L660" s="25"/>
      <c r="M660" s="25"/>
      <c r="N660" s="25"/>
      <c r="O660" s="25"/>
      <c r="P660" s="25"/>
      <c r="Q660" s="25"/>
      <c r="R660" s="25"/>
      <c r="S660" s="25"/>
      <c r="T660" s="25"/>
      <c r="U660" s="25"/>
      <c r="V660" s="25"/>
    </row>
    <row r="661" spans="2:22" ht="14.25">
      <c r="B661" s="23"/>
      <c r="C661" s="23"/>
      <c r="D661" s="31"/>
      <c r="E661" s="25"/>
      <c r="F661" s="25"/>
      <c r="G661" s="25"/>
      <c r="H661" s="25"/>
      <c r="I661" s="25"/>
      <c r="J661" s="25"/>
      <c r="K661" s="25"/>
      <c r="L661" s="25"/>
      <c r="M661" s="25"/>
      <c r="N661" s="25"/>
      <c r="O661" s="25"/>
      <c r="P661" s="25"/>
      <c r="Q661" s="25"/>
      <c r="R661" s="25"/>
      <c r="S661" s="25"/>
      <c r="T661" s="25"/>
      <c r="U661" s="25"/>
      <c r="V661" s="25"/>
    </row>
    <row r="662" spans="2:22" ht="14.25">
      <c r="B662" s="23"/>
      <c r="C662" s="23"/>
      <c r="D662" s="31"/>
      <c r="E662" s="25"/>
      <c r="F662" s="25"/>
      <c r="G662" s="25"/>
      <c r="H662" s="25"/>
      <c r="I662" s="25"/>
      <c r="J662" s="25"/>
      <c r="K662" s="25"/>
      <c r="L662" s="25"/>
      <c r="M662" s="25"/>
      <c r="N662" s="25"/>
      <c r="O662" s="25"/>
      <c r="P662" s="25"/>
      <c r="Q662" s="25"/>
      <c r="R662" s="25"/>
      <c r="S662" s="25"/>
      <c r="T662" s="25"/>
      <c r="U662" s="25"/>
      <c r="V662" s="25"/>
    </row>
    <row r="663" spans="2:22" ht="14.25">
      <c r="B663" s="23"/>
      <c r="C663" s="23"/>
      <c r="D663" s="31"/>
      <c r="E663" s="25"/>
      <c r="F663" s="25"/>
      <c r="G663" s="25"/>
      <c r="H663" s="25"/>
      <c r="I663" s="25"/>
      <c r="J663" s="25"/>
      <c r="K663" s="25"/>
      <c r="L663" s="25"/>
      <c r="M663" s="25"/>
      <c r="N663" s="25"/>
      <c r="O663" s="25"/>
      <c r="P663" s="25"/>
      <c r="Q663" s="25"/>
      <c r="R663" s="25"/>
      <c r="S663" s="25"/>
      <c r="T663" s="25"/>
      <c r="U663" s="25"/>
      <c r="V663" s="25"/>
    </row>
    <row r="664" spans="2:22" ht="14.25">
      <c r="B664" s="23"/>
      <c r="C664" s="23"/>
      <c r="D664" s="31"/>
      <c r="E664" s="25"/>
      <c r="F664" s="25"/>
      <c r="G664" s="25"/>
      <c r="H664" s="25"/>
      <c r="I664" s="25"/>
      <c r="J664" s="25"/>
      <c r="K664" s="25"/>
      <c r="L664" s="25"/>
      <c r="M664" s="25"/>
      <c r="N664" s="25"/>
      <c r="O664" s="25"/>
      <c r="P664" s="25"/>
      <c r="Q664" s="25"/>
      <c r="R664" s="25"/>
      <c r="S664" s="25"/>
      <c r="T664" s="25"/>
      <c r="U664" s="25"/>
      <c r="V664" s="25"/>
    </row>
    <row r="665" spans="2:22" ht="14.25">
      <c r="B665" s="23"/>
      <c r="C665" s="23"/>
      <c r="D665" s="31"/>
      <c r="E665" s="25"/>
      <c r="F665" s="25"/>
      <c r="G665" s="25"/>
      <c r="H665" s="25"/>
      <c r="I665" s="25"/>
      <c r="J665" s="25"/>
      <c r="K665" s="25"/>
      <c r="L665" s="25"/>
      <c r="M665" s="25"/>
      <c r="N665" s="25"/>
      <c r="O665" s="25"/>
      <c r="P665" s="25"/>
      <c r="Q665" s="25"/>
      <c r="R665" s="25"/>
      <c r="S665" s="25"/>
      <c r="T665" s="25"/>
      <c r="U665" s="25"/>
      <c r="V665" s="25"/>
    </row>
    <row r="666" spans="2:22" ht="14.25">
      <c r="B666" s="23"/>
      <c r="C666" s="23"/>
      <c r="D666" s="31"/>
      <c r="E666" s="25"/>
      <c r="F666" s="25"/>
      <c r="G666" s="25"/>
      <c r="H666" s="25"/>
      <c r="I666" s="25"/>
      <c r="J666" s="25"/>
      <c r="K666" s="25"/>
      <c r="L666" s="25"/>
      <c r="M666" s="25"/>
      <c r="N666" s="25"/>
      <c r="O666" s="25"/>
      <c r="P666" s="25"/>
      <c r="Q666" s="25"/>
      <c r="R666" s="25"/>
      <c r="S666" s="25"/>
      <c r="T666" s="25"/>
      <c r="U666" s="25"/>
      <c r="V666" s="25"/>
    </row>
    <row r="667" spans="2:22" ht="14.25">
      <c r="B667" s="23"/>
      <c r="C667" s="23"/>
      <c r="D667" s="31"/>
      <c r="E667" s="25"/>
      <c r="F667" s="25"/>
      <c r="G667" s="25"/>
      <c r="H667" s="25"/>
      <c r="I667" s="25"/>
      <c r="J667" s="25"/>
      <c r="K667" s="25"/>
      <c r="L667" s="25"/>
      <c r="M667" s="25"/>
      <c r="N667" s="25"/>
      <c r="O667" s="25"/>
      <c r="P667" s="25"/>
      <c r="Q667" s="25"/>
      <c r="R667" s="25"/>
      <c r="S667" s="25"/>
      <c r="T667" s="25"/>
      <c r="U667" s="25"/>
      <c r="V667" s="25"/>
    </row>
    <row r="668" spans="2:22" ht="14.25">
      <c r="B668" s="23"/>
      <c r="C668" s="23"/>
      <c r="D668" s="31"/>
      <c r="E668" s="25"/>
      <c r="F668" s="25"/>
      <c r="G668" s="25"/>
      <c r="H668" s="25"/>
      <c r="I668" s="25"/>
      <c r="J668" s="25"/>
      <c r="K668" s="25"/>
      <c r="L668" s="25"/>
      <c r="M668" s="25"/>
      <c r="N668" s="25"/>
      <c r="O668" s="25"/>
      <c r="P668" s="25"/>
      <c r="Q668" s="25"/>
      <c r="R668" s="25"/>
      <c r="S668" s="25"/>
      <c r="T668" s="25"/>
      <c r="U668" s="25"/>
      <c r="V668" s="25"/>
    </row>
    <row r="669" spans="2:22" ht="14.25">
      <c r="B669" s="23"/>
      <c r="C669" s="23"/>
      <c r="D669" s="31"/>
      <c r="E669" s="25"/>
      <c r="F669" s="25"/>
      <c r="G669" s="25"/>
      <c r="H669" s="25"/>
      <c r="I669" s="25"/>
      <c r="J669" s="25"/>
      <c r="K669" s="25"/>
      <c r="L669" s="25"/>
      <c r="M669" s="25"/>
      <c r="N669" s="25"/>
      <c r="O669" s="25"/>
      <c r="P669" s="25"/>
      <c r="Q669" s="25"/>
      <c r="R669" s="25"/>
      <c r="S669" s="25"/>
      <c r="T669" s="25"/>
      <c r="U669" s="25"/>
      <c r="V669" s="25"/>
    </row>
    <row r="670" spans="2:22" ht="14.25">
      <c r="B670" s="23"/>
      <c r="C670" s="23"/>
      <c r="D670" s="31"/>
      <c r="E670" s="25"/>
      <c r="F670" s="25"/>
      <c r="G670" s="25"/>
      <c r="H670" s="25"/>
      <c r="I670" s="25"/>
      <c r="J670" s="25"/>
      <c r="K670" s="25"/>
      <c r="L670" s="25"/>
      <c r="M670" s="25"/>
      <c r="N670" s="25"/>
      <c r="O670" s="25"/>
      <c r="P670" s="25"/>
      <c r="Q670" s="25"/>
      <c r="R670" s="25"/>
      <c r="S670" s="25"/>
      <c r="T670" s="25"/>
      <c r="U670" s="25"/>
      <c r="V670" s="25"/>
    </row>
    <row r="671" spans="2:22" ht="14.25">
      <c r="B671" s="23"/>
      <c r="C671" s="23"/>
      <c r="D671" s="31"/>
      <c r="E671" s="25"/>
      <c r="F671" s="25"/>
      <c r="G671" s="25"/>
      <c r="H671" s="25"/>
      <c r="I671" s="25"/>
      <c r="J671" s="25"/>
      <c r="K671" s="25"/>
      <c r="L671" s="25"/>
      <c r="M671" s="25"/>
      <c r="N671" s="25"/>
      <c r="O671" s="25"/>
      <c r="P671" s="25"/>
      <c r="Q671" s="25"/>
      <c r="R671" s="25"/>
      <c r="S671" s="25"/>
      <c r="T671" s="25"/>
      <c r="U671" s="25"/>
      <c r="V671" s="25"/>
    </row>
    <row r="672" spans="2:22" ht="14.25">
      <c r="B672" s="23"/>
      <c r="C672" s="23"/>
      <c r="D672" s="31"/>
      <c r="E672" s="25"/>
      <c r="F672" s="25"/>
      <c r="G672" s="25"/>
      <c r="H672" s="25"/>
      <c r="I672" s="25"/>
      <c r="J672" s="25"/>
      <c r="K672" s="25"/>
      <c r="L672" s="25"/>
      <c r="M672" s="25"/>
      <c r="N672" s="25"/>
      <c r="O672" s="25"/>
      <c r="P672" s="25"/>
      <c r="Q672" s="25"/>
      <c r="R672" s="25"/>
      <c r="S672" s="25"/>
      <c r="T672" s="25"/>
      <c r="U672" s="25"/>
      <c r="V672" s="25"/>
    </row>
    <row r="673" spans="2:22" ht="14.25">
      <c r="B673" s="23"/>
      <c r="C673" s="23"/>
      <c r="D673" s="31"/>
      <c r="E673" s="25"/>
      <c r="F673" s="25"/>
      <c r="G673" s="25"/>
      <c r="H673" s="25"/>
      <c r="I673" s="25"/>
      <c r="J673" s="25"/>
      <c r="K673" s="25"/>
      <c r="L673" s="25"/>
      <c r="M673" s="25"/>
      <c r="N673" s="25"/>
      <c r="O673" s="25"/>
      <c r="P673" s="25"/>
      <c r="Q673" s="25"/>
      <c r="R673" s="25"/>
      <c r="S673" s="25"/>
      <c r="T673" s="25"/>
      <c r="U673" s="25"/>
      <c r="V673" s="25"/>
    </row>
    <row r="674" spans="2:22" ht="14.25">
      <c r="B674" s="23"/>
      <c r="C674" s="23"/>
      <c r="D674" s="31"/>
      <c r="E674" s="25"/>
      <c r="F674" s="25"/>
      <c r="G674" s="25"/>
      <c r="H674" s="25"/>
      <c r="I674" s="25"/>
      <c r="J674" s="25"/>
      <c r="K674" s="25"/>
      <c r="L674" s="25"/>
      <c r="M674" s="25"/>
      <c r="N674" s="25"/>
      <c r="O674" s="25"/>
      <c r="P674" s="25"/>
      <c r="Q674" s="25"/>
      <c r="R674" s="25"/>
      <c r="S674" s="25"/>
      <c r="T674" s="25"/>
      <c r="U674" s="25"/>
      <c r="V674" s="25"/>
    </row>
    <row r="675" spans="2:22" ht="14.25">
      <c r="B675" s="23"/>
      <c r="C675" s="23"/>
      <c r="D675" s="31"/>
      <c r="E675" s="25"/>
      <c r="F675" s="25"/>
      <c r="G675" s="25"/>
      <c r="H675" s="25"/>
      <c r="I675" s="25"/>
      <c r="J675" s="25"/>
      <c r="K675" s="25"/>
      <c r="L675" s="25"/>
      <c r="M675" s="25"/>
      <c r="N675" s="25"/>
      <c r="O675" s="25"/>
      <c r="P675" s="25"/>
      <c r="Q675" s="25"/>
      <c r="R675" s="25"/>
      <c r="S675" s="25"/>
      <c r="T675" s="25"/>
      <c r="U675" s="25"/>
      <c r="V675" s="25"/>
    </row>
    <row r="676" spans="2:22" ht="14.25">
      <c r="B676" s="23"/>
      <c r="C676" s="23"/>
      <c r="D676" s="31"/>
      <c r="E676" s="25"/>
      <c r="F676" s="25"/>
      <c r="G676" s="25"/>
      <c r="H676" s="25"/>
      <c r="I676" s="25"/>
      <c r="J676" s="25"/>
      <c r="K676" s="25"/>
      <c r="L676" s="25"/>
      <c r="M676" s="25"/>
      <c r="N676" s="25"/>
      <c r="O676" s="25"/>
      <c r="P676" s="25"/>
      <c r="Q676" s="25"/>
      <c r="R676" s="25"/>
      <c r="S676" s="25"/>
      <c r="T676" s="25"/>
      <c r="U676" s="25"/>
      <c r="V676" s="25"/>
    </row>
    <row r="677" spans="2:22" ht="14.25">
      <c r="B677" s="23"/>
      <c r="C677" s="23"/>
      <c r="D677" s="31"/>
      <c r="E677" s="25"/>
      <c r="F677" s="25"/>
      <c r="G677" s="25"/>
      <c r="H677" s="25"/>
      <c r="I677" s="25"/>
      <c r="J677" s="25"/>
      <c r="K677" s="25"/>
      <c r="L677" s="25"/>
      <c r="M677" s="25"/>
      <c r="N677" s="25"/>
      <c r="O677" s="25"/>
      <c r="P677" s="25"/>
      <c r="Q677" s="25"/>
      <c r="R677" s="25"/>
      <c r="S677" s="25"/>
      <c r="T677" s="25"/>
      <c r="U677" s="25"/>
      <c r="V677" s="25"/>
    </row>
    <row r="678" spans="2:22" ht="14.25">
      <c r="B678" s="23"/>
      <c r="C678" s="23"/>
      <c r="D678" s="31"/>
      <c r="E678" s="25"/>
      <c r="F678" s="25"/>
      <c r="G678" s="25"/>
      <c r="H678" s="25"/>
      <c r="I678" s="25"/>
      <c r="J678" s="25"/>
      <c r="K678" s="25"/>
      <c r="L678" s="25"/>
      <c r="M678" s="25"/>
      <c r="N678" s="25"/>
      <c r="O678" s="25"/>
      <c r="P678" s="25"/>
      <c r="Q678" s="25"/>
      <c r="R678" s="25"/>
      <c r="S678" s="25"/>
      <c r="T678" s="25"/>
      <c r="U678" s="25"/>
      <c r="V678" s="25"/>
    </row>
    <row r="679" spans="2:22" ht="14.25">
      <c r="B679" s="23"/>
      <c r="C679" s="23"/>
      <c r="D679" s="31"/>
      <c r="E679" s="25"/>
      <c r="F679" s="25"/>
      <c r="G679" s="25"/>
      <c r="H679" s="25"/>
      <c r="I679" s="25"/>
      <c r="J679" s="25"/>
      <c r="K679" s="25"/>
      <c r="L679" s="25"/>
      <c r="M679" s="25"/>
      <c r="N679" s="25"/>
      <c r="O679" s="25"/>
      <c r="P679" s="25"/>
      <c r="Q679" s="25"/>
      <c r="R679" s="25"/>
      <c r="S679" s="25"/>
      <c r="T679" s="25"/>
      <c r="U679" s="25"/>
      <c r="V679" s="25"/>
    </row>
    <row r="680" spans="2:22" ht="14.25">
      <c r="B680" s="23"/>
      <c r="C680" s="23"/>
      <c r="D680" s="31"/>
      <c r="E680" s="25"/>
      <c r="F680" s="25"/>
      <c r="G680" s="25"/>
      <c r="H680" s="25"/>
      <c r="I680" s="25"/>
      <c r="J680" s="25"/>
      <c r="K680" s="25"/>
      <c r="L680" s="25"/>
      <c r="M680" s="25"/>
      <c r="N680" s="25"/>
      <c r="O680" s="25"/>
      <c r="P680" s="25"/>
      <c r="Q680" s="25"/>
      <c r="R680" s="25"/>
      <c r="S680" s="25"/>
      <c r="T680" s="25"/>
      <c r="U680" s="25"/>
      <c r="V680" s="25"/>
    </row>
    <row r="681" spans="2:22" ht="14.25">
      <c r="B681" s="23"/>
      <c r="C681" s="23"/>
      <c r="D681" s="31"/>
      <c r="E681" s="25"/>
      <c r="F681" s="25"/>
      <c r="G681" s="25"/>
      <c r="H681" s="25"/>
      <c r="I681" s="25"/>
      <c r="J681" s="25"/>
      <c r="K681" s="25"/>
      <c r="L681" s="25"/>
      <c r="M681" s="25"/>
      <c r="N681" s="25"/>
      <c r="O681" s="25"/>
      <c r="P681" s="25"/>
      <c r="Q681" s="25"/>
      <c r="R681" s="25"/>
      <c r="S681" s="25"/>
      <c r="T681" s="25"/>
      <c r="U681" s="25"/>
      <c r="V681" s="25"/>
    </row>
    <row r="682" spans="2:22" ht="14.25">
      <c r="B682" s="23"/>
      <c r="C682" s="23"/>
      <c r="D682" s="31"/>
      <c r="E682" s="25"/>
      <c r="F682" s="25"/>
      <c r="G682" s="25"/>
      <c r="H682" s="25"/>
      <c r="I682" s="25"/>
      <c r="J682" s="25"/>
      <c r="K682" s="25"/>
      <c r="L682" s="25"/>
      <c r="M682" s="25"/>
      <c r="N682" s="25"/>
      <c r="O682" s="25"/>
      <c r="P682" s="25"/>
      <c r="Q682" s="25"/>
      <c r="R682" s="25"/>
      <c r="S682" s="25"/>
      <c r="T682" s="25"/>
      <c r="U682" s="25"/>
      <c r="V682" s="25"/>
    </row>
    <row r="683" spans="2:22" ht="14.25">
      <c r="B683" s="23"/>
      <c r="C683" s="23"/>
      <c r="D683" s="31"/>
      <c r="E683" s="25"/>
      <c r="F683" s="25"/>
      <c r="G683" s="25"/>
      <c r="H683" s="25"/>
      <c r="I683" s="25"/>
      <c r="J683" s="25"/>
      <c r="K683" s="25"/>
      <c r="L683" s="25"/>
      <c r="M683" s="25"/>
      <c r="N683" s="25"/>
      <c r="O683" s="25"/>
      <c r="P683" s="25"/>
      <c r="Q683" s="25"/>
      <c r="R683" s="25"/>
      <c r="S683" s="25"/>
      <c r="T683" s="25"/>
      <c r="U683" s="25"/>
      <c r="V683" s="25"/>
    </row>
    <row r="684" spans="2:22" ht="14.25">
      <c r="B684" s="23"/>
      <c r="C684" s="23"/>
      <c r="D684" s="31"/>
      <c r="E684" s="25"/>
      <c r="F684" s="25"/>
      <c r="G684" s="25"/>
      <c r="H684" s="25"/>
      <c r="I684" s="25"/>
      <c r="J684" s="25"/>
      <c r="K684" s="25"/>
      <c r="L684" s="25"/>
      <c r="M684" s="25"/>
      <c r="N684" s="25"/>
      <c r="O684" s="25"/>
      <c r="P684" s="25"/>
      <c r="Q684" s="25"/>
      <c r="R684" s="25"/>
      <c r="S684" s="25"/>
      <c r="T684" s="25"/>
      <c r="U684" s="25"/>
      <c r="V684" s="25"/>
    </row>
    <row r="685" spans="2:22" ht="14.25">
      <c r="B685" s="23"/>
      <c r="C685" s="23"/>
      <c r="D685" s="31"/>
      <c r="E685" s="25"/>
      <c r="F685" s="25"/>
      <c r="G685" s="25"/>
      <c r="H685" s="25"/>
      <c r="I685" s="25"/>
      <c r="J685" s="25"/>
      <c r="K685" s="25"/>
      <c r="L685" s="25"/>
      <c r="M685" s="25"/>
      <c r="N685" s="25"/>
      <c r="O685" s="25"/>
      <c r="P685" s="25"/>
      <c r="Q685" s="25"/>
      <c r="R685" s="25"/>
      <c r="S685" s="25"/>
      <c r="T685" s="25"/>
      <c r="U685" s="25"/>
      <c r="V685" s="25"/>
    </row>
    <row r="686" spans="2:22" ht="14.25">
      <c r="B686" s="23"/>
      <c r="C686" s="23"/>
      <c r="D686" s="31"/>
      <c r="E686" s="25"/>
      <c r="F686" s="25"/>
      <c r="G686" s="25"/>
      <c r="H686" s="25"/>
      <c r="I686" s="25"/>
      <c r="J686" s="25"/>
      <c r="K686" s="25"/>
      <c r="L686" s="25"/>
      <c r="M686" s="25"/>
      <c r="N686" s="25"/>
      <c r="O686" s="25"/>
      <c r="P686" s="25"/>
      <c r="Q686" s="25"/>
      <c r="R686" s="25"/>
      <c r="S686" s="25"/>
      <c r="T686" s="25"/>
      <c r="U686" s="25"/>
      <c r="V686" s="25"/>
    </row>
    <row r="687" spans="2:22" ht="14.25">
      <c r="B687" s="23"/>
      <c r="C687" s="23"/>
      <c r="D687" s="31"/>
      <c r="E687" s="25"/>
      <c r="F687" s="25"/>
      <c r="G687" s="25"/>
      <c r="H687" s="25"/>
      <c r="I687" s="25"/>
      <c r="J687" s="25"/>
      <c r="K687" s="25"/>
      <c r="L687" s="25"/>
      <c r="M687" s="25"/>
      <c r="N687" s="25"/>
      <c r="O687" s="25"/>
      <c r="P687" s="25"/>
      <c r="Q687" s="25"/>
      <c r="R687" s="25"/>
      <c r="S687" s="25"/>
      <c r="T687" s="25"/>
      <c r="U687" s="25"/>
      <c r="V687" s="25"/>
    </row>
    <row r="688" spans="2:22" ht="14.25">
      <c r="B688" s="23"/>
      <c r="C688" s="23"/>
      <c r="D688" s="31"/>
      <c r="E688" s="25"/>
      <c r="F688" s="25"/>
      <c r="G688" s="25"/>
      <c r="H688" s="25"/>
      <c r="I688" s="25"/>
      <c r="J688" s="25"/>
      <c r="K688" s="25"/>
      <c r="L688" s="25"/>
      <c r="M688" s="25"/>
      <c r="N688" s="25"/>
      <c r="O688" s="25"/>
      <c r="P688" s="25"/>
      <c r="Q688" s="25"/>
      <c r="R688" s="25"/>
      <c r="S688" s="25"/>
      <c r="T688" s="25"/>
      <c r="U688" s="25"/>
      <c r="V688" s="25"/>
    </row>
    <row r="689" spans="2:22" ht="14.25">
      <c r="B689" s="23"/>
      <c r="C689" s="23"/>
      <c r="D689" s="31"/>
      <c r="E689" s="25"/>
      <c r="F689" s="25"/>
      <c r="G689" s="25"/>
      <c r="H689" s="25"/>
      <c r="I689" s="25"/>
      <c r="J689" s="25"/>
      <c r="K689" s="25"/>
      <c r="L689" s="25"/>
      <c r="M689" s="25"/>
      <c r="N689" s="25"/>
      <c r="O689" s="25"/>
      <c r="P689" s="25"/>
      <c r="Q689" s="25"/>
      <c r="R689" s="25"/>
      <c r="S689" s="25"/>
      <c r="T689" s="25"/>
      <c r="U689" s="25"/>
      <c r="V689" s="25"/>
    </row>
    <row r="690" spans="2:22" ht="14.25">
      <c r="B690" s="23"/>
      <c r="C690" s="23"/>
      <c r="D690" s="31"/>
      <c r="E690" s="25"/>
      <c r="F690" s="25"/>
      <c r="G690" s="25"/>
      <c r="H690" s="25"/>
      <c r="I690" s="25"/>
      <c r="J690" s="25"/>
      <c r="K690" s="25"/>
      <c r="L690" s="25"/>
      <c r="M690" s="25"/>
      <c r="N690" s="25"/>
      <c r="O690" s="25"/>
      <c r="P690" s="25"/>
      <c r="Q690" s="25"/>
      <c r="R690" s="25"/>
      <c r="S690" s="25"/>
      <c r="T690" s="25"/>
      <c r="U690" s="25"/>
      <c r="V690" s="25"/>
    </row>
    <row r="691" spans="2:22" ht="14.25">
      <c r="B691" s="23"/>
      <c r="C691" s="23"/>
      <c r="D691" s="31"/>
      <c r="E691" s="25"/>
      <c r="F691" s="25"/>
      <c r="G691" s="25"/>
      <c r="H691" s="25"/>
      <c r="I691" s="25"/>
      <c r="J691" s="25"/>
      <c r="K691" s="25"/>
      <c r="L691" s="25"/>
      <c r="M691" s="25"/>
      <c r="N691" s="25"/>
      <c r="O691" s="25"/>
      <c r="P691" s="25"/>
      <c r="Q691" s="25"/>
      <c r="R691" s="25"/>
      <c r="S691" s="25"/>
      <c r="T691" s="25"/>
      <c r="U691" s="25"/>
      <c r="V691" s="25"/>
    </row>
    <row r="692" spans="2:22" ht="14.25">
      <c r="B692" s="23"/>
      <c r="C692" s="23"/>
      <c r="D692" s="31"/>
      <c r="E692" s="25"/>
      <c r="F692" s="25"/>
      <c r="G692" s="25"/>
      <c r="H692" s="25"/>
      <c r="I692" s="25"/>
      <c r="J692" s="25"/>
      <c r="K692" s="25"/>
      <c r="L692" s="25"/>
      <c r="M692" s="25"/>
      <c r="N692" s="25"/>
      <c r="O692" s="25"/>
      <c r="P692" s="25"/>
      <c r="Q692" s="25"/>
      <c r="R692" s="25"/>
      <c r="S692" s="25"/>
      <c r="T692" s="25"/>
      <c r="U692" s="25"/>
      <c r="V692" s="25"/>
    </row>
    <row r="693" spans="2:22" ht="14.25">
      <c r="B693" s="23"/>
      <c r="C693" s="23"/>
      <c r="D693" s="31"/>
      <c r="E693" s="25"/>
      <c r="F693" s="25"/>
      <c r="G693" s="25"/>
      <c r="H693" s="25"/>
      <c r="I693" s="25"/>
      <c r="J693" s="25"/>
      <c r="K693" s="25"/>
      <c r="L693" s="25"/>
      <c r="M693" s="25"/>
      <c r="N693" s="25"/>
      <c r="O693" s="25"/>
      <c r="P693" s="25"/>
      <c r="Q693" s="25"/>
      <c r="R693" s="25"/>
      <c r="S693" s="25"/>
      <c r="T693" s="25"/>
      <c r="U693" s="25"/>
      <c r="V693" s="25"/>
    </row>
    <row r="694" spans="2:22" ht="14.25">
      <c r="B694" s="23"/>
      <c r="C694" s="23"/>
      <c r="D694" s="31"/>
      <c r="E694" s="25"/>
      <c r="F694" s="25"/>
      <c r="G694" s="25"/>
      <c r="H694" s="25"/>
      <c r="I694" s="25"/>
      <c r="J694" s="25"/>
      <c r="K694" s="25"/>
      <c r="L694" s="25"/>
      <c r="M694" s="25"/>
      <c r="N694" s="25"/>
      <c r="O694" s="25"/>
      <c r="P694" s="25"/>
      <c r="Q694" s="25"/>
      <c r="R694" s="25"/>
      <c r="S694" s="25"/>
      <c r="T694" s="25"/>
      <c r="U694" s="25"/>
      <c r="V694" s="25"/>
    </row>
    <row r="695" spans="2:22" ht="14.25">
      <c r="B695" s="23"/>
      <c r="C695" s="23"/>
      <c r="D695" s="31"/>
      <c r="E695" s="25"/>
      <c r="F695" s="25"/>
      <c r="G695" s="25"/>
      <c r="H695" s="25"/>
      <c r="I695" s="25"/>
      <c r="J695" s="25"/>
      <c r="K695" s="25"/>
      <c r="L695" s="25"/>
      <c r="M695" s="25"/>
      <c r="N695" s="25"/>
      <c r="O695" s="25"/>
      <c r="P695" s="25"/>
      <c r="Q695" s="25"/>
      <c r="R695" s="25"/>
      <c r="S695" s="25"/>
      <c r="T695" s="25"/>
      <c r="U695" s="25"/>
      <c r="V695" s="25"/>
    </row>
    <row r="696" spans="2:22" ht="14.25">
      <c r="B696" s="23"/>
      <c r="C696" s="23"/>
      <c r="D696" s="31"/>
      <c r="E696" s="25"/>
      <c r="F696" s="25"/>
      <c r="G696" s="25"/>
      <c r="H696" s="25"/>
      <c r="I696" s="25"/>
      <c r="J696" s="25"/>
      <c r="K696" s="25"/>
      <c r="L696" s="25"/>
      <c r="M696" s="25"/>
      <c r="N696" s="25"/>
      <c r="O696" s="25"/>
      <c r="P696" s="25"/>
      <c r="Q696" s="25"/>
      <c r="R696" s="25"/>
      <c r="S696" s="25"/>
      <c r="T696" s="25"/>
      <c r="U696" s="25"/>
      <c r="V696" s="25"/>
    </row>
    <row r="697" spans="2:22" ht="14.25">
      <c r="B697" s="23"/>
      <c r="C697" s="23"/>
      <c r="D697" s="31"/>
      <c r="E697" s="25"/>
      <c r="F697" s="25"/>
      <c r="G697" s="25"/>
      <c r="H697" s="25"/>
      <c r="I697" s="25"/>
      <c r="J697" s="25"/>
      <c r="K697" s="25"/>
      <c r="L697" s="25"/>
      <c r="M697" s="25"/>
      <c r="N697" s="25"/>
      <c r="O697" s="25"/>
      <c r="P697" s="25"/>
      <c r="Q697" s="25"/>
      <c r="R697" s="25"/>
      <c r="S697" s="25"/>
      <c r="T697" s="25"/>
      <c r="U697" s="25"/>
      <c r="V697" s="25"/>
    </row>
    <row r="698" spans="2:22" ht="14.25">
      <c r="B698" s="23"/>
      <c r="C698" s="23"/>
      <c r="D698" s="31"/>
      <c r="E698" s="25"/>
      <c r="F698" s="25"/>
      <c r="G698" s="25"/>
      <c r="H698" s="25"/>
      <c r="I698" s="25"/>
      <c r="J698" s="25"/>
      <c r="K698" s="25"/>
      <c r="L698" s="25"/>
      <c r="M698" s="25"/>
      <c r="N698" s="25"/>
      <c r="O698" s="25"/>
      <c r="P698" s="25"/>
      <c r="Q698" s="25"/>
      <c r="R698" s="25"/>
      <c r="S698" s="25"/>
      <c r="T698" s="25"/>
      <c r="U698" s="25"/>
      <c r="V698" s="25"/>
    </row>
    <row r="699" spans="2:22" ht="14.25">
      <c r="B699" s="23"/>
      <c r="C699" s="23"/>
      <c r="D699" s="31"/>
      <c r="E699" s="25"/>
      <c r="F699" s="25"/>
      <c r="G699" s="25"/>
      <c r="H699" s="25"/>
      <c r="I699" s="25"/>
      <c r="J699" s="25"/>
      <c r="K699" s="25"/>
      <c r="L699" s="25"/>
      <c r="M699" s="25"/>
      <c r="N699" s="25"/>
      <c r="O699" s="25"/>
      <c r="P699" s="25"/>
      <c r="Q699" s="25"/>
      <c r="R699" s="25"/>
      <c r="S699" s="25"/>
      <c r="T699" s="25"/>
      <c r="U699" s="25"/>
      <c r="V699" s="25"/>
    </row>
    <row r="700" spans="2:22" ht="14.25">
      <c r="B700" s="23"/>
      <c r="C700" s="23"/>
      <c r="D700" s="31"/>
      <c r="E700" s="25"/>
      <c r="F700" s="25"/>
      <c r="G700" s="25"/>
      <c r="H700" s="25"/>
      <c r="I700" s="25"/>
      <c r="J700" s="25"/>
      <c r="K700" s="25"/>
      <c r="L700" s="25"/>
      <c r="M700" s="25"/>
      <c r="N700" s="25"/>
      <c r="O700" s="25"/>
      <c r="P700" s="25"/>
      <c r="Q700" s="25"/>
      <c r="R700" s="25"/>
      <c r="S700" s="25"/>
      <c r="T700" s="25"/>
      <c r="U700" s="25"/>
      <c r="V700" s="25"/>
    </row>
  </sheetData>
  <sheetProtection algorithmName="SHA-512" hashValue="GHPGqDrgkn0EJfagQT04L9/rsQOYUk0ezvcn37++2+LvqoGckZuWJRMIR5ZoLwzPKjKSebyhikWfiN9L1fLSEw==" saltValue="Xen7Bw+CGcmYSzjRAxlxdw==" spinCount="100000" sheet="1" objects="1" scenarios="1"/>
  <protectedRanges>
    <protectedRange algorithmName="SHA-512" hashValue="mphHNTHS+P0C/uoHVodBb5Sj8Bb5Cwn36xsJdCPQN4IBAwUNFQpICvySYUJ64UzoRdkSLaTCf31choFU/WWAyA==" saltValue="hF2IUVthWCM+4EEEi6V0Ow==" spinCount="100000" sqref="D97:D99 C137:D146 C100:D101 B110:D110 C108:D109 B136:D136 C134:D135 B117:B124 B11:D11 C8:D10 B14:D15 C12:D13 B17:D24 B30:B46 C16:D16 B26:D26 B130:D133 C25:D25 B147:D155 B47 B102:D107 B109 B111 B129 B138 B141:B142 B145:B146 C27:D96 B29 B58 B48:B57 B69 B59:B68 B88 B70:B87 B95 B89:B94 B96 B112 B28 C111:D129 B113:B116 B125:B126" name="Range1"/>
    <protectedRange algorithmName="SHA-512" hashValue="mphHNTHS+P0C/uoHVodBb5Sj8Bb5Cwn36xsJdCPQN4IBAwUNFQpICvySYUJ64UzoRdkSLaTCf31choFU/WWAyA==" saltValue="hF2IUVthWCM+4EEEi6V0Ow==" spinCount="100000" sqref="B97:B101" name="Range1_1"/>
    <protectedRange algorithmName="SHA-512" hashValue="mphHNTHS+P0C/uoHVodBb5Sj8Bb5Cwn36xsJdCPQN4IBAwUNFQpICvySYUJ64UzoRdkSLaTCf31choFU/WWAyA==" saltValue="hF2IUVthWCM+4EEEi6V0Ow==" spinCount="100000" sqref="B108" name="Range1_2"/>
    <protectedRange algorithmName="SHA-512" hashValue="mphHNTHS+P0C/uoHVodBb5Sj8Bb5Cwn36xsJdCPQN4IBAwUNFQpICvySYUJ64UzoRdkSLaTCf31choFU/WWAyA==" saltValue="hF2IUVthWCM+4EEEi6V0Ow==" spinCount="100000" sqref="B127:B128" name="Range1_4"/>
    <protectedRange algorithmName="SHA-512" hashValue="mphHNTHS+P0C/uoHVodBb5Sj8Bb5Cwn36xsJdCPQN4IBAwUNFQpICvySYUJ64UzoRdkSLaTCf31choFU/WWAyA==" saltValue="hF2IUVthWCM+4EEEi6V0Ow==" spinCount="100000" sqref="B134:B135" name="Range1_5"/>
    <protectedRange algorithmName="SHA-512" hashValue="mphHNTHS+P0C/uoHVodBb5Sj8Bb5Cwn36xsJdCPQN4IBAwUNFQpICvySYUJ64UzoRdkSLaTCf31choFU/WWAyA==" saltValue="hF2IUVthWCM+4EEEi6V0Ow==" spinCount="100000" sqref="B137 B139:B140 B143:B144" name="Range1_6"/>
    <protectedRange algorithmName="SHA-512" hashValue="mphHNTHS+P0C/uoHVodBb5Sj8Bb5Cwn36xsJdCPQN4IBAwUNFQpICvySYUJ64UzoRdkSLaTCf31choFU/WWAyA==" saltValue="hF2IUVthWCM+4EEEi6V0Ow==" spinCount="100000" sqref="B9:B10" name="Range1_7"/>
    <protectedRange algorithmName="SHA-512" hashValue="mphHNTHS+P0C/uoHVodBb5Sj8Bb5Cwn36xsJdCPQN4IBAwUNFQpICvySYUJ64UzoRdkSLaTCf31choFU/WWAyA==" saltValue="hF2IUVthWCM+4EEEi6V0Ow==" spinCount="100000" sqref="B8" name="Range1_1_1_1"/>
    <protectedRange algorithmName="SHA-512" hashValue="mphHNTHS+P0C/uoHVodBb5Sj8Bb5Cwn36xsJdCPQN4IBAwUNFQpICvySYUJ64UzoRdkSLaTCf31choFU/WWAyA==" saltValue="hF2IUVthWCM+4EEEi6V0Ow==" spinCount="100000" sqref="B12:B13 B16 B25 B27" name="Range1_8"/>
  </protectedRanges>
  <mergeCells count="123">
    <mergeCell ref="B148:G148"/>
    <mergeCell ref="B9:G9"/>
    <mergeCell ref="B12:G12"/>
    <mergeCell ref="B29:G29"/>
    <mergeCell ref="B47:G47"/>
    <mergeCell ref="B58:G58"/>
    <mergeCell ref="B69:G69"/>
    <mergeCell ref="B88:G88"/>
    <mergeCell ref="B95:G95"/>
    <mergeCell ref="B111:G111"/>
    <mergeCell ref="E23:F24"/>
    <mergeCell ref="E26:F26"/>
    <mergeCell ref="E28:F28"/>
    <mergeCell ref="E60:F60"/>
    <mergeCell ref="E31:F31"/>
    <mergeCell ref="E39:F39"/>
    <mergeCell ref="E49:F49"/>
    <mergeCell ref="E50:F50"/>
    <mergeCell ref="E51:F51"/>
    <mergeCell ref="E52:F52"/>
    <mergeCell ref="E53:F53"/>
    <mergeCell ref="E33:F33"/>
    <mergeCell ref="E34:F34"/>
    <mergeCell ref="B70:G70"/>
    <mergeCell ref="E35:F35"/>
    <mergeCell ref="E37:F37"/>
    <mergeCell ref="B32:G32"/>
    <mergeCell ref="E55:F55"/>
    <mergeCell ref="E57:F57"/>
    <mergeCell ref="E41:F41"/>
    <mergeCell ref="E43:F44"/>
    <mergeCell ref="E45:F46"/>
    <mergeCell ref="B48:G48"/>
    <mergeCell ref="B54:G54"/>
    <mergeCell ref="B56:G56"/>
    <mergeCell ref="E73:F76"/>
    <mergeCell ref="E97:F97"/>
    <mergeCell ref="E98:F98"/>
    <mergeCell ref="E99:F99"/>
    <mergeCell ref="E155:F155"/>
    <mergeCell ref="E71:F71"/>
    <mergeCell ref="E78:F78"/>
    <mergeCell ref="E105:F105"/>
    <mergeCell ref="E152:F152"/>
    <mergeCell ref="E85:F85"/>
    <mergeCell ref="E87:F87"/>
    <mergeCell ref="E106:F106"/>
    <mergeCell ref="E124:F124"/>
    <mergeCell ref="E133:F133"/>
    <mergeCell ref="E147:F147"/>
    <mergeCell ref="E150:F150"/>
    <mergeCell ref="E151:F151"/>
    <mergeCell ref="E103:F103"/>
    <mergeCell ref="E104:F104"/>
    <mergeCell ref="E113:F113"/>
    <mergeCell ref="E100:F100"/>
    <mergeCell ref="E101:F101"/>
    <mergeCell ref="E102:F102"/>
    <mergeCell ref="E108:F108"/>
    <mergeCell ref="E154:F154"/>
    <mergeCell ref="E115:F115"/>
    <mergeCell ref="E118:F122"/>
    <mergeCell ref="E80:F81"/>
    <mergeCell ref="E83:F83"/>
    <mergeCell ref="E90:F90"/>
    <mergeCell ref="E130:F130"/>
    <mergeCell ref="E92:F92"/>
    <mergeCell ref="E93:F94"/>
    <mergeCell ref="E110:F110"/>
    <mergeCell ref="B107:G107"/>
    <mergeCell ref="B109:G109"/>
    <mergeCell ref="B89:G89"/>
    <mergeCell ref="B91:G91"/>
    <mergeCell ref="B96:G96"/>
    <mergeCell ref="B146:G146"/>
    <mergeCell ref="B149:G149"/>
    <mergeCell ref="B153:G153"/>
    <mergeCell ref="B132:G132"/>
    <mergeCell ref="B138:G138"/>
    <mergeCell ref="B142:G142"/>
    <mergeCell ref="B131:G131"/>
    <mergeCell ref="B141:G141"/>
    <mergeCell ref="B145:G145"/>
    <mergeCell ref="B16:G16"/>
    <mergeCell ref="B25:G25"/>
    <mergeCell ref="B27:G27"/>
    <mergeCell ref="B30:G30"/>
    <mergeCell ref="B1:G1"/>
    <mergeCell ref="B10:G10"/>
    <mergeCell ref="D5:E5"/>
    <mergeCell ref="D6:E6"/>
    <mergeCell ref="E11:F11"/>
    <mergeCell ref="E14:F15"/>
    <mergeCell ref="E8:F8"/>
    <mergeCell ref="B13:G13"/>
    <mergeCell ref="E17:F17"/>
    <mergeCell ref="E18:F22"/>
    <mergeCell ref="B65:G65"/>
    <mergeCell ref="B67:G67"/>
    <mergeCell ref="B72:G72"/>
    <mergeCell ref="B36:G36"/>
    <mergeCell ref="B38:G38"/>
    <mergeCell ref="B40:G40"/>
    <mergeCell ref="B42:G42"/>
    <mergeCell ref="E64:F64"/>
    <mergeCell ref="E66:F66"/>
    <mergeCell ref="E68:F68"/>
    <mergeCell ref="E62:F63"/>
    <mergeCell ref="E61:F61"/>
    <mergeCell ref="B59:G59"/>
    <mergeCell ref="B77:G77"/>
    <mergeCell ref="B79:G79"/>
    <mergeCell ref="B82:G82"/>
    <mergeCell ref="B84:G84"/>
    <mergeCell ref="B86:G86"/>
    <mergeCell ref="B123:G123"/>
    <mergeCell ref="B126:G126"/>
    <mergeCell ref="B129:G129"/>
    <mergeCell ref="B112:G112"/>
    <mergeCell ref="B114:G114"/>
    <mergeCell ref="B117:G117"/>
    <mergeCell ref="B116:G116"/>
    <mergeCell ref="B125:G125"/>
  </mergeCells>
  <conditionalFormatting sqref="B66">
    <cfRule type="cellIs" dxfId="33" priority="19" operator="equal">
      <formula>"Not Mandatory"</formula>
    </cfRule>
    <cfRule type="cellIs" dxfId="32" priority="20" operator="equal">
      <formula>"Mandatory"</formula>
    </cfRule>
  </conditionalFormatting>
  <conditionalFormatting sqref="D11 D14:D15 D17:D24 D28 D31 D37 D39 D41 D43:D46 D49:D53 D55 D57 D60:D64 D66 B71 D71 B73:B76 D73:D76 B78 D78:E78 E80 D80:D81 D83:E83 D85 D87:E87 E90 D92:D94 D97:E97 D97:D106 E98:E102 D103:E106 D108:E108 D110:E110 D113:E113 D115:E115 D118:E118 D119:D122 D124:E124 D127:F128 D130:E130 D133:E133 D134:F137 D139:F140 D143:F144 D147:E147 D150:E152 D154:E155">
    <cfRule type="cellIs" dxfId="31" priority="16" operator="equal">
      <formula>"Validate"</formula>
    </cfRule>
    <cfRule type="cellIs" dxfId="30" priority="17" operator="equal">
      <formula>"No"</formula>
    </cfRule>
    <cfRule type="cellIs" dxfId="29" priority="18" operator="equal">
      <formula>"Yes"</formula>
    </cfRule>
  </conditionalFormatting>
  <conditionalFormatting sqref="D26:E26">
    <cfRule type="cellIs" dxfId="28" priority="10" operator="equal">
      <formula>"Validate"</formula>
    </cfRule>
    <cfRule type="cellIs" dxfId="27" priority="11" operator="equal">
      <formula>"No"</formula>
    </cfRule>
    <cfRule type="cellIs" dxfId="26" priority="12" operator="equal">
      <formula>"Yes"</formula>
    </cfRule>
  </conditionalFormatting>
  <conditionalFormatting sqref="D33:E35">
    <cfRule type="cellIs" dxfId="25" priority="7" operator="equal">
      <formula>"Validate"</formula>
    </cfRule>
    <cfRule type="cellIs" dxfId="24" priority="8" operator="equal">
      <formula>"No"</formula>
    </cfRule>
    <cfRule type="cellIs" dxfId="23" priority="9" operator="equal">
      <formula>"Yes"</formula>
    </cfRule>
  </conditionalFormatting>
  <conditionalFormatting sqref="D68:E68">
    <cfRule type="cellIs" dxfId="22" priority="1" operator="equal">
      <formula>"Validate"</formula>
    </cfRule>
    <cfRule type="cellIs" dxfId="21" priority="2" operator="equal">
      <formula>"No"</formula>
    </cfRule>
    <cfRule type="cellIs" dxfId="20" priority="3" operator="equal">
      <formula>"Yes"</formula>
    </cfRule>
  </conditionalFormatting>
  <hyperlinks>
    <hyperlink ref="E97:E99" location="'S1. Own Workforce (Data Sheet)'!A1" display="See S1. Own Workforce (Data Sheet)" xr:uid="{6927C476-CEE7-4281-AD02-33FF326C7C25}"/>
    <hyperlink ref="E97" location="'S1. Own Workforce (Data Sheet)'!C6" display="See S1. Own Workforce (Data Sheet)" xr:uid="{F679B779-0FF7-4D82-B340-396504170045}"/>
    <hyperlink ref="E98:E101" location="'S1. Own Workforce (Data Sheet)'!A1" display="See S1. Own Workforce (Data Sheet)" xr:uid="{38D5FA31-5173-4B8B-9478-86A441C69D1E}"/>
    <hyperlink ref="E98" location="'S1. Own Workforce (Data Sheet)'!C11" display="See S1. Own Workforce (Data Sheet)" xr:uid="{B5712CF6-FBEF-490F-9A4C-4B68F3E8B063}"/>
    <hyperlink ref="E99" location="'S1. Own Workforce (Data Sheet)'!C16" display="See S1. Own Workforce (Data Sheet)" xr:uid="{59E71D62-9080-4455-B2D8-5211130B1F31}"/>
    <hyperlink ref="E100" location="'S1. Own Workforce (Data Sheet)'!C21" display="See S1. Own Workforce (Data Sheet)" xr:uid="{4AD26BA6-9E81-470A-BB52-5EAFD4CB6D27}"/>
    <hyperlink ref="E101" location="'S1. Own Workforce (Data Sheet)'!C38" display="See S1. Own Workforce (Data Sheet)" xr:uid="{0EF022DB-C62B-4E88-A72A-3AB2E2BCD1D2}"/>
    <hyperlink ref="E102" location="'S1. Own Workforce (Data Sheet)'!C40" display="See S1. Own Workforce (Data Sheet)" xr:uid="{BDC994F9-1B9D-48A2-9AD5-2913D8B921EE}"/>
    <hyperlink ref="E127" location="'S1. Own Workforce (Data Sheet)'!C45" display="See S1. Own Workforce (Data Sheet)" xr:uid="{9C703797-9800-4714-8FAF-C3546B64E2D3}"/>
    <hyperlink ref="E128" location="'S1. Own Workforce (Data Sheet)'!C50" display="See S1. Own Workforce (Data Sheet)" xr:uid="{6BBAF7A3-98BE-4ED3-ABD1-07A376DB1373}"/>
    <hyperlink ref="E134" location="'S1. Own Workforce (Data Sheet)'!C55" display="See S1. Own Workforce (Data Sheet)" xr:uid="{D86CD289-F9A1-4050-A615-D2C166825D9F}"/>
    <hyperlink ref="E135" location="'S1. Own Workforce (Data Sheet)'!C60" display="See S1. Own Workforce (Data Sheet)" xr:uid="{D11DC801-57B7-4F6C-99E3-EA64363B1F52}"/>
    <hyperlink ref="E137" location="'S1. Own Workforce (Data Sheet)'!C73" display="See S1. Own Workforce (Data Sheet)" xr:uid="{2D46448C-723A-4E38-ACB2-95AEF60CBB0B}"/>
    <hyperlink ref="E144" location="'S1. Own Workforce (Data Sheet)'!C87" display="See S1. Own Workforce (Data Sheet)" xr:uid="{D7EC3910-8738-4AFC-8AC2-78BC2C66CA8D}"/>
    <hyperlink ref="E140" location="'S1. Own Workforce (Data Sheet)'!C77" display="See S1. Own Workforce (Data Sheet)" xr:uid="{178165F0-0460-46EF-BB29-F11340B7E021}"/>
    <hyperlink ref="E110:F110" location="'S1. Own Workforce (Data Sheet)'!A1" display="See S1. Own Workforce (Data Sheet)" xr:uid="{0CD55358-FE1C-436A-B142-803F4B65CC3C}"/>
    <hyperlink ref="E136" location="'S1. Own Workforce (Data Sheet)'!C72" display="See S1. Own Workforce (Data Sheet)" xr:uid="{F8D4E920-625A-4F46-80DA-75410E4CE9EF}"/>
    <hyperlink ref="E143" location="'S1. Own Workforce (Data Sheet)'!C82" display="See S1. Own Workforce (Data Sheet)" xr:uid="{6B8B3440-1C8A-4DF1-B81D-BADCD7A15744}"/>
    <hyperlink ref="E108" location="'S1. Own Workforce (Data Sheet)'!C26" display="See S1. Own Workforce (Data Sheet)" xr:uid="{4FADD33B-767A-4705-B6FF-FD1BE8EBC4BE}"/>
    <hyperlink ref="F98:F101" location="'S1. Own Workforce (Data Sheet)'!A1" display="See S1. Own Workforce (Data Sheet)" xr:uid="{0F61A14E-1ED5-4ACD-ADD9-8357941B5D29}"/>
    <hyperlink ref="F98" location="'S1. Own Workforce (Data Sheet)'!C11" display="See S1. Own Workforce (Data Sheet)" xr:uid="{B76E6CEA-A034-46F4-9125-D940E5B76274}"/>
    <hyperlink ref="F99" location="'S1. Own Workforce (Data Sheet)'!C16" display="See S1. Own Workforce (Data Sheet)" xr:uid="{9AABD9A0-A048-41D8-BAE5-4C8CE615FFCF}"/>
    <hyperlink ref="F100" location="'S1. Own Workforce (Data Sheet)'!C21" display="See S1. Own Workforce (Data Sheet)" xr:uid="{3B69BDF6-9B25-4B71-BC6C-19D75FDDD812}"/>
    <hyperlink ref="F101" location="'S1. Own Workforce (Data Sheet)'!C38" display="See S1. Own Workforce (Data Sheet)" xr:uid="{040D57CD-35F4-4FFF-BD88-EBF91F34CA2F}"/>
    <hyperlink ref="F102" location="'S1. Own Workforce (Data Sheet)'!C40" display="See S1. Own Workforce (Data Sheet)" xr:uid="{AB34C561-719F-4498-BE3A-A6916CAE6763}"/>
    <hyperlink ref="F134" location="'S1. Own Workforce (Data Sheet)'!C52" display="See S1. Own Workforce (Data Sheet)" xr:uid="{E3CAD679-24FA-440B-A99D-056868199508}"/>
    <hyperlink ref="F135" location="'S1. Own Workforce (Data Sheet)'!C56" display="See S1. Own Workforce (Data Sheet)" xr:uid="{62504409-715B-44B8-B545-E27AEA23322F}"/>
    <hyperlink ref="F137" location="'S1. Own Workforce (Data Sheet)'!C69" display="See S1. Own Workforce (Data Sheet)" xr:uid="{52998D40-F995-46D0-92C8-822C0D915471}"/>
    <hyperlink ref="F144" location="'S1. Own Workforce (Data Sheet)'!C82" display="See S1. Own Workforce (Data Sheet)" xr:uid="{34213442-664B-43B9-9469-15A99DF75B8C}"/>
    <hyperlink ref="F140" location="'S1. Own Workforce (Data Sheet)'!C69" display="See S1. Own Workforce (Data Sheet)" xr:uid="{2D80803F-BD48-4663-A40B-3053AC9AA3CE}"/>
    <hyperlink ref="F136" location="'S1. Own Workforce (Data Sheet)'!C68" display="See S1. Own Workforce (Data Sheet)" xr:uid="{D99C2A46-4B80-4317-8B87-F2CCEFD7C350}"/>
    <hyperlink ref="F139" location="'S1. Own Workforce (Data Sheet)'!B72" display="See S1. Own Workforce (Data Sheet)" xr:uid="{C423B5F0-1644-419D-B56D-59F9B6C8614D}"/>
    <hyperlink ref="F143" location="'S1. Own Workforce (Data Sheet)'!C77" display="See S1. Own Workforce (Data Sheet)" xr:uid="{B2641B0D-7282-4BFA-8CDE-44BCA736E01A}"/>
    <hyperlink ref="E110" location="'S1. Own Workforce (Data Sheet)'!C42" display="See S1. Own Workforce (Data Sheet)" xr:uid="{B4FFF8F9-5876-4F31-B954-7A41462241D6}"/>
    <hyperlink ref="E130:F130" location="'S1. Own Workforce (Data Sheet)'!C55" display="'S1. Own Workforce (Data Sheet)'!C55" xr:uid="{894C0226-3C9D-44E8-AFB0-4E049AC5E6B9}"/>
    <hyperlink ref="F127" location="'S1. Own Workforce (Data Sheet)'!C45" display="See S1. Own Workforce (Data Sheet)" xr:uid="{F443556E-D9CE-49A2-B872-436FEC529933}"/>
    <hyperlink ref="F128" location="'S1. Own Workforce (Data Sheet)'!C50" display="See S1. Own Workforce (Data Sheet)" xr:uid="{3FE4A013-1A41-4678-90B3-5D8DAFC54623}"/>
    <hyperlink ref="E139" location="'S1. Own Workforce (Data Sheet)'!C81" display="See S1. Own Workforce (Data Sheet)" xr:uid="{66B147F8-5182-41D2-A99A-D933EB32AB66}"/>
    <hyperlink ref="B4" location="Cover!A1" display="Back to Cover" xr:uid="{FC62E8E0-1ED9-E143-B6C9-DA93860B2323}"/>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58C8-ED5A-459F-9980-12850CEE2CAF}">
  <sheetPr>
    <tabColor rgb="FF00A796"/>
  </sheetPr>
  <dimension ref="A1:J90"/>
  <sheetViews>
    <sheetView zoomScale="80" zoomScaleNormal="80" workbookViewId="0">
      <pane ySplit="8" topLeftCell="A9" activePane="bottomLeft" state="frozen"/>
      <selection pane="bottomLeft" activeCell="B8" sqref="B8"/>
    </sheetView>
  </sheetViews>
  <sheetFormatPr defaultColWidth="9.375" defaultRowHeight="14.25"/>
  <cols>
    <col min="1" max="1" width="4.625" style="35" customWidth="1"/>
    <col min="2" max="2" width="65" style="37" customWidth="1"/>
    <col min="3" max="3" width="47.875" style="37" customWidth="1"/>
    <col min="4" max="6" width="24.625" style="38" customWidth="1"/>
    <col min="7" max="7" width="24.625" style="87" customWidth="1"/>
    <col min="8" max="8" width="16.625" style="35" customWidth="1"/>
    <col min="9" max="16384" width="9.375" style="35"/>
  </cols>
  <sheetData>
    <row r="1" spans="1:8" ht="48.95" customHeight="1">
      <c r="A1" s="735"/>
      <c r="B1" s="735"/>
      <c r="C1" s="735"/>
      <c r="D1" s="735"/>
      <c r="E1" s="735"/>
      <c r="F1" s="735"/>
      <c r="G1" s="735"/>
    </row>
    <row r="2" spans="1:8" ht="24" customHeight="1">
      <c r="A2" s="90"/>
      <c r="B2" s="811" t="s">
        <v>249</v>
      </c>
      <c r="C2" s="811"/>
      <c r="D2" s="811"/>
      <c r="E2" s="811"/>
      <c r="F2" s="811"/>
      <c r="G2" s="811"/>
    </row>
    <row r="4" spans="1:8" ht="21">
      <c r="B4" s="808" t="s">
        <v>666</v>
      </c>
      <c r="C4" s="808"/>
      <c r="D4" s="808"/>
      <c r="E4" s="808"/>
      <c r="F4" s="808"/>
      <c r="G4" s="808"/>
      <c r="H4" s="36"/>
    </row>
    <row r="5" spans="1:8">
      <c r="B5" s="22"/>
      <c r="C5" s="23"/>
      <c r="D5" s="74"/>
      <c r="E5" s="74"/>
      <c r="F5" s="695"/>
      <c r="G5" s="695"/>
    </row>
    <row r="6" spans="1:8" ht="21">
      <c r="B6" s="91" t="s">
        <v>405</v>
      </c>
      <c r="C6" s="26"/>
      <c r="D6" s="83"/>
      <c r="E6" s="74"/>
      <c r="F6" s="695"/>
      <c r="G6" s="695"/>
    </row>
    <row r="7" spans="1:8" s="36" customFormat="1" ht="21">
      <c r="B7" s="92" t="s">
        <v>17</v>
      </c>
      <c r="C7" s="81"/>
      <c r="D7" s="81"/>
      <c r="E7" s="28"/>
      <c r="F7" s="28"/>
      <c r="G7" s="86"/>
    </row>
    <row r="8" spans="1:8" s="36" customFormat="1" ht="37.5">
      <c r="B8" s="549" t="s">
        <v>603</v>
      </c>
      <c r="C8" s="549"/>
      <c r="D8" s="550" t="s">
        <v>408</v>
      </c>
      <c r="E8" s="550" t="s">
        <v>409</v>
      </c>
      <c r="F8" s="550" t="s">
        <v>410</v>
      </c>
      <c r="G8" s="551" t="s">
        <v>1330</v>
      </c>
    </row>
    <row r="9" spans="1:8" s="36" customFormat="1" ht="18.95" customHeight="1" thickBot="1">
      <c r="A9" s="85"/>
      <c r="B9" s="809" t="s">
        <v>1331</v>
      </c>
      <c r="C9" s="809"/>
      <c r="D9" s="809"/>
      <c r="E9" s="809"/>
      <c r="F9" s="809"/>
      <c r="G9" s="809"/>
    </row>
    <row r="10" spans="1:8" s="36" customFormat="1" ht="20.100000000000001" customHeight="1">
      <c r="B10" s="813" t="s">
        <v>1332</v>
      </c>
      <c r="C10" s="606" t="s">
        <v>1333</v>
      </c>
      <c r="D10" s="243">
        <f>SUM(D11:D14)</f>
        <v>1635</v>
      </c>
      <c r="E10" s="243">
        <f>SUM(E11:E14)</f>
        <v>174</v>
      </c>
      <c r="F10" s="243">
        <f>SUM(F11:F14)</f>
        <v>101</v>
      </c>
      <c r="G10" s="822">
        <f>SUM(D10+F10+E10)</f>
        <v>1910</v>
      </c>
    </row>
    <row r="11" spans="1:8" s="36" customFormat="1" ht="20.100000000000001" customHeight="1">
      <c r="B11" s="812"/>
      <c r="C11" s="205" t="s">
        <v>651</v>
      </c>
      <c r="D11" s="202">
        <v>1372</v>
      </c>
      <c r="E11" s="202">
        <v>141</v>
      </c>
      <c r="F11" s="202">
        <v>46</v>
      </c>
      <c r="G11" s="815"/>
    </row>
    <row r="12" spans="1:8" s="36" customFormat="1" ht="20.100000000000001" customHeight="1">
      <c r="B12" s="812"/>
      <c r="C12" s="205" t="s">
        <v>643</v>
      </c>
      <c r="D12" s="202">
        <v>263</v>
      </c>
      <c r="E12" s="202">
        <v>33</v>
      </c>
      <c r="F12" s="202">
        <v>55</v>
      </c>
      <c r="G12" s="815"/>
    </row>
    <row r="13" spans="1:8" s="36" customFormat="1" ht="20.100000000000001" customHeight="1">
      <c r="B13" s="812"/>
      <c r="C13" s="205" t="s">
        <v>1334</v>
      </c>
      <c r="D13" s="245">
        <v>0</v>
      </c>
      <c r="E13" s="245">
        <v>0</v>
      </c>
      <c r="F13" s="245">
        <v>0</v>
      </c>
      <c r="G13" s="815"/>
    </row>
    <row r="14" spans="1:8" s="36" customFormat="1" ht="20.100000000000001" customHeight="1">
      <c r="B14" s="812"/>
      <c r="C14" s="205" t="s">
        <v>336</v>
      </c>
      <c r="D14" s="245">
        <v>0</v>
      </c>
      <c r="E14" s="245">
        <v>0</v>
      </c>
      <c r="F14" s="245">
        <v>0</v>
      </c>
      <c r="G14" s="815"/>
    </row>
    <row r="15" spans="1:8" s="36" customFormat="1" ht="20.100000000000001" customHeight="1">
      <c r="B15" s="812" t="s">
        <v>1335</v>
      </c>
      <c r="C15" s="607" t="s">
        <v>1336</v>
      </c>
      <c r="D15" s="246">
        <f>SUM(D16:D19)</f>
        <v>1621</v>
      </c>
      <c r="E15" s="246">
        <f>SUM(E16:E19)</f>
        <v>134</v>
      </c>
      <c r="F15" s="246">
        <f>SUM(F16:F19)</f>
        <v>97</v>
      </c>
      <c r="G15" s="815">
        <f>SUM(D15+F15+E15)</f>
        <v>1852</v>
      </c>
    </row>
    <row r="16" spans="1:8" s="36" customFormat="1" ht="20.100000000000001" customHeight="1">
      <c r="B16" s="812"/>
      <c r="C16" s="205" t="s">
        <v>651</v>
      </c>
      <c r="D16" s="202">
        <v>1365</v>
      </c>
      <c r="E16" s="202">
        <v>103</v>
      </c>
      <c r="F16" s="202">
        <v>42</v>
      </c>
      <c r="G16" s="815"/>
    </row>
    <row r="17" spans="2:10" s="36" customFormat="1" ht="20.100000000000001" customHeight="1">
      <c r="B17" s="812"/>
      <c r="C17" s="205" t="s">
        <v>643</v>
      </c>
      <c r="D17" s="202">
        <v>256</v>
      </c>
      <c r="E17" s="202">
        <v>31</v>
      </c>
      <c r="F17" s="202">
        <v>55</v>
      </c>
      <c r="G17" s="815"/>
    </row>
    <row r="18" spans="2:10" s="36" customFormat="1" ht="20.100000000000001" customHeight="1">
      <c r="B18" s="812"/>
      <c r="C18" s="205" t="s">
        <v>1334</v>
      </c>
      <c r="D18" s="245">
        <v>0</v>
      </c>
      <c r="E18" s="245">
        <v>0</v>
      </c>
      <c r="F18" s="245">
        <v>0</v>
      </c>
      <c r="G18" s="815"/>
    </row>
    <row r="19" spans="2:10" s="36" customFormat="1" ht="20.100000000000001" customHeight="1">
      <c r="B19" s="812"/>
      <c r="C19" s="205" t="s">
        <v>336</v>
      </c>
      <c r="D19" s="245">
        <v>0</v>
      </c>
      <c r="E19" s="245">
        <v>0</v>
      </c>
      <c r="F19" s="245">
        <v>0</v>
      </c>
      <c r="G19" s="815"/>
    </row>
    <row r="20" spans="2:10" s="36" customFormat="1" ht="20.100000000000001" customHeight="1">
      <c r="B20" s="812" t="s">
        <v>1337</v>
      </c>
      <c r="C20" s="607" t="s">
        <v>1338</v>
      </c>
      <c r="D20" s="246">
        <f>SUM(D21:D24)</f>
        <v>14</v>
      </c>
      <c r="E20" s="246">
        <f>SUM(E21:E24)</f>
        <v>40</v>
      </c>
      <c r="F20" s="246">
        <f>SUM(F21:F24)</f>
        <v>4</v>
      </c>
      <c r="G20" s="815">
        <f>SUM(D20+F20+E20)</f>
        <v>58</v>
      </c>
    </row>
    <row r="21" spans="2:10" s="36" customFormat="1" ht="20.100000000000001" customHeight="1">
      <c r="B21" s="812"/>
      <c r="C21" s="205" t="s">
        <v>651</v>
      </c>
      <c r="D21" s="247">
        <v>7</v>
      </c>
      <c r="E21" s="247">
        <v>38</v>
      </c>
      <c r="F21" s="247">
        <v>4</v>
      </c>
      <c r="G21" s="815"/>
    </row>
    <row r="22" spans="2:10" s="36" customFormat="1" ht="20.100000000000001" customHeight="1">
      <c r="B22" s="812"/>
      <c r="C22" s="205" t="s">
        <v>643</v>
      </c>
      <c r="D22" s="247">
        <v>7</v>
      </c>
      <c r="E22" s="247">
        <v>2</v>
      </c>
      <c r="F22" s="245">
        <v>0</v>
      </c>
      <c r="G22" s="815"/>
    </row>
    <row r="23" spans="2:10" s="36" customFormat="1" ht="20.100000000000001" customHeight="1">
      <c r="B23" s="812"/>
      <c r="C23" s="205" t="s">
        <v>1334</v>
      </c>
      <c r="D23" s="245">
        <v>0</v>
      </c>
      <c r="E23" s="245">
        <v>0</v>
      </c>
      <c r="F23" s="245">
        <v>0</v>
      </c>
      <c r="G23" s="815"/>
      <c r="J23" s="163">
        <f>SUM(G23+I23+H23)</f>
        <v>0</v>
      </c>
    </row>
    <row r="24" spans="2:10" s="36" customFormat="1" ht="20.100000000000001" customHeight="1">
      <c r="B24" s="812"/>
      <c r="C24" s="205" t="s">
        <v>336</v>
      </c>
      <c r="D24" s="245">
        <v>0</v>
      </c>
      <c r="E24" s="245">
        <v>0</v>
      </c>
      <c r="F24" s="245">
        <v>0</v>
      </c>
      <c r="G24" s="815"/>
      <c r="J24" s="162"/>
    </row>
    <row r="25" spans="2:10" s="36" customFormat="1" ht="20.100000000000001" customHeight="1">
      <c r="B25" s="812" t="s">
        <v>1339</v>
      </c>
      <c r="C25" s="607" t="s">
        <v>1340</v>
      </c>
      <c r="D25" s="244">
        <f>SUM(D26:D29)</f>
        <v>0</v>
      </c>
      <c r="E25" s="244">
        <f>SUM(E26:E29)</f>
        <v>0</v>
      </c>
      <c r="F25" s="244">
        <f>SUM(F26:F29)</f>
        <v>0</v>
      </c>
      <c r="G25" s="815">
        <f>SUM(D25+F25+E25)</f>
        <v>0</v>
      </c>
      <c r="J25" s="162"/>
    </row>
    <row r="26" spans="2:10" s="36" customFormat="1" ht="20.100000000000001" customHeight="1">
      <c r="B26" s="812"/>
      <c r="C26" s="205" t="s">
        <v>651</v>
      </c>
      <c r="D26" s="245">
        <v>0</v>
      </c>
      <c r="E26" s="245">
        <v>0</v>
      </c>
      <c r="F26" s="245">
        <v>0</v>
      </c>
      <c r="G26" s="815"/>
      <c r="J26" s="162"/>
    </row>
    <row r="27" spans="2:10" s="36" customFormat="1" ht="20.100000000000001" customHeight="1">
      <c r="B27" s="812"/>
      <c r="C27" s="205" t="s">
        <v>643</v>
      </c>
      <c r="D27" s="245">
        <v>0</v>
      </c>
      <c r="E27" s="245">
        <v>0</v>
      </c>
      <c r="F27" s="245">
        <v>0</v>
      </c>
      <c r="G27" s="815"/>
      <c r="J27" s="162"/>
    </row>
    <row r="28" spans="2:10" s="36" customFormat="1" ht="20.100000000000001" customHeight="1">
      <c r="B28" s="812"/>
      <c r="C28" s="205" t="s">
        <v>1334</v>
      </c>
      <c r="D28" s="245">
        <v>0</v>
      </c>
      <c r="E28" s="245">
        <v>0</v>
      </c>
      <c r="F28" s="245">
        <v>0</v>
      </c>
      <c r="G28" s="815"/>
    </row>
    <row r="29" spans="2:10" s="36" customFormat="1" ht="20.100000000000001" customHeight="1">
      <c r="B29" s="812"/>
      <c r="C29" s="205" t="s">
        <v>336</v>
      </c>
      <c r="D29" s="245">
        <v>0</v>
      </c>
      <c r="E29" s="245">
        <v>0</v>
      </c>
      <c r="F29" s="245">
        <v>0</v>
      </c>
      <c r="G29" s="815"/>
    </row>
    <row r="30" spans="2:10" s="36" customFormat="1" ht="20.100000000000001" customHeight="1">
      <c r="B30" s="812" t="s">
        <v>1341</v>
      </c>
      <c r="C30" s="607" t="s">
        <v>1342</v>
      </c>
      <c r="D30" s="246">
        <f>SUM(D31:D36)</f>
        <v>1635</v>
      </c>
      <c r="E30" s="246">
        <f>SUM(E31:E36)</f>
        <v>174</v>
      </c>
      <c r="F30" s="246">
        <f>SUM(F31:F36)</f>
        <v>101</v>
      </c>
      <c r="G30" s="815">
        <v>1852</v>
      </c>
    </row>
    <row r="31" spans="2:10" s="36" customFormat="1" ht="20.100000000000001" customHeight="1">
      <c r="B31" s="812"/>
      <c r="C31" s="205" t="s">
        <v>1343</v>
      </c>
      <c r="D31" s="202">
        <v>676</v>
      </c>
      <c r="E31" s="202">
        <v>107</v>
      </c>
      <c r="F31" s="202">
        <v>4</v>
      </c>
      <c r="G31" s="815"/>
    </row>
    <row r="32" spans="2:10" s="36" customFormat="1" ht="20.100000000000001" customHeight="1">
      <c r="B32" s="812"/>
      <c r="C32" s="205" t="s">
        <v>1344</v>
      </c>
      <c r="D32" s="202">
        <v>152</v>
      </c>
      <c r="E32" s="202">
        <v>23</v>
      </c>
      <c r="F32" s="202">
        <v>11</v>
      </c>
      <c r="G32" s="815"/>
    </row>
    <row r="33" spans="2:7" s="36" customFormat="1" ht="20.100000000000001" customHeight="1">
      <c r="B33" s="812"/>
      <c r="C33" s="205" t="s">
        <v>1345</v>
      </c>
      <c r="D33" s="202">
        <v>552</v>
      </c>
      <c r="E33" s="202">
        <v>31</v>
      </c>
      <c r="F33" s="202">
        <v>35</v>
      </c>
      <c r="G33" s="815"/>
    </row>
    <row r="34" spans="2:7" s="36" customFormat="1" ht="20.100000000000001" customHeight="1">
      <c r="B34" s="812"/>
      <c r="C34" s="205" t="s">
        <v>1346</v>
      </c>
      <c r="D34" s="202">
        <v>107</v>
      </c>
      <c r="E34" s="202">
        <v>8</v>
      </c>
      <c r="F34" s="202">
        <v>39</v>
      </c>
      <c r="G34" s="815"/>
    </row>
    <row r="35" spans="2:7" s="36" customFormat="1" ht="20.100000000000001" customHeight="1">
      <c r="B35" s="812"/>
      <c r="C35" s="205" t="s">
        <v>1347</v>
      </c>
      <c r="D35" s="202">
        <v>144</v>
      </c>
      <c r="E35" s="202">
        <v>3</v>
      </c>
      <c r="F35" s="202">
        <v>7</v>
      </c>
      <c r="G35" s="815"/>
    </row>
    <row r="36" spans="2:7" s="36" customFormat="1" ht="20.100000000000001" customHeight="1">
      <c r="B36" s="812"/>
      <c r="C36" s="205" t="s">
        <v>1348</v>
      </c>
      <c r="D36" s="202">
        <v>4</v>
      </c>
      <c r="E36" s="202">
        <v>2</v>
      </c>
      <c r="F36" s="202">
        <v>5</v>
      </c>
      <c r="G36" s="815"/>
    </row>
    <row r="37" spans="2:7" s="36" customFormat="1" ht="20.100000000000001" customHeight="1">
      <c r="B37" s="812" t="s">
        <v>1349</v>
      </c>
      <c r="C37" s="607" t="s">
        <v>1350</v>
      </c>
      <c r="D37" s="245">
        <v>0</v>
      </c>
      <c r="E37" s="245">
        <v>0</v>
      </c>
      <c r="F37" s="245">
        <v>0</v>
      </c>
      <c r="G37" s="815">
        <f>SUM(D37+F37)</f>
        <v>0</v>
      </c>
    </row>
    <row r="38" spans="2:7" s="36" customFormat="1" ht="20.100000000000001" customHeight="1">
      <c r="B38" s="812"/>
      <c r="C38" s="205" t="s">
        <v>651</v>
      </c>
      <c r="D38" s="245">
        <v>0</v>
      </c>
      <c r="E38" s="245">
        <v>0</v>
      </c>
      <c r="F38" s="245">
        <v>0</v>
      </c>
      <c r="G38" s="815"/>
    </row>
    <row r="39" spans="2:7" s="36" customFormat="1" ht="20.100000000000001" customHeight="1">
      <c r="B39" s="812"/>
      <c r="C39" s="205" t="s">
        <v>643</v>
      </c>
      <c r="D39" s="245">
        <v>0</v>
      </c>
      <c r="E39" s="245">
        <v>0</v>
      </c>
      <c r="F39" s="245">
        <v>0</v>
      </c>
      <c r="G39" s="815"/>
    </row>
    <row r="40" spans="2:7" s="36" customFormat="1" ht="20.100000000000001" customHeight="1">
      <c r="B40" s="812"/>
      <c r="C40" s="205" t="s">
        <v>1334</v>
      </c>
      <c r="D40" s="245">
        <v>0</v>
      </c>
      <c r="E40" s="245">
        <v>0</v>
      </c>
      <c r="F40" s="245">
        <v>0</v>
      </c>
      <c r="G40" s="815"/>
    </row>
    <row r="41" spans="2:7" s="36" customFormat="1" ht="20.100000000000001" customHeight="1">
      <c r="B41" s="812"/>
      <c r="C41" s="205" t="s">
        <v>336</v>
      </c>
      <c r="D41" s="245">
        <v>0</v>
      </c>
      <c r="E41" s="245">
        <v>0</v>
      </c>
      <c r="F41" s="245">
        <v>0</v>
      </c>
      <c r="G41" s="815"/>
    </row>
    <row r="42" spans="2:7" s="36" customFormat="1" ht="20.100000000000001" customHeight="1">
      <c r="B42" s="725" t="s">
        <v>1351</v>
      </c>
      <c r="C42" s="205" t="s">
        <v>1352</v>
      </c>
      <c r="D42" s="202">
        <v>135</v>
      </c>
      <c r="E42" s="202">
        <v>7</v>
      </c>
      <c r="F42" s="202">
        <v>4</v>
      </c>
      <c r="G42" s="244">
        <f>+D42+E42+F42</f>
        <v>146</v>
      </c>
    </row>
    <row r="43" spans="2:7" s="36" customFormat="1" ht="20.100000000000001" customHeight="1">
      <c r="B43" s="725"/>
      <c r="C43" s="205" t="s">
        <v>1353</v>
      </c>
      <c r="D43" s="206">
        <f>D42/D15</f>
        <v>8.3281924737816163E-2</v>
      </c>
      <c r="E43" s="206">
        <f t="shared" ref="E43:F43" si="0">E42/E15</f>
        <v>5.2238805970149252E-2</v>
      </c>
      <c r="F43" s="206">
        <f t="shared" si="0"/>
        <v>4.1237113402061855E-2</v>
      </c>
      <c r="G43" s="248">
        <f>G42/G15</f>
        <v>7.8833693304535643E-2</v>
      </c>
    </row>
    <row r="44" spans="2:7" s="36" customFormat="1" ht="20.100000000000001" customHeight="1">
      <c r="B44" s="725" t="s">
        <v>1748</v>
      </c>
      <c r="C44" s="205" t="s">
        <v>1354</v>
      </c>
      <c r="D44" s="202">
        <v>122</v>
      </c>
      <c r="E44" s="202">
        <v>10</v>
      </c>
      <c r="F44" s="202">
        <v>8</v>
      </c>
      <c r="G44" s="244">
        <f>+D44+E44+F44</f>
        <v>140</v>
      </c>
    </row>
    <row r="45" spans="2:7" s="36" customFormat="1" ht="20.100000000000001" customHeight="1">
      <c r="B45" s="814"/>
      <c r="C45" s="605" t="s">
        <v>1355</v>
      </c>
      <c r="D45" s="552">
        <f>D44/D15</f>
        <v>7.5262183837137564E-2</v>
      </c>
      <c r="E45" s="552">
        <f t="shared" ref="E45:F45" si="1">E44/E15</f>
        <v>7.4626865671641784E-2</v>
      </c>
      <c r="F45" s="552">
        <f t="shared" si="1"/>
        <v>8.247422680412371E-2</v>
      </c>
      <c r="G45" s="553">
        <f>G44/G15</f>
        <v>7.5593952483801297E-2</v>
      </c>
    </row>
    <row r="46" spans="2:7" s="36" customFormat="1" ht="18.95" customHeight="1" thickBot="1">
      <c r="B46" s="810" t="s">
        <v>1356</v>
      </c>
      <c r="C46" s="810"/>
      <c r="D46" s="810"/>
      <c r="E46" s="810"/>
      <c r="F46" s="810"/>
      <c r="G46" s="810"/>
    </row>
    <row r="47" spans="2:7" s="36" customFormat="1" ht="20.100000000000001" customHeight="1">
      <c r="B47" s="821" t="s">
        <v>1643</v>
      </c>
      <c r="C47" s="606" t="s">
        <v>1357</v>
      </c>
      <c r="D47" s="243">
        <f>SUM(D48:D49)</f>
        <v>1433</v>
      </c>
      <c r="E47" s="243">
        <f>SUM(E48:E49)</f>
        <v>284</v>
      </c>
      <c r="F47" s="243">
        <f>SUM(F48:F49)</f>
        <v>0</v>
      </c>
      <c r="G47" s="822">
        <f>F47+E47+D47</f>
        <v>1717</v>
      </c>
    </row>
    <row r="48" spans="2:7" s="36" customFormat="1" ht="20.100000000000001" customHeight="1">
      <c r="B48" s="725"/>
      <c r="C48" s="205" t="s">
        <v>1358</v>
      </c>
      <c r="D48" s="245">
        <v>0</v>
      </c>
      <c r="E48" s="245">
        <v>0</v>
      </c>
      <c r="F48" s="249" t="s">
        <v>275</v>
      </c>
      <c r="G48" s="815"/>
    </row>
    <row r="49" spans="2:7" s="36" customFormat="1" ht="25.5" customHeight="1">
      <c r="B49" s="814"/>
      <c r="C49" s="605" t="s">
        <v>1359</v>
      </c>
      <c r="D49" s="554">
        <v>1433</v>
      </c>
      <c r="E49" s="554">
        <v>284</v>
      </c>
      <c r="F49" s="555" t="s">
        <v>275</v>
      </c>
      <c r="G49" s="825"/>
    </row>
    <row r="50" spans="2:7" s="36" customFormat="1" ht="18.95" customHeight="1" thickBot="1">
      <c r="B50" s="810" t="s">
        <v>1360</v>
      </c>
      <c r="C50" s="810"/>
      <c r="D50" s="810"/>
      <c r="E50" s="810"/>
      <c r="F50" s="810"/>
      <c r="G50" s="810"/>
    </row>
    <row r="51" spans="2:7" ht="20.100000000000001" customHeight="1">
      <c r="B51" s="816" t="s">
        <v>1749</v>
      </c>
      <c r="C51" s="251" t="s">
        <v>1361</v>
      </c>
      <c r="D51" s="252">
        <v>1</v>
      </c>
      <c r="E51" s="252">
        <v>1</v>
      </c>
      <c r="F51" s="252">
        <v>1</v>
      </c>
      <c r="G51" s="826">
        <f>AVERAGE(D51:F51)</f>
        <v>1</v>
      </c>
    </row>
    <row r="52" spans="2:7" ht="20.100000000000001" customHeight="1">
      <c r="B52" s="817"/>
      <c r="C52" s="254" t="s">
        <v>619</v>
      </c>
      <c r="D52" s="255">
        <v>1</v>
      </c>
      <c r="E52" s="255">
        <v>1</v>
      </c>
      <c r="F52" s="255">
        <v>1</v>
      </c>
      <c r="G52" s="827"/>
    </row>
    <row r="53" spans="2:7" ht="20.100000000000001" customHeight="1">
      <c r="B53" s="817"/>
      <c r="C53" s="254" t="s">
        <v>620</v>
      </c>
      <c r="D53" s="255">
        <v>1</v>
      </c>
      <c r="E53" s="255">
        <v>1</v>
      </c>
      <c r="F53" s="255">
        <v>1</v>
      </c>
      <c r="G53" s="827"/>
    </row>
    <row r="54" spans="2:7" ht="20.100000000000001" customHeight="1">
      <c r="B54" s="817"/>
      <c r="C54" s="254" t="s">
        <v>621</v>
      </c>
      <c r="D54" s="245">
        <v>0</v>
      </c>
      <c r="E54" s="245">
        <v>0</v>
      </c>
      <c r="F54" s="245">
        <v>0</v>
      </c>
      <c r="G54" s="827"/>
    </row>
    <row r="55" spans="2:7" ht="20.100000000000001" customHeight="1">
      <c r="B55" s="817"/>
      <c r="C55" s="254" t="s">
        <v>622</v>
      </c>
      <c r="D55" s="245">
        <v>0</v>
      </c>
      <c r="E55" s="245">
        <v>0</v>
      </c>
      <c r="F55" s="245">
        <v>0</v>
      </c>
      <c r="G55" s="827"/>
    </row>
    <row r="56" spans="2:7" ht="20.100000000000001" customHeight="1">
      <c r="B56" s="817" t="s">
        <v>1750</v>
      </c>
      <c r="C56" s="256" t="s">
        <v>1362</v>
      </c>
      <c r="D56" s="829">
        <v>44</v>
      </c>
      <c r="E56" s="829"/>
      <c r="F56" s="829"/>
      <c r="G56" s="830">
        <f>AVERAGE(D56:F56)</f>
        <v>44</v>
      </c>
    </row>
    <row r="57" spans="2:7" ht="20.100000000000001" customHeight="1">
      <c r="B57" s="817"/>
      <c r="C57" s="254" t="s">
        <v>1363</v>
      </c>
      <c r="D57" s="828">
        <v>44</v>
      </c>
      <c r="E57" s="828"/>
      <c r="F57" s="828"/>
      <c r="G57" s="830"/>
    </row>
    <row r="58" spans="2:7" ht="20.100000000000001" customHeight="1">
      <c r="B58" s="817"/>
      <c r="C58" s="254" t="s">
        <v>1364</v>
      </c>
      <c r="D58" s="828">
        <v>43</v>
      </c>
      <c r="E58" s="828"/>
      <c r="F58" s="828"/>
      <c r="G58" s="830"/>
    </row>
    <row r="59" spans="2:7" ht="20.100000000000001" customHeight="1">
      <c r="B59" s="817"/>
      <c r="C59" s="254" t="s">
        <v>1365</v>
      </c>
      <c r="D59" s="245">
        <v>0</v>
      </c>
      <c r="E59" s="245">
        <v>0</v>
      </c>
      <c r="F59" s="245">
        <v>0</v>
      </c>
      <c r="G59" s="830"/>
    </row>
    <row r="60" spans="2:7" ht="20.100000000000001" customHeight="1">
      <c r="B60" s="819"/>
      <c r="C60" s="556" t="s">
        <v>1366</v>
      </c>
      <c r="D60" s="557">
        <v>0</v>
      </c>
      <c r="E60" s="557">
        <v>0</v>
      </c>
      <c r="F60" s="557">
        <v>0</v>
      </c>
      <c r="G60" s="831"/>
    </row>
    <row r="61" spans="2:7" ht="18.95" customHeight="1" thickBot="1">
      <c r="B61" s="820" t="s">
        <v>1367</v>
      </c>
      <c r="C61" s="820"/>
      <c r="D61" s="820"/>
      <c r="E61" s="820"/>
      <c r="F61" s="820"/>
      <c r="G61" s="820"/>
    </row>
    <row r="62" spans="2:7" ht="60.75" customHeight="1">
      <c r="B62" s="144" t="s">
        <v>1651</v>
      </c>
      <c r="C62" s="144" t="s">
        <v>1368</v>
      </c>
      <c r="D62" s="823">
        <v>1</v>
      </c>
      <c r="E62" s="824"/>
      <c r="F62" s="824"/>
      <c r="G62" s="161">
        <f>D62</f>
        <v>1</v>
      </c>
    </row>
    <row r="63" spans="2:7" ht="18.95" customHeight="1" thickBot="1">
      <c r="B63" s="820" t="s">
        <v>1369</v>
      </c>
      <c r="C63" s="820"/>
      <c r="D63" s="820"/>
      <c r="E63" s="820"/>
      <c r="F63" s="820"/>
      <c r="G63" s="820"/>
    </row>
    <row r="64" spans="2:7" ht="20.100000000000001" customHeight="1">
      <c r="B64" s="728" t="s">
        <v>1370</v>
      </c>
      <c r="C64" s="259" t="s">
        <v>1371</v>
      </c>
      <c r="D64" s="260">
        <v>0</v>
      </c>
      <c r="E64" s="260">
        <v>0</v>
      </c>
      <c r="F64" s="260">
        <v>0</v>
      </c>
      <c r="G64" s="261">
        <f>SUM(D64:F64)</f>
        <v>0</v>
      </c>
    </row>
    <row r="65" spans="2:7" ht="20.100000000000001" customHeight="1">
      <c r="B65" s="818"/>
      <c r="C65" s="263" t="s">
        <v>1372</v>
      </c>
      <c r="D65" s="245">
        <v>0</v>
      </c>
      <c r="E65" s="245">
        <v>0</v>
      </c>
      <c r="F65" s="245">
        <v>0</v>
      </c>
      <c r="G65" s="264">
        <f>SUM(D65:F65)</f>
        <v>0</v>
      </c>
    </row>
    <row r="66" spans="2:7" ht="20.100000000000001" customHeight="1">
      <c r="B66" s="818" t="s">
        <v>1762</v>
      </c>
      <c r="C66" s="263" t="s">
        <v>1371</v>
      </c>
      <c r="D66" s="245">
        <v>0</v>
      </c>
      <c r="E66" s="245">
        <v>0</v>
      </c>
      <c r="F66" s="245">
        <v>0</v>
      </c>
      <c r="G66" s="264">
        <f>SUM(D66:F66)</f>
        <v>0</v>
      </c>
    </row>
    <row r="67" spans="2:7" ht="23.25" customHeight="1">
      <c r="B67" s="818"/>
      <c r="C67" s="263" t="s">
        <v>1372</v>
      </c>
      <c r="D67" s="245">
        <v>0</v>
      </c>
      <c r="E67" s="245">
        <v>0</v>
      </c>
      <c r="F67" s="245">
        <v>0</v>
      </c>
      <c r="G67" s="264">
        <f>SUM(D67:F67)</f>
        <v>0</v>
      </c>
    </row>
    <row r="68" spans="2:7" ht="20.100000000000001" customHeight="1">
      <c r="B68" s="818" t="s">
        <v>1373</v>
      </c>
      <c r="C68" s="263" t="s">
        <v>1374</v>
      </c>
      <c r="D68" s="245">
        <v>9</v>
      </c>
      <c r="E68" s="245">
        <v>4</v>
      </c>
      <c r="F68" s="245">
        <v>0</v>
      </c>
      <c r="G68" s="257">
        <f>D68+E68</f>
        <v>13</v>
      </c>
    </row>
    <row r="69" spans="2:7" ht="20.100000000000001" customHeight="1">
      <c r="B69" s="818"/>
      <c r="C69" s="263" t="s">
        <v>1375</v>
      </c>
      <c r="D69" s="265">
        <f>(D68/D73)*200000</f>
        <v>0.30675761461870454</v>
      </c>
      <c r="E69" s="265">
        <f t="shared" ref="E69:G69" si="2">(E68/E73)*200000</f>
        <v>0.69689689236253272</v>
      </c>
      <c r="F69" s="265">
        <v>0</v>
      </c>
      <c r="G69" s="266">
        <f t="shared" si="2"/>
        <v>0.37059362399371359</v>
      </c>
    </row>
    <row r="70" spans="2:7" ht="20.100000000000001" customHeight="1">
      <c r="B70" s="818" t="s">
        <v>1376</v>
      </c>
      <c r="C70" s="263" t="s">
        <v>1377</v>
      </c>
      <c r="D70" s="202">
        <v>7</v>
      </c>
      <c r="E70" s="202">
        <v>3</v>
      </c>
      <c r="F70" s="245">
        <v>0</v>
      </c>
      <c r="G70" s="257">
        <f>+D70+E70+F70</f>
        <v>10</v>
      </c>
    </row>
    <row r="71" spans="2:7" ht="20.100000000000001" customHeight="1">
      <c r="B71" s="818"/>
      <c r="C71" s="263" t="s">
        <v>1378</v>
      </c>
      <c r="D71" s="265">
        <f>(D70/D73)*200000</f>
        <v>0.23858925581454798</v>
      </c>
      <c r="E71" s="265">
        <f t="shared" ref="E71" si="3">(E70/E73)*200000</f>
        <v>0.52267266927189959</v>
      </c>
      <c r="F71" s="265">
        <v>0</v>
      </c>
      <c r="G71" s="266">
        <f>(G70/G73)*200000</f>
        <v>0.28507201845670277</v>
      </c>
    </row>
    <row r="72" spans="2:7" ht="33" customHeight="1">
      <c r="B72" s="262" t="s">
        <v>1379</v>
      </c>
      <c r="C72" s="263" t="s">
        <v>1380</v>
      </c>
      <c r="D72" s="249" t="s">
        <v>1381</v>
      </c>
      <c r="E72" s="249" t="s">
        <v>1381</v>
      </c>
      <c r="F72" s="249" t="s">
        <v>1382</v>
      </c>
      <c r="G72" s="257" t="s">
        <v>415</v>
      </c>
    </row>
    <row r="73" spans="2:7" ht="20.100000000000001" customHeight="1">
      <c r="B73" s="262" t="s">
        <v>1383</v>
      </c>
      <c r="C73" s="263" t="s">
        <v>1384</v>
      </c>
      <c r="D73" s="267">
        <v>5867825</v>
      </c>
      <c r="E73" s="267">
        <v>1147946</v>
      </c>
      <c r="F73" s="267">
        <v>0</v>
      </c>
      <c r="G73" s="268">
        <f>+D73+E73</f>
        <v>7015771</v>
      </c>
    </row>
    <row r="74" spans="2:7" ht="20.100000000000001" customHeight="1">
      <c r="B74" s="818" t="s">
        <v>1385</v>
      </c>
      <c r="C74" s="263" t="s">
        <v>1374</v>
      </c>
      <c r="D74" s="202">
        <v>4</v>
      </c>
      <c r="E74" s="202">
        <v>7</v>
      </c>
      <c r="F74" s="245">
        <v>0</v>
      </c>
      <c r="G74" s="257">
        <f>+D74+E74+F74</f>
        <v>11</v>
      </c>
    </row>
    <row r="75" spans="2:7" ht="20.100000000000001" customHeight="1">
      <c r="B75" s="818"/>
      <c r="C75" s="263" t="s">
        <v>1375</v>
      </c>
      <c r="D75" s="265">
        <f>(D74/D79)*200000</f>
        <v>0.37151967335990316</v>
      </c>
      <c r="E75" s="265">
        <f t="shared" ref="E75" si="4">(E74/E79)*200000</f>
        <v>1.847119219671292</v>
      </c>
      <c r="F75" s="265">
        <v>0</v>
      </c>
      <c r="G75" s="266">
        <f>(G74/G79)*200000</f>
        <v>0.75568783909344939</v>
      </c>
    </row>
    <row r="76" spans="2:7" ht="24" customHeight="1">
      <c r="B76" s="818" t="s">
        <v>1386</v>
      </c>
      <c r="C76" s="263" t="s">
        <v>1377</v>
      </c>
      <c r="D76" s="245">
        <v>0</v>
      </c>
      <c r="E76" s="245">
        <v>0</v>
      </c>
      <c r="F76" s="245">
        <v>0</v>
      </c>
      <c r="G76" s="264">
        <f>SUM(D76:F76)</f>
        <v>0</v>
      </c>
    </row>
    <row r="77" spans="2:7" ht="25.5" customHeight="1">
      <c r="B77" s="818"/>
      <c r="C77" s="263" t="s">
        <v>1378</v>
      </c>
      <c r="D77" s="245">
        <v>0</v>
      </c>
      <c r="E77" s="245">
        <v>0</v>
      </c>
      <c r="F77" s="245">
        <v>0</v>
      </c>
      <c r="G77" s="264">
        <f>AVERAGE(D77:F77)</f>
        <v>0</v>
      </c>
    </row>
    <row r="78" spans="2:7" ht="48.75" customHeight="1">
      <c r="B78" s="262" t="s">
        <v>1387</v>
      </c>
      <c r="C78" s="263" t="s">
        <v>1380</v>
      </c>
      <c r="D78" s="249" t="s">
        <v>1381</v>
      </c>
      <c r="E78" s="249" t="s">
        <v>1381</v>
      </c>
      <c r="F78" s="258" t="s">
        <v>1382</v>
      </c>
      <c r="G78" s="257" t="s">
        <v>415</v>
      </c>
    </row>
    <row r="79" spans="2:7" ht="20.100000000000001" customHeight="1">
      <c r="B79" s="253" t="s">
        <v>1388</v>
      </c>
      <c r="C79" s="253" t="s">
        <v>1389</v>
      </c>
      <c r="D79" s="267">
        <v>2153318</v>
      </c>
      <c r="E79" s="267">
        <v>757937</v>
      </c>
      <c r="F79" s="245">
        <v>0</v>
      </c>
      <c r="G79" s="268">
        <f>+D79+E79+F79</f>
        <v>2911255</v>
      </c>
    </row>
    <row r="80" spans="2:7" ht="20.100000000000001" customHeight="1">
      <c r="B80" s="253" t="s">
        <v>1310</v>
      </c>
      <c r="C80" s="254" t="s">
        <v>1372</v>
      </c>
      <c r="D80" s="245">
        <v>0</v>
      </c>
      <c r="E80" s="245">
        <v>0</v>
      </c>
      <c r="F80" s="245">
        <v>0</v>
      </c>
      <c r="G80" s="264">
        <f>+D80+E80+F80</f>
        <v>0</v>
      </c>
    </row>
    <row r="81" spans="2:7" ht="20.100000000000001" customHeight="1">
      <c r="B81" s="817" t="s">
        <v>1763</v>
      </c>
      <c r="C81" s="253" t="s">
        <v>1390</v>
      </c>
      <c r="D81" s="245">
        <v>91</v>
      </c>
      <c r="E81" s="245">
        <v>0</v>
      </c>
      <c r="F81" s="245">
        <v>0</v>
      </c>
      <c r="G81" s="257">
        <f t="shared" ref="G81:G89" si="5">+D81+E81+F81</f>
        <v>91</v>
      </c>
    </row>
    <row r="82" spans="2:7" ht="20.100000000000001" customHeight="1">
      <c r="B82" s="817"/>
      <c r="C82" s="253" t="s">
        <v>1391</v>
      </c>
      <c r="D82" s="245">
        <v>0</v>
      </c>
      <c r="E82" s="245">
        <v>0</v>
      </c>
      <c r="F82" s="245">
        <v>0</v>
      </c>
      <c r="G82" s="264">
        <f t="shared" si="5"/>
        <v>0</v>
      </c>
    </row>
    <row r="83" spans="2:7" ht="20.100000000000001" customHeight="1">
      <c r="B83" s="817"/>
      <c r="C83" s="254" t="s">
        <v>1392</v>
      </c>
      <c r="D83" s="245">
        <v>0</v>
      </c>
      <c r="E83" s="245">
        <v>0</v>
      </c>
      <c r="F83" s="245">
        <v>0</v>
      </c>
      <c r="G83" s="264">
        <f t="shared" si="5"/>
        <v>0</v>
      </c>
    </row>
    <row r="84" spans="2:7" ht="20.100000000000001" customHeight="1">
      <c r="B84" s="819"/>
      <c r="C84" s="556" t="s">
        <v>1393</v>
      </c>
      <c r="D84" s="557">
        <v>0</v>
      </c>
      <c r="E84" s="557">
        <v>0</v>
      </c>
      <c r="F84" s="557">
        <v>0</v>
      </c>
      <c r="G84" s="558">
        <f t="shared" si="5"/>
        <v>0</v>
      </c>
    </row>
    <row r="85" spans="2:7" ht="18.95" customHeight="1" thickBot="1">
      <c r="B85" s="820" t="s">
        <v>1394</v>
      </c>
      <c r="C85" s="820"/>
      <c r="D85" s="820"/>
      <c r="E85" s="820"/>
      <c r="F85" s="820"/>
      <c r="G85" s="820"/>
    </row>
    <row r="86" spans="2:7" ht="30">
      <c r="B86" s="816" t="s">
        <v>1395</v>
      </c>
      <c r="C86" s="250" t="s">
        <v>1390</v>
      </c>
      <c r="D86" s="260">
        <v>60</v>
      </c>
      <c r="E86" s="260">
        <v>75</v>
      </c>
      <c r="F86" s="260">
        <v>0</v>
      </c>
      <c r="G86" s="269">
        <f t="shared" si="5"/>
        <v>135</v>
      </c>
    </row>
    <row r="87" spans="2:7" ht="20.100000000000001" customHeight="1">
      <c r="B87" s="817"/>
      <c r="C87" s="253" t="s">
        <v>1391</v>
      </c>
      <c r="D87" s="245">
        <v>0</v>
      </c>
      <c r="E87" s="245">
        <v>0</v>
      </c>
      <c r="F87" s="245">
        <v>0</v>
      </c>
      <c r="G87" s="264">
        <f t="shared" si="5"/>
        <v>0</v>
      </c>
    </row>
    <row r="88" spans="2:7" ht="20.100000000000001" customHeight="1">
      <c r="B88" s="817"/>
      <c r="C88" s="254" t="s">
        <v>1392</v>
      </c>
      <c r="D88" s="245">
        <v>0</v>
      </c>
      <c r="E88" s="245">
        <v>0</v>
      </c>
      <c r="F88" s="245">
        <v>0</v>
      </c>
      <c r="G88" s="264">
        <f t="shared" si="5"/>
        <v>0</v>
      </c>
    </row>
    <row r="89" spans="2:7" ht="20.100000000000001" customHeight="1">
      <c r="B89" s="817"/>
      <c r="C89" s="254" t="s">
        <v>1393</v>
      </c>
      <c r="D89" s="245">
        <v>0</v>
      </c>
      <c r="E89" s="245">
        <v>0</v>
      </c>
      <c r="F89" s="245">
        <v>0</v>
      </c>
      <c r="G89" s="264">
        <f t="shared" si="5"/>
        <v>0</v>
      </c>
    </row>
    <row r="90" spans="2:7" ht="90">
      <c r="B90" s="253" t="s">
        <v>1396</v>
      </c>
      <c r="C90" s="270" t="s">
        <v>1372</v>
      </c>
      <c r="D90" s="245">
        <v>0</v>
      </c>
      <c r="E90" s="245">
        <v>0</v>
      </c>
      <c r="F90" s="245">
        <v>0</v>
      </c>
      <c r="G90" s="264">
        <v>0</v>
      </c>
    </row>
  </sheetData>
  <sheetProtection algorithmName="SHA-512" hashValue="sNvj/c221Ohtck8uJXNo0pN3zTjmyD6vhMAK4fEXw1CROB7jCh9zgDYb4ijtCZctETIlwO8d5BrSiqwGL6/38w==" saltValue="Uc6mNgMOdLJXgB4uyMSuWQ==" spinCount="100000" sheet="1" objects="1" scenarios="1"/>
  <mergeCells count="43">
    <mergeCell ref="G10:G14"/>
    <mergeCell ref="D62:F62"/>
    <mergeCell ref="G47:G49"/>
    <mergeCell ref="G51:G55"/>
    <mergeCell ref="D57:F57"/>
    <mergeCell ref="D58:F58"/>
    <mergeCell ref="D56:F56"/>
    <mergeCell ref="G56:G60"/>
    <mergeCell ref="B61:G61"/>
    <mergeCell ref="B37:B41"/>
    <mergeCell ref="B42:B43"/>
    <mergeCell ref="G15:G19"/>
    <mergeCell ref="G20:G24"/>
    <mergeCell ref="G25:G29"/>
    <mergeCell ref="B63:G63"/>
    <mergeCell ref="B85:G85"/>
    <mergeCell ref="B47:B49"/>
    <mergeCell ref="B56:B60"/>
    <mergeCell ref="B51:B55"/>
    <mergeCell ref="B86:B89"/>
    <mergeCell ref="B64:B65"/>
    <mergeCell ref="B68:B69"/>
    <mergeCell ref="B81:B84"/>
    <mergeCell ref="B70:B71"/>
    <mergeCell ref="B76:B77"/>
    <mergeCell ref="B66:B67"/>
    <mergeCell ref="B74:B75"/>
    <mergeCell ref="B4:G4"/>
    <mergeCell ref="B9:G9"/>
    <mergeCell ref="B46:G46"/>
    <mergeCell ref="B50:G50"/>
    <mergeCell ref="A1:G1"/>
    <mergeCell ref="B2:G2"/>
    <mergeCell ref="B15:B19"/>
    <mergeCell ref="B20:B24"/>
    <mergeCell ref="B25:B29"/>
    <mergeCell ref="F5:G5"/>
    <mergeCell ref="F6:G6"/>
    <mergeCell ref="B10:B14"/>
    <mergeCell ref="B44:B45"/>
    <mergeCell ref="G30:G36"/>
    <mergeCell ref="G37:G41"/>
    <mergeCell ref="B30:B36"/>
  </mergeCells>
  <hyperlinks>
    <hyperlink ref="B4" location="Cover!A1" display="Back to Cover" xr:uid="{F8424E60-81DD-3A44-B32A-1D05C4462644}"/>
  </hyperlinks>
  <pageMargins left="0.7" right="0.7" top="0.75" bottom="0.75" header="0.3" footer="0.3"/>
  <pageSetup paperSize="9" orientation="portrait" r:id="rId1"/>
  <ignoredErrors>
    <ignoredError sqref="D30:F30" formulaRange="1"/>
    <ignoredError sqref="G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6749-8749-45BC-AE06-58825AD4D7F2}">
  <sheetPr>
    <tabColor rgb="FF00A796"/>
  </sheetPr>
  <dimension ref="A1:V652"/>
  <sheetViews>
    <sheetView showGridLines="0" zoomScale="80" zoomScaleNormal="80" workbookViewId="0">
      <pane xSplit="1" ySplit="8" topLeftCell="B9" activePane="bottomRight" state="frozen"/>
      <selection pane="topRight" activeCell="B1" sqref="B1"/>
      <selection pane="bottomLeft" activeCell="A6" sqref="A6"/>
      <selection pane="bottomRight" activeCell="B4" sqref="B4"/>
    </sheetView>
  </sheetViews>
  <sheetFormatPr defaultColWidth="13.875" defaultRowHeight="11.25"/>
  <cols>
    <col min="1" max="1" width="4.625" customWidth="1"/>
    <col min="2" max="2" width="70.625" style="10" customWidth="1"/>
    <col min="3" max="3" width="20.625" style="10" customWidth="1"/>
    <col min="4" max="4" width="18.5" customWidth="1"/>
    <col min="5" max="5" width="81.375" customWidth="1"/>
    <col min="6" max="6" width="60.625" hidden="1" customWidth="1"/>
    <col min="7" max="7" width="30.625" customWidth="1"/>
    <col min="8" max="22" width="8.625" customWidth="1"/>
  </cols>
  <sheetData>
    <row r="1" spans="1:22" ht="48.95" customHeight="1">
      <c r="A1" s="841"/>
      <c r="B1" s="841"/>
      <c r="C1" s="841"/>
      <c r="D1" s="841"/>
      <c r="E1" s="841"/>
      <c r="F1" s="841"/>
      <c r="G1" s="841"/>
    </row>
    <row r="2" spans="1:22" ht="24" customHeight="1">
      <c r="A2" s="90"/>
      <c r="B2" s="118" t="s">
        <v>249</v>
      </c>
      <c r="C2" s="118"/>
      <c r="D2" s="118"/>
      <c r="E2" s="118"/>
      <c r="F2" s="118"/>
      <c r="G2" s="118"/>
    </row>
    <row r="4" spans="1:22" s="108" customFormat="1" ht="18.95" customHeight="1">
      <c r="B4" s="142" t="s">
        <v>666</v>
      </c>
      <c r="C4" s="142"/>
      <c r="D4" s="142"/>
      <c r="E4" s="142"/>
      <c r="F4" s="142"/>
      <c r="G4" s="142"/>
      <c r="H4" s="109"/>
      <c r="I4" s="109"/>
      <c r="J4" s="109"/>
      <c r="K4" s="109"/>
      <c r="L4" s="109"/>
      <c r="M4" s="109"/>
      <c r="N4" s="109"/>
      <c r="O4" s="109"/>
      <c r="P4" s="109"/>
      <c r="Q4" s="109"/>
      <c r="R4" s="109"/>
      <c r="S4" s="109"/>
      <c r="T4" s="109"/>
      <c r="U4" s="109"/>
      <c r="V4" s="109"/>
    </row>
    <row r="5" spans="1:22" ht="14.25">
      <c r="B5" s="23"/>
      <c r="C5" s="74"/>
      <c r="D5" s="695"/>
      <c r="E5" s="695"/>
      <c r="F5" s="15"/>
      <c r="G5" s="25"/>
      <c r="H5" s="25"/>
      <c r="I5" s="25"/>
      <c r="J5" s="25"/>
      <c r="K5" s="25"/>
      <c r="L5" s="25"/>
      <c r="M5" s="25"/>
      <c r="N5" s="25"/>
      <c r="O5" s="25"/>
      <c r="P5" s="25"/>
      <c r="Q5" s="25"/>
      <c r="R5" s="25"/>
      <c r="S5" s="25"/>
      <c r="T5" s="25"/>
      <c r="U5" s="25"/>
      <c r="V5" s="25"/>
    </row>
    <row r="6" spans="1:22" ht="21">
      <c r="B6" s="91" t="s">
        <v>405</v>
      </c>
      <c r="C6" s="74"/>
      <c r="D6" s="695"/>
      <c r="E6" s="695"/>
      <c r="F6" s="15"/>
      <c r="G6" s="25"/>
      <c r="H6" s="25"/>
      <c r="I6" s="25"/>
      <c r="J6" s="25"/>
      <c r="K6" s="25"/>
      <c r="L6" s="25"/>
      <c r="M6" s="25"/>
      <c r="N6" s="25"/>
      <c r="O6" s="25"/>
      <c r="P6" s="25"/>
      <c r="Q6" s="25"/>
      <c r="R6" s="25"/>
      <c r="S6" s="25"/>
      <c r="T6" s="25"/>
      <c r="U6" s="25"/>
      <c r="V6" s="25"/>
    </row>
    <row r="7" spans="1:22" s="30" customFormat="1" ht="21" customHeight="1">
      <c r="B7" s="92" t="s">
        <v>19</v>
      </c>
      <c r="C7" s="28"/>
      <c r="D7" s="28"/>
      <c r="E7" s="28"/>
      <c r="F7" s="28"/>
      <c r="G7" s="29"/>
      <c r="H7" s="29"/>
      <c r="I7" s="29"/>
      <c r="J7" s="29"/>
      <c r="K7" s="29"/>
      <c r="L7" s="29"/>
      <c r="M7" s="29"/>
      <c r="N7" s="29"/>
      <c r="O7" s="29"/>
      <c r="P7" s="29"/>
      <c r="Q7" s="29"/>
      <c r="R7" s="29"/>
      <c r="S7" s="29"/>
      <c r="T7" s="29"/>
      <c r="U7" s="29"/>
      <c r="V7" s="29"/>
    </row>
    <row r="8" spans="1:22" s="77" customFormat="1" ht="56.25">
      <c r="B8" s="178" t="s">
        <v>603</v>
      </c>
      <c r="C8" s="177" t="s">
        <v>406</v>
      </c>
      <c r="D8" s="178" t="s">
        <v>407</v>
      </c>
      <c r="E8" s="179" t="s">
        <v>1168</v>
      </c>
      <c r="F8" s="179" t="s">
        <v>1397</v>
      </c>
      <c r="G8" s="178" t="s">
        <v>669</v>
      </c>
      <c r="H8" s="76"/>
      <c r="I8" s="76"/>
      <c r="J8" s="76"/>
      <c r="K8" s="76"/>
      <c r="L8" s="76"/>
      <c r="M8" s="76"/>
      <c r="N8" s="76"/>
      <c r="O8" s="76"/>
      <c r="P8" s="76"/>
      <c r="Q8" s="76"/>
      <c r="R8" s="76"/>
      <c r="S8" s="76"/>
      <c r="T8" s="76"/>
      <c r="U8" s="76"/>
      <c r="V8" s="76"/>
    </row>
    <row r="9" spans="1:22" s="77" customFormat="1" ht="18.95" customHeight="1">
      <c r="B9" s="832" t="s">
        <v>365</v>
      </c>
      <c r="C9" s="832"/>
      <c r="D9" s="832"/>
      <c r="E9" s="832"/>
      <c r="F9" s="833"/>
      <c r="G9" s="832"/>
      <c r="H9" s="76"/>
      <c r="I9" s="76"/>
      <c r="J9" s="76"/>
      <c r="K9" s="76"/>
      <c r="L9" s="76"/>
      <c r="M9" s="76"/>
      <c r="N9" s="76"/>
      <c r="O9" s="76"/>
      <c r="P9" s="76"/>
      <c r="Q9" s="76"/>
      <c r="R9" s="76"/>
      <c r="S9" s="76"/>
      <c r="T9" s="76"/>
      <c r="U9" s="76"/>
      <c r="V9" s="76"/>
    </row>
    <row r="10" spans="1:22" s="77" customFormat="1" ht="18.95" customHeight="1" thickBot="1">
      <c r="B10" s="786" t="s">
        <v>1398</v>
      </c>
      <c r="C10" s="786"/>
      <c r="D10" s="786"/>
      <c r="E10" s="786"/>
      <c r="F10" s="840"/>
      <c r="G10" s="786"/>
      <c r="H10" s="76"/>
      <c r="I10" s="76"/>
      <c r="J10" s="76"/>
      <c r="K10" s="76"/>
      <c r="L10" s="76"/>
      <c r="M10" s="76"/>
      <c r="N10" s="76"/>
      <c r="O10" s="76"/>
      <c r="P10" s="76"/>
      <c r="Q10" s="76"/>
      <c r="R10" s="76"/>
      <c r="S10" s="76"/>
      <c r="T10" s="76"/>
      <c r="U10" s="76"/>
      <c r="V10" s="76"/>
    </row>
    <row r="11" spans="1:22" s="77" customFormat="1" ht="20.100000000000001" customHeight="1">
      <c r="B11" s="187" t="s">
        <v>1751</v>
      </c>
      <c r="C11" s="231" t="s">
        <v>958</v>
      </c>
      <c r="D11" s="184" t="s">
        <v>1399</v>
      </c>
      <c r="E11" s="184">
        <v>44</v>
      </c>
      <c r="F11" s="184"/>
      <c r="G11" s="232" t="s">
        <v>415</v>
      </c>
      <c r="H11" s="76"/>
      <c r="I11" s="76"/>
      <c r="J11" s="76"/>
      <c r="K11" s="76"/>
      <c r="L11" s="76"/>
      <c r="M11" s="76"/>
      <c r="N11" s="76"/>
      <c r="O11" s="76"/>
      <c r="P11" s="76"/>
      <c r="Q11" s="76"/>
      <c r="R11" s="76"/>
      <c r="S11" s="76"/>
      <c r="T11" s="76"/>
      <c r="U11" s="76"/>
      <c r="V11" s="76"/>
    </row>
    <row r="12" spans="1:22" s="77" customFormat="1" ht="20.100000000000001" customHeight="1">
      <c r="B12" s="188" t="s">
        <v>1400</v>
      </c>
      <c r="C12" s="233" t="s">
        <v>958</v>
      </c>
      <c r="D12" s="190" t="s">
        <v>1399</v>
      </c>
      <c r="E12" s="190">
        <v>37</v>
      </c>
      <c r="F12" s="190"/>
      <c r="G12" s="234" t="s">
        <v>415</v>
      </c>
      <c r="H12" s="76"/>
      <c r="I12" s="76"/>
      <c r="J12" s="76"/>
      <c r="K12" s="76"/>
      <c r="L12" s="76"/>
      <c r="M12" s="76"/>
      <c r="N12" s="76"/>
      <c r="O12" s="76"/>
      <c r="P12" s="76"/>
      <c r="Q12" s="76"/>
      <c r="R12" s="76"/>
      <c r="S12" s="76"/>
      <c r="T12" s="76"/>
      <c r="U12" s="76"/>
      <c r="V12" s="76"/>
    </row>
    <row r="13" spans="1:22" s="77" customFormat="1" ht="20.100000000000001" customHeight="1">
      <c r="B13" s="188" t="s">
        <v>1667</v>
      </c>
      <c r="C13" s="233" t="s">
        <v>958</v>
      </c>
      <c r="D13" s="190" t="s">
        <v>1399</v>
      </c>
      <c r="E13" s="190">
        <v>7</v>
      </c>
      <c r="F13" s="190"/>
      <c r="G13" s="234" t="s">
        <v>415</v>
      </c>
      <c r="H13" s="76"/>
      <c r="I13" s="76"/>
      <c r="J13" s="76"/>
      <c r="K13" s="76"/>
      <c r="L13" s="76"/>
      <c r="M13" s="76"/>
      <c r="N13" s="76"/>
      <c r="O13" s="76"/>
      <c r="P13" s="76"/>
      <c r="Q13" s="76"/>
      <c r="R13" s="76"/>
      <c r="S13" s="76"/>
      <c r="T13" s="76"/>
      <c r="U13" s="76"/>
      <c r="V13" s="76"/>
    </row>
    <row r="14" spans="1:22" s="77" customFormat="1" ht="20.100000000000001" customHeight="1">
      <c r="B14" s="186" t="s">
        <v>1401</v>
      </c>
      <c r="C14" s="349" t="s">
        <v>958</v>
      </c>
      <c r="D14" s="181" t="s">
        <v>1399</v>
      </c>
      <c r="E14" s="181">
        <v>0</v>
      </c>
      <c r="F14" s="181"/>
      <c r="G14" s="350" t="s">
        <v>415</v>
      </c>
      <c r="H14" s="76"/>
      <c r="I14" s="76"/>
      <c r="J14" s="76"/>
      <c r="K14" s="76"/>
      <c r="L14" s="76"/>
      <c r="M14" s="76"/>
      <c r="N14" s="76"/>
      <c r="O14" s="76"/>
      <c r="P14" s="76"/>
      <c r="Q14" s="76"/>
      <c r="R14" s="76"/>
      <c r="S14" s="76"/>
      <c r="T14" s="76"/>
      <c r="U14" s="76"/>
      <c r="V14" s="76"/>
    </row>
    <row r="15" spans="1:22" s="77" customFormat="1" ht="18.95" customHeight="1" thickBot="1">
      <c r="B15" s="838" t="s">
        <v>1562</v>
      </c>
      <c r="C15" s="838"/>
      <c r="D15" s="838"/>
      <c r="E15" s="838"/>
      <c r="F15" s="839"/>
      <c r="G15" s="838"/>
      <c r="H15" s="76"/>
      <c r="I15" s="76"/>
      <c r="J15" s="76"/>
      <c r="K15" s="76"/>
      <c r="L15" s="76"/>
      <c r="M15" s="76"/>
      <c r="N15" s="76"/>
      <c r="O15" s="76"/>
      <c r="P15" s="76"/>
      <c r="Q15" s="76"/>
      <c r="R15" s="76"/>
      <c r="S15" s="76"/>
      <c r="T15" s="76"/>
      <c r="U15" s="76"/>
      <c r="V15" s="76"/>
    </row>
    <row r="16" spans="1:22" s="77" customFormat="1" ht="30">
      <c r="B16" s="187" t="s">
        <v>1402</v>
      </c>
      <c r="C16" s="231" t="s">
        <v>431</v>
      </c>
      <c r="D16" s="222" t="s">
        <v>1403</v>
      </c>
      <c r="E16" s="599" t="s">
        <v>1404</v>
      </c>
      <c r="F16" s="184"/>
      <c r="G16" s="232" t="s">
        <v>415</v>
      </c>
      <c r="H16" s="76"/>
      <c r="I16" s="76"/>
      <c r="J16" s="76"/>
      <c r="K16" s="76"/>
      <c r="L16" s="76"/>
      <c r="M16" s="76"/>
      <c r="N16" s="76"/>
      <c r="O16" s="76"/>
      <c r="P16" s="76"/>
      <c r="Q16" s="76"/>
      <c r="R16" s="76"/>
      <c r="S16" s="76"/>
      <c r="T16" s="76"/>
      <c r="U16" s="76"/>
      <c r="V16" s="76"/>
    </row>
    <row r="17" spans="2:22" s="77" customFormat="1" ht="30">
      <c r="B17" s="188" t="s">
        <v>1405</v>
      </c>
      <c r="C17" s="233" t="s">
        <v>431</v>
      </c>
      <c r="D17" s="225" t="s">
        <v>1403</v>
      </c>
      <c r="E17" s="600" t="s">
        <v>1406</v>
      </c>
      <c r="F17" s="190"/>
      <c r="G17" s="234" t="s">
        <v>415</v>
      </c>
      <c r="H17" s="76"/>
      <c r="I17" s="76"/>
      <c r="J17" s="76"/>
      <c r="K17" s="76"/>
      <c r="L17" s="76"/>
      <c r="M17" s="76"/>
      <c r="N17" s="76"/>
      <c r="O17" s="76"/>
      <c r="P17" s="76"/>
      <c r="Q17" s="76"/>
      <c r="R17" s="76"/>
      <c r="S17" s="76"/>
      <c r="T17" s="76"/>
      <c r="U17" s="76"/>
      <c r="V17" s="76"/>
    </row>
    <row r="18" spans="2:22" s="77" customFormat="1" ht="45">
      <c r="B18" s="188" t="s">
        <v>1407</v>
      </c>
      <c r="C18" s="233" t="s">
        <v>431</v>
      </c>
      <c r="D18" s="225" t="s">
        <v>1403</v>
      </c>
      <c r="E18" s="601" t="s">
        <v>1408</v>
      </c>
      <c r="F18" s="190"/>
      <c r="G18" s="234" t="s">
        <v>415</v>
      </c>
      <c r="H18" s="76"/>
      <c r="I18" s="76"/>
      <c r="J18" s="76"/>
      <c r="K18" s="76"/>
      <c r="L18" s="76"/>
      <c r="M18" s="76"/>
      <c r="N18" s="76"/>
      <c r="O18" s="76"/>
      <c r="P18" s="76"/>
      <c r="Q18" s="76"/>
      <c r="R18" s="76"/>
      <c r="S18" s="76"/>
      <c r="T18" s="76"/>
      <c r="U18" s="76"/>
      <c r="V18" s="76"/>
    </row>
    <row r="19" spans="2:22" s="77" customFormat="1" ht="30">
      <c r="B19" s="188" t="s">
        <v>1409</v>
      </c>
      <c r="C19" s="233" t="s">
        <v>431</v>
      </c>
      <c r="D19" s="225" t="s">
        <v>1403</v>
      </c>
      <c r="E19" s="600" t="s">
        <v>1410</v>
      </c>
      <c r="F19" s="190"/>
      <c r="G19" s="234" t="s">
        <v>415</v>
      </c>
      <c r="H19" s="76"/>
      <c r="I19" s="76"/>
      <c r="J19" s="76"/>
      <c r="K19" s="76"/>
      <c r="L19" s="76"/>
      <c r="M19" s="76"/>
      <c r="N19" s="76"/>
      <c r="O19" s="76"/>
      <c r="P19" s="76"/>
      <c r="Q19" s="76"/>
      <c r="R19" s="76"/>
      <c r="S19" s="76"/>
      <c r="T19" s="76"/>
      <c r="U19" s="76"/>
      <c r="V19" s="76"/>
    </row>
    <row r="20" spans="2:22" s="77" customFormat="1" ht="30">
      <c r="B20" s="188" t="s">
        <v>1411</v>
      </c>
      <c r="C20" s="233" t="s">
        <v>431</v>
      </c>
      <c r="D20" s="225" t="s">
        <v>1403</v>
      </c>
      <c r="E20" s="600" t="s">
        <v>1412</v>
      </c>
      <c r="F20" s="190"/>
      <c r="G20" s="234" t="s">
        <v>415</v>
      </c>
      <c r="H20" s="76"/>
      <c r="I20" s="76"/>
      <c r="J20" s="76"/>
      <c r="K20" s="76"/>
      <c r="L20" s="76"/>
      <c r="M20" s="76"/>
      <c r="N20" s="76"/>
      <c r="O20" s="76"/>
      <c r="P20" s="76"/>
      <c r="Q20" s="76"/>
      <c r="R20" s="76"/>
      <c r="S20" s="76"/>
      <c r="T20" s="76"/>
      <c r="U20" s="76"/>
      <c r="V20" s="76"/>
    </row>
    <row r="21" spans="2:22" s="77" customFormat="1" ht="30">
      <c r="B21" s="188" t="s">
        <v>1413</v>
      </c>
      <c r="C21" s="233" t="s">
        <v>431</v>
      </c>
      <c r="D21" s="225" t="s">
        <v>1403</v>
      </c>
      <c r="E21" s="190">
        <v>0</v>
      </c>
      <c r="F21" s="190"/>
      <c r="G21" s="234" t="s">
        <v>415</v>
      </c>
      <c r="H21" s="76"/>
      <c r="I21" s="76"/>
      <c r="J21" s="76"/>
      <c r="K21" s="76"/>
      <c r="L21" s="76"/>
      <c r="M21" s="76"/>
      <c r="N21" s="76"/>
      <c r="O21" s="76"/>
      <c r="P21" s="76"/>
      <c r="Q21" s="76"/>
      <c r="R21" s="76"/>
      <c r="S21" s="76"/>
      <c r="T21" s="76"/>
      <c r="U21" s="76"/>
      <c r="V21" s="76"/>
    </row>
    <row r="22" spans="2:22" s="77" customFormat="1" ht="30">
      <c r="B22" s="188" t="s">
        <v>1414</v>
      </c>
      <c r="C22" s="233" t="s">
        <v>431</v>
      </c>
      <c r="D22" s="225" t="s">
        <v>1403</v>
      </c>
      <c r="E22" s="190">
        <v>0</v>
      </c>
      <c r="F22" s="190"/>
      <c r="G22" s="234" t="s">
        <v>415</v>
      </c>
      <c r="H22" s="76"/>
      <c r="I22" s="76"/>
      <c r="J22" s="76"/>
      <c r="K22" s="76"/>
      <c r="L22" s="76"/>
      <c r="M22" s="76"/>
      <c r="N22" s="76"/>
      <c r="O22" s="76"/>
      <c r="P22" s="76"/>
      <c r="Q22" s="76"/>
      <c r="R22" s="76"/>
      <c r="S22" s="76"/>
      <c r="T22" s="76"/>
      <c r="U22" s="76"/>
      <c r="V22" s="76"/>
    </row>
    <row r="23" spans="2:22" s="77" customFormat="1" ht="30">
      <c r="B23" s="188" t="s">
        <v>1415</v>
      </c>
      <c r="C23" s="233" t="s">
        <v>431</v>
      </c>
      <c r="D23" s="225" t="s">
        <v>1403</v>
      </c>
      <c r="E23" s="190">
        <v>0</v>
      </c>
      <c r="F23" s="190"/>
      <c r="G23" s="234" t="s">
        <v>415</v>
      </c>
      <c r="H23" s="76"/>
      <c r="I23" s="76"/>
      <c r="J23" s="76"/>
      <c r="K23" s="76"/>
      <c r="L23" s="76"/>
      <c r="M23" s="76"/>
      <c r="N23" s="76"/>
      <c r="O23" s="76"/>
      <c r="P23" s="76"/>
      <c r="Q23" s="76"/>
      <c r="R23" s="76"/>
      <c r="S23" s="76"/>
      <c r="T23" s="76"/>
      <c r="U23" s="76"/>
      <c r="V23" s="76"/>
    </row>
    <row r="24" spans="2:22" s="77" customFormat="1" ht="30">
      <c r="B24" s="188" t="s">
        <v>1416</v>
      </c>
      <c r="C24" s="233" t="s">
        <v>431</v>
      </c>
      <c r="D24" s="225" t="s">
        <v>1403</v>
      </c>
      <c r="E24" s="190">
        <v>0</v>
      </c>
      <c r="F24" s="190"/>
      <c r="G24" s="234" t="s">
        <v>415</v>
      </c>
      <c r="H24" s="76"/>
      <c r="I24" s="76"/>
      <c r="J24" s="76"/>
      <c r="K24" s="76"/>
      <c r="L24" s="76"/>
      <c r="M24" s="76"/>
      <c r="N24" s="76"/>
      <c r="O24" s="76"/>
      <c r="P24" s="76"/>
      <c r="Q24" s="76"/>
      <c r="R24" s="76"/>
      <c r="S24" s="76"/>
      <c r="T24" s="76"/>
      <c r="U24" s="76"/>
      <c r="V24" s="76"/>
    </row>
    <row r="25" spans="2:22" s="77" customFormat="1" ht="30">
      <c r="B25" s="188" t="s">
        <v>1417</v>
      </c>
      <c r="C25" s="233" t="s">
        <v>431</v>
      </c>
      <c r="D25" s="225" t="s">
        <v>1403</v>
      </c>
      <c r="E25" s="190">
        <v>0</v>
      </c>
      <c r="F25" s="190"/>
      <c r="G25" s="234" t="s">
        <v>415</v>
      </c>
      <c r="H25" s="76"/>
      <c r="I25" s="76"/>
      <c r="J25" s="76"/>
      <c r="K25" s="76"/>
      <c r="L25" s="76"/>
      <c r="M25" s="76"/>
      <c r="N25" s="76"/>
      <c r="O25" s="76"/>
      <c r="P25" s="76"/>
      <c r="Q25" s="76"/>
      <c r="R25" s="76"/>
      <c r="S25" s="76"/>
      <c r="T25" s="76"/>
      <c r="U25" s="76"/>
      <c r="V25" s="76"/>
    </row>
    <row r="26" spans="2:22" s="77" customFormat="1" ht="30">
      <c r="B26" s="186" t="s">
        <v>1418</v>
      </c>
      <c r="C26" s="349" t="s">
        <v>431</v>
      </c>
      <c r="D26" s="228" t="s">
        <v>1403</v>
      </c>
      <c r="E26" s="181">
        <v>0</v>
      </c>
      <c r="F26" s="181"/>
      <c r="G26" s="350" t="s">
        <v>415</v>
      </c>
      <c r="H26" s="76"/>
      <c r="I26" s="76"/>
      <c r="J26" s="76"/>
      <c r="K26" s="76"/>
      <c r="L26" s="76"/>
      <c r="M26" s="76"/>
      <c r="N26" s="76"/>
      <c r="O26" s="76"/>
      <c r="P26" s="76"/>
      <c r="Q26" s="76"/>
      <c r="R26" s="76"/>
      <c r="S26" s="76"/>
      <c r="T26" s="76"/>
      <c r="U26" s="76"/>
      <c r="V26" s="76"/>
    </row>
    <row r="27" spans="2:22" s="77" customFormat="1" ht="18.95" customHeight="1" thickBot="1">
      <c r="B27" s="834" t="s">
        <v>560</v>
      </c>
      <c r="C27" s="834"/>
      <c r="D27" s="834"/>
      <c r="E27" s="834"/>
      <c r="F27" s="835"/>
      <c r="G27" s="834"/>
      <c r="H27" s="76"/>
      <c r="I27" s="76"/>
      <c r="J27" s="76"/>
      <c r="K27" s="76"/>
      <c r="L27" s="76"/>
      <c r="M27" s="76"/>
      <c r="N27" s="76"/>
      <c r="O27" s="76"/>
      <c r="P27" s="76"/>
      <c r="Q27" s="76"/>
      <c r="R27" s="76"/>
      <c r="S27" s="76"/>
      <c r="T27" s="76"/>
      <c r="U27" s="76"/>
      <c r="V27" s="76"/>
    </row>
    <row r="28" spans="2:22" s="77" customFormat="1" ht="18.95" customHeight="1" thickBot="1">
      <c r="B28" s="786" t="s">
        <v>1419</v>
      </c>
      <c r="C28" s="786"/>
      <c r="D28" s="786"/>
      <c r="E28" s="786"/>
      <c r="F28" s="840"/>
      <c r="G28" s="786"/>
      <c r="H28" s="76"/>
      <c r="I28" s="76"/>
      <c r="J28" s="76"/>
      <c r="K28" s="76"/>
      <c r="L28" s="76"/>
      <c r="M28" s="76"/>
      <c r="N28" s="76"/>
      <c r="O28" s="76"/>
      <c r="P28" s="76"/>
      <c r="Q28" s="76"/>
      <c r="R28" s="76"/>
      <c r="S28" s="76"/>
      <c r="T28" s="76"/>
      <c r="U28" s="76"/>
      <c r="V28" s="76"/>
    </row>
    <row r="29" spans="2:22" s="30" customFormat="1" ht="76.5" customHeight="1">
      <c r="B29" s="185" t="s">
        <v>1420</v>
      </c>
      <c r="C29" s="231" t="s">
        <v>414</v>
      </c>
      <c r="D29" s="184" t="s">
        <v>415</v>
      </c>
      <c r="E29" s="844" t="s">
        <v>1421</v>
      </c>
      <c r="F29" s="235"/>
      <c r="G29" s="232" t="s">
        <v>1422</v>
      </c>
      <c r="H29" s="29"/>
      <c r="I29" s="29"/>
      <c r="J29" s="29"/>
      <c r="K29" s="29"/>
      <c r="L29" s="29"/>
      <c r="M29" s="29"/>
      <c r="N29" s="29"/>
      <c r="O29" s="29"/>
      <c r="P29" s="29"/>
      <c r="Q29" s="29"/>
      <c r="R29" s="29"/>
      <c r="S29" s="29"/>
      <c r="T29" s="29"/>
      <c r="U29" s="29"/>
      <c r="V29" s="29"/>
    </row>
    <row r="30" spans="2:22" s="30" customFormat="1" ht="30">
      <c r="B30" s="182" t="s">
        <v>1423</v>
      </c>
      <c r="C30" s="349" t="s">
        <v>414</v>
      </c>
      <c r="D30" s="181" t="s">
        <v>415</v>
      </c>
      <c r="E30" s="700"/>
      <c r="F30" s="559"/>
      <c r="G30" s="350" t="s">
        <v>1422</v>
      </c>
      <c r="H30" s="29"/>
      <c r="I30" s="29"/>
      <c r="J30" s="29"/>
      <c r="K30" s="29"/>
      <c r="L30" s="29"/>
      <c r="M30" s="29"/>
      <c r="N30" s="29"/>
      <c r="O30" s="29"/>
      <c r="P30" s="29"/>
      <c r="Q30" s="29"/>
      <c r="R30" s="29"/>
      <c r="S30" s="29"/>
      <c r="T30" s="29"/>
      <c r="U30" s="29"/>
      <c r="V30" s="29"/>
    </row>
    <row r="31" spans="2:22" s="30" customFormat="1" ht="18.95" customHeight="1" thickBot="1">
      <c r="B31" s="838" t="s">
        <v>1424</v>
      </c>
      <c r="C31" s="838"/>
      <c r="D31" s="838"/>
      <c r="E31" s="838"/>
      <c r="F31" s="839"/>
      <c r="G31" s="838"/>
      <c r="H31" s="29"/>
      <c r="I31" s="29"/>
      <c r="J31" s="29"/>
      <c r="K31" s="29"/>
      <c r="L31" s="29"/>
      <c r="M31" s="29"/>
      <c r="N31" s="29"/>
      <c r="O31" s="29"/>
      <c r="P31" s="29"/>
      <c r="Q31" s="29"/>
      <c r="R31" s="29"/>
      <c r="S31" s="29"/>
      <c r="T31" s="29"/>
      <c r="U31" s="29"/>
      <c r="V31" s="29"/>
    </row>
    <row r="32" spans="2:22" s="30" customFormat="1" ht="138.94999999999999" customHeight="1">
      <c r="B32" s="187" t="s">
        <v>1584</v>
      </c>
      <c r="C32" s="231" t="s">
        <v>414</v>
      </c>
      <c r="D32" s="184" t="s">
        <v>415</v>
      </c>
      <c r="E32" s="845" t="s">
        <v>1425</v>
      </c>
      <c r="F32" s="236"/>
      <c r="G32" s="232" t="s">
        <v>1426</v>
      </c>
      <c r="H32" s="29"/>
      <c r="I32" s="29"/>
      <c r="J32" s="29"/>
      <c r="K32" s="29"/>
      <c r="L32" s="29"/>
      <c r="M32" s="29"/>
      <c r="N32" s="29"/>
      <c r="O32" s="29"/>
      <c r="P32" s="29"/>
      <c r="Q32" s="29"/>
      <c r="R32" s="29"/>
      <c r="S32" s="29"/>
      <c r="T32" s="29"/>
      <c r="U32" s="29"/>
      <c r="V32" s="29"/>
    </row>
    <row r="33" spans="2:22" s="30" customFormat="1" ht="40.5" customHeight="1">
      <c r="B33" s="188" t="s">
        <v>1427</v>
      </c>
      <c r="C33" s="233" t="s">
        <v>414</v>
      </c>
      <c r="D33" s="190" t="s">
        <v>415</v>
      </c>
      <c r="E33" s="706"/>
      <c r="F33" s="237"/>
      <c r="G33" s="234" t="s">
        <v>1426</v>
      </c>
      <c r="H33" s="29"/>
      <c r="I33" s="29"/>
      <c r="J33" s="29"/>
      <c r="K33" s="29"/>
      <c r="L33" s="29"/>
      <c r="M33" s="29"/>
      <c r="N33" s="29"/>
      <c r="O33" s="29"/>
      <c r="P33" s="29"/>
      <c r="Q33" s="29"/>
      <c r="R33" s="29"/>
      <c r="S33" s="29"/>
      <c r="T33" s="29"/>
      <c r="U33" s="29"/>
      <c r="V33" s="29"/>
    </row>
    <row r="34" spans="2:22" s="30" customFormat="1" ht="47.1" customHeight="1">
      <c r="B34" s="188" t="s">
        <v>1428</v>
      </c>
      <c r="C34" s="233" t="s">
        <v>414</v>
      </c>
      <c r="D34" s="190" t="s">
        <v>415</v>
      </c>
      <c r="E34" s="706"/>
      <c r="F34" s="237"/>
      <c r="G34" s="234" t="s">
        <v>1426</v>
      </c>
      <c r="H34" s="29"/>
      <c r="I34" s="29"/>
      <c r="J34" s="29"/>
      <c r="K34" s="29"/>
      <c r="L34" s="29"/>
      <c r="M34" s="29"/>
      <c r="N34" s="29"/>
      <c r="O34" s="29"/>
      <c r="P34" s="29"/>
      <c r="Q34" s="29"/>
      <c r="R34" s="29"/>
      <c r="S34" s="29"/>
      <c r="T34" s="29"/>
      <c r="U34" s="29"/>
      <c r="V34" s="29"/>
    </row>
    <row r="35" spans="2:22" s="30" customFormat="1" ht="27" customHeight="1">
      <c r="B35" s="188" t="s">
        <v>1429</v>
      </c>
      <c r="C35" s="233" t="s">
        <v>414</v>
      </c>
      <c r="D35" s="190" t="s">
        <v>415</v>
      </c>
      <c r="E35" s="706"/>
      <c r="F35" s="237"/>
      <c r="G35" s="234" t="s">
        <v>1426</v>
      </c>
      <c r="H35" s="29"/>
      <c r="I35" s="29"/>
      <c r="J35" s="29"/>
      <c r="K35" s="29"/>
      <c r="L35" s="29"/>
      <c r="M35" s="29"/>
      <c r="N35" s="29"/>
      <c r="O35" s="29"/>
      <c r="P35" s="29"/>
      <c r="Q35" s="29"/>
      <c r="R35" s="29"/>
      <c r="S35" s="29"/>
      <c r="T35" s="29"/>
      <c r="U35" s="29"/>
      <c r="V35" s="29"/>
    </row>
    <row r="36" spans="2:22" s="30" customFormat="1" ht="75">
      <c r="B36" s="188" t="s">
        <v>1430</v>
      </c>
      <c r="C36" s="233" t="s">
        <v>414</v>
      </c>
      <c r="D36" s="190" t="s">
        <v>415</v>
      </c>
      <c r="E36" s="706" t="s">
        <v>1431</v>
      </c>
      <c r="F36" s="237"/>
      <c r="G36" s="234" t="s">
        <v>1426</v>
      </c>
      <c r="H36" s="29"/>
      <c r="I36" s="29"/>
      <c r="J36" s="29"/>
      <c r="K36" s="29"/>
      <c r="L36" s="29"/>
      <c r="M36" s="29"/>
      <c r="N36" s="29"/>
      <c r="O36" s="29"/>
      <c r="P36" s="29"/>
      <c r="Q36" s="29"/>
      <c r="R36" s="29"/>
      <c r="S36" s="29"/>
      <c r="T36" s="29"/>
      <c r="U36" s="29"/>
      <c r="V36" s="29"/>
    </row>
    <row r="37" spans="2:22" s="30" customFormat="1" ht="135">
      <c r="B37" s="188" t="s">
        <v>1668</v>
      </c>
      <c r="C37" s="233" t="s">
        <v>414</v>
      </c>
      <c r="D37" s="190" t="s">
        <v>415</v>
      </c>
      <c r="E37" s="846"/>
      <c r="F37" s="237"/>
      <c r="G37" s="234" t="s">
        <v>1426</v>
      </c>
      <c r="H37" s="29"/>
      <c r="I37" s="29"/>
      <c r="J37" s="29"/>
      <c r="K37" s="29"/>
      <c r="L37" s="29"/>
      <c r="M37" s="29"/>
      <c r="N37" s="29"/>
      <c r="O37" s="29"/>
      <c r="P37" s="29"/>
      <c r="Q37" s="29"/>
      <c r="R37" s="29"/>
      <c r="S37" s="29"/>
      <c r="T37" s="29"/>
      <c r="U37" s="29"/>
      <c r="V37" s="29"/>
    </row>
    <row r="38" spans="2:22" s="30" customFormat="1" ht="75">
      <c r="B38" s="188" t="s">
        <v>1432</v>
      </c>
      <c r="C38" s="233" t="s">
        <v>414</v>
      </c>
      <c r="D38" s="190" t="s">
        <v>415</v>
      </c>
      <c r="E38" s="706" t="s">
        <v>1431</v>
      </c>
      <c r="F38" s="237"/>
      <c r="G38" s="234" t="s">
        <v>1433</v>
      </c>
      <c r="H38" s="29"/>
      <c r="I38" s="29"/>
      <c r="J38" s="29"/>
      <c r="K38" s="29"/>
      <c r="L38" s="29"/>
      <c r="M38" s="29"/>
      <c r="N38" s="29"/>
      <c r="O38" s="29"/>
      <c r="P38" s="29"/>
      <c r="Q38" s="29"/>
      <c r="R38" s="29"/>
      <c r="S38" s="29"/>
      <c r="T38" s="29"/>
      <c r="U38" s="29"/>
      <c r="V38" s="29"/>
    </row>
    <row r="39" spans="2:22" s="30" customFormat="1" ht="30">
      <c r="B39" s="186" t="s">
        <v>1434</v>
      </c>
      <c r="C39" s="349" t="s">
        <v>414</v>
      </c>
      <c r="D39" s="181" t="s">
        <v>415</v>
      </c>
      <c r="E39" s="843"/>
      <c r="F39" s="560"/>
      <c r="G39" s="350" t="s">
        <v>1433</v>
      </c>
      <c r="H39" s="29"/>
      <c r="I39" s="29"/>
      <c r="J39" s="29"/>
      <c r="K39" s="29"/>
      <c r="L39" s="29"/>
      <c r="M39" s="29"/>
      <c r="N39" s="29"/>
      <c r="O39" s="29"/>
      <c r="P39" s="29"/>
      <c r="Q39" s="29"/>
      <c r="R39" s="29"/>
      <c r="S39" s="29"/>
      <c r="T39" s="29"/>
      <c r="U39" s="29"/>
      <c r="V39" s="29"/>
    </row>
    <row r="40" spans="2:22" s="30" customFormat="1" ht="18.95" customHeight="1" thickBot="1">
      <c r="B40" s="838" t="s">
        <v>1435</v>
      </c>
      <c r="C40" s="838"/>
      <c r="D40" s="838"/>
      <c r="E40" s="838"/>
      <c r="F40" s="839"/>
      <c r="G40" s="838"/>
      <c r="H40" s="29"/>
      <c r="I40" s="29"/>
      <c r="J40" s="29"/>
      <c r="K40" s="29"/>
      <c r="L40" s="29"/>
      <c r="M40" s="29"/>
      <c r="N40" s="29"/>
      <c r="O40" s="29"/>
      <c r="P40" s="29"/>
      <c r="Q40" s="29"/>
      <c r="R40" s="29"/>
      <c r="S40" s="29"/>
      <c r="T40" s="29"/>
      <c r="U40" s="29"/>
      <c r="V40" s="29"/>
    </row>
    <row r="41" spans="2:22" s="30" customFormat="1" ht="109.5" customHeight="1">
      <c r="B41" s="112" t="s">
        <v>1583</v>
      </c>
      <c r="C41" s="171" t="s">
        <v>414</v>
      </c>
      <c r="D41" s="119" t="s">
        <v>415</v>
      </c>
      <c r="E41" s="121" t="s">
        <v>1436</v>
      </c>
      <c r="F41" s="173"/>
      <c r="G41" s="172" t="s">
        <v>1433</v>
      </c>
      <c r="H41" s="29"/>
      <c r="I41" s="29"/>
      <c r="J41" s="29"/>
      <c r="K41" s="29"/>
      <c r="L41" s="29"/>
      <c r="M41" s="29"/>
      <c r="N41" s="29"/>
      <c r="O41" s="29"/>
      <c r="P41" s="29"/>
      <c r="Q41" s="29"/>
      <c r="R41" s="29"/>
      <c r="S41" s="29"/>
      <c r="T41" s="29"/>
      <c r="U41" s="29"/>
      <c r="V41" s="29"/>
    </row>
    <row r="42" spans="2:22" s="30" customFormat="1" ht="18.95" customHeight="1" thickBot="1">
      <c r="B42" s="838" t="s">
        <v>1437</v>
      </c>
      <c r="C42" s="838"/>
      <c r="D42" s="838"/>
      <c r="E42" s="838"/>
      <c r="F42" s="839"/>
      <c r="G42" s="838"/>
      <c r="H42" s="29"/>
      <c r="I42" s="29"/>
      <c r="J42" s="29"/>
      <c r="K42" s="29"/>
      <c r="L42" s="29"/>
      <c r="M42" s="29"/>
      <c r="N42" s="29"/>
      <c r="O42" s="29"/>
      <c r="P42" s="29"/>
      <c r="Q42" s="29"/>
      <c r="R42" s="29"/>
      <c r="S42" s="29"/>
      <c r="T42" s="29"/>
      <c r="U42" s="29"/>
      <c r="V42" s="29"/>
    </row>
    <row r="43" spans="2:22" s="30" customFormat="1" ht="72" customHeight="1">
      <c r="B43" s="112" t="s">
        <v>1438</v>
      </c>
      <c r="C43" s="171" t="s">
        <v>414</v>
      </c>
      <c r="D43" s="119" t="s">
        <v>415</v>
      </c>
      <c r="E43" s="121" t="s">
        <v>1431</v>
      </c>
      <c r="F43" s="173"/>
      <c r="G43" s="172" t="s">
        <v>415</v>
      </c>
      <c r="H43" s="29"/>
      <c r="I43" s="29"/>
      <c r="J43" s="29"/>
      <c r="K43" s="29"/>
      <c r="L43" s="29"/>
      <c r="M43" s="29"/>
      <c r="N43" s="29"/>
      <c r="O43" s="29"/>
      <c r="P43" s="29"/>
      <c r="Q43" s="29"/>
      <c r="R43" s="29"/>
      <c r="S43" s="29"/>
      <c r="T43" s="29"/>
      <c r="U43" s="29"/>
      <c r="V43" s="29"/>
    </row>
    <row r="44" spans="2:22" s="30" customFormat="1" ht="18.95" customHeight="1">
      <c r="B44" s="836" t="s">
        <v>1439</v>
      </c>
      <c r="C44" s="836"/>
      <c r="D44" s="836"/>
      <c r="E44" s="836"/>
      <c r="F44" s="837"/>
      <c r="G44" s="836"/>
      <c r="H44" s="29"/>
      <c r="I44" s="29"/>
      <c r="J44" s="29"/>
      <c r="K44" s="29"/>
      <c r="L44" s="29"/>
      <c r="M44" s="29"/>
      <c r="N44" s="29"/>
      <c r="O44" s="29"/>
      <c r="P44" s="29"/>
      <c r="Q44" s="29"/>
      <c r="R44" s="29"/>
      <c r="S44" s="29"/>
      <c r="T44" s="29"/>
      <c r="U44" s="29"/>
      <c r="V44" s="29"/>
    </row>
    <row r="45" spans="2:22" s="30" customFormat="1" ht="18.95" customHeight="1" thickBot="1">
      <c r="B45" s="786" t="s">
        <v>1440</v>
      </c>
      <c r="C45" s="786"/>
      <c r="D45" s="786"/>
      <c r="E45" s="786"/>
      <c r="F45" s="840"/>
      <c r="G45" s="786"/>
      <c r="H45" s="29"/>
      <c r="I45" s="29"/>
      <c r="J45" s="29"/>
      <c r="K45" s="29"/>
      <c r="L45" s="29"/>
      <c r="M45" s="29"/>
      <c r="N45" s="29"/>
      <c r="O45" s="29"/>
      <c r="P45" s="29"/>
      <c r="Q45" s="29"/>
      <c r="R45" s="29"/>
      <c r="S45" s="29"/>
      <c r="T45" s="29"/>
      <c r="U45" s="29"/>
      <c r="V45" s="29"/>
    </row>
    <row r="46" spans="2:22" s="30" customFormat="1" ht="60">
      <c r="B46" s="112" t="s">
        <v>1582</v>
      </c>
      <c r="C46" s="171" t="s">
        <v>414</v>
      </c>
      <c r="D46" s="119" t="s">
        <v>415</v>
      </c>
      <c r="E46" s="174" t="s">
        <v>1441</v>
      </c>
      <c r="F46" s="172"/>
      <c r="G46" s="172" t="s">
        <v>1442</v>
      </c>
      <c r="H46" s="29"/>
      <c r="I46" s="29"/>
      <c r="J46" s="29"/>
      <c r="K46" s="29"/>
      <c r="L46" s="29"/>
      <c r="M46" s="29"/>
      <c r="N46" s="29"/>
      <c r="O46" s="29"/>
      <c r="P46" s="29"/>
      <c r="Q46" s="29"/>
      <c r="R46" s="29"/>
      <c r="S46" s="29"/>
      <c r="T46" s="29"/>
      <c r="U46" s="29"/>
      <c r="V46" s="29"/>
    </row>
    <row r="47" spans="2:22" s="30" customFormat="1" ht="18.95" customHeight="1" thickBot="1">
      <c r="B47" s="838" t="s">
        <v>1443</v>
      </c>
      <c r="C47" s="838"/>
      <c r="D47" s="838"/>
      <c r="E47" s="838"/>
      <c r="F47" s="839"/>
      <c r="G47" s="838"/>
      <c r="H47" s="29"/>
      <c r="I47" s="29"/>
      <c r="J47" s="29"/>
      <c r="K47" s="29"/>
      <c r="L47" s="29"/>
      <c r="M47" s="29"/>
      <c r="N47" s="29"/>
      <c r="O47" s="29"/>
      <c r="P47" s="29"/>
      <c r="Q47" s="29"/>
      <c r="R47" s="29"/>
      <c r="S47" s="29"/>
      <c r="T47" s="29"/>
      <c r="U47" s="29"/>
      <c r="V47" s="29"/>
    </row>
    <row r="48" spans="2:22" s="30" customFormat="1" ht="123.6" customHeight="1">
      <c r="B48" s="112" t="s">
        <v>1444</v>
      </c>
      <c r="C48" s="171" t="s">
        <v>414</v>
      </c>
      <c r="D48" s="119" t="s">
        <v>415</v>
      </c>
      <c r="E48" s="174" t="s">
        <v>1445</v>
      </c>
      <c r="F48" s="173"/>
      <c r="G48" s="172" t="s">
        <v>1433</v>
      </c>
      <c r="H48" s="29"/>
      <c r="I48" s="29"/>
      <c r="J48" s="29"/>
      <c r="K48" s="29"/>
      <c r="L48" s="29"/>
      <c r="M48" s="29"/>
      <c r="N48" s="29"/>
      <c r="O48" s="29"/>
      <c r="P48" s="29"/>
      <c r="Q48" s="29"/>
      <c r="R48" s="29"/>
      <c r="S48" s="29"/>
      <c r="T48" s="29"/>
      <c r="U48" s="29"/>
      <c r="V48" s="29"/>
    </row>
    <row r="49" spans="2:22" s="30" customFormat="1" ht="18.95" customHeight="1" thickBot="1">
      <c r="B49" s="838" t="s">
        <v>1446</v>
      </c>
      <c r="C49" s="838"/>
      <c r="D49" s="838"/>
      <c r="E49" s="838"/>
      <c r="F49" s="839"/>
      <c r="G49" s="838"/>
      <c r="H49" s="29"/>
      <c r="I49" s="29"/>
      <c r="J49" s="29"/>
      <c r="K49" s="29"/>
      <c r="L49" s="29"/>
      <c r="M49" s="29"/>
      <c r="N49" s="29"/>
      <c r="O49" s="29"/>
      <c r="P49" s="29"/>
      <c r="Q49" s="29"/>
      <c r="R49" s="29"/>
      <c r="S49" s="29"/>
      <c r="T49" s="29"/>
      <c r="U49" s="29"/>
      <c r="V49" s="29"/>
    </row>
    <row r="50" spans="2:22" s="30" customFormat="1" ht="120">
      <c r="B50" s="187" t="s">
        <v>1669</v>
      </c>
      <c r="C50" s="231" t="s">
        <v>414</v>
      </c>
      <c r="D50" s="184" t="s">
        <v>415</v>
      </c>
      <c r="E50" s="195" t="s">
        <v>1445</v>
      </c>
      <c r="F50" s="236"/>
      <c r="G50" s="232" t="s">
        <v>1442</v>
      </c>
      <c r="H50" s="29"/>
      <c r="I50" s="29"/>
      <c r="J50" s="29"/>
      <c r="K50" s="29"/>
      <c r="L50" s="29"/>
      <c r="M50" s="29"/>
      <c r="N50" s="29"/>
      <c r="O50" s="29"/>
      <c r="P50" s="29"/>
      <c r="Q50" s="29"/>
      <c r="R50" s="29"/>
      <c r="S50" s="29"/>
      <c r="T50" s="29"/>
      <c r="U50" s="29"/>
      <c r="V50" s="29"/>
    </row>
    <row r="51" spans="2:22" s="30" customFormat="1" ht="105">
      <c r="B51" s="188" t="s">
        <v>1447</v>
      </c>
      <c r="C51" s="233" t="s">
        <v>414</v>
      </c>
      <c r="D51" s="190" t="s">
        <v>415</v>
      </c>
      <c r="E51" s="238" t="s">
        <v>1436</v>
      </c>
      <c r="F51" s="237"/>
      <c r="G51" s="234" t="s">
        <v>1422</v>
      </c>
      <c r="H51" s="29"/>
      <c r="I51" s="29"/>
      <c r="J51" s="29"/>
      <c r="K51" s="29"/>
      <c r="L51" s="29"/>
      <c r="M51" s="29"/>
      <c r="N51" s="29"/>
      <c r="O51" s="29"/>
      <c r="P51" s="29"/>
      <c r="Q51" s="29"/>
      <c r="R51" s="29"/>
      <c r="S51" s="29"/>
      <c r="T51" s="29"/>
      <c r="U51" s="29"/>
      <c r="V51" s="29"/>
    </row>
    <row r="52" spans="2:22" s="30" customFormat="1" ht="120">
      <c r="B52" s="186" t="s">
        <v>1198</v>
      </c>
      <c r="C52" s="349" t="s">
        <v>414</v>
      </c>
      <c r="D52" s="181" t="s">
        <v>415</v>
      </c>
      <c r="E52" s="366" t="s">
        <v>1448</v>
      </c>
      <c r="F52" s="560"/>
      <c r="G52" s="367" t="s">
        <v>1449</v>
      </c>
      <c r="H52" s="29"/>
      <c r="I52" s="29"/>
      <c r="J52" s="29"/>
      <c r="K52" s="29"/>
      <c r="L52" s="29"/>
      <c r="M52" s="29"/>
      <c r="N52" s="29"/>
      <c r="O52" s="29"/>
      <c r="P52" s="29"/>
      <c r="Q52" s="29"/>
      <c r="R52" s="29"/>
      <c r="S52" s="29"/>
      <c r="T52" s="29"/>
      <c r="U52" s="29"/>
      <c r="V52" s="29"/>
    </row>
    <row r="53" spans="2:22" s="30" customFormat="1" ht="18.95" customHeight="1" thickBot="1">
      <c r="B53" s="838" t="s">
        <v>1450</v>
      </c>
      <c r="C53" s="838"/>
      <c r="D53" s="838"/>
      <c r="E53" s="838"/>
      <c r="F53" s="839"/>
      <c r="G53" s="838"/>
      <c r="H53" s="29"/>
      <c r="I53" s="29"/>
      <c r="J53" s="29"/>
      <c r="K53" s="29"/>
      <c r="L53" s="29"/>
      <c r="M53" s="29"/>
      <c r="N53" s="29"/>
      <c r="O53" s="29"/>
      <c r="P53" s="29"/>
      <c r="Q53" s="29"/>
      <c r="R53" s="29"/>
      <c r="S53" s="29"/>
      <c r="T53" s="29"/>
      <c r="U53" s="29"/>
      <c r="V53" s="29"/>
    </row>
    <row r="54" spans="2:22" s="30" customFormat="1" ht="165">
      <c r="B54" s="112" t="s">
        <v>1451</v>
      </c>
      <c r="C54" s="171" t="s">
        <v>414</v>
      </c>
      <c r="D54" s="119" t="s">
        <v>415</v>
      </c>
      <c r="E54" s="174" t="s">
        <v>1201</v>
      </c>
      <c r="F54" s="173"/>
      <c r="G54" s="172" t="s">
        <v>1452</v>
      </c>
      <c r="H54" s="29"/>
      <c r="I54" s="29"/>
      <c r="J54" s="29"/>
      <c r="K54" s="29"/>
      <c r="L54" s="29"/>
      <c r="M54" s="29"/>
      <c r="N54" s="29"/>
      <c r="O54" s="29"/>
      <c r="P54" s="29"/>
      <c r="Q54" s="29"/>
      <c r="R54" s="29"/>
      <c r="S54" s="29"/>
      <c r="T54" s="29"/>
      <c r="U54" s="29"/>
      <c r="V54" s="29"/>
    </row>
    <row r="55" spans="2:22" s="30" customFormat="1" ht="18.95" customHeight="1">
      <c r="B55" s="836" t="s">
        <v>1453</v>
      </c>
      <c r="C55" s="836"/>
      <c r="D55" s="836"/>
      <c r="E55" s="836"/>
      <c r="F55" s="837"/>
      <c r="G55" s="836"/>
      <c r="H55" s="29"/>
      <c r="I55" s="50"/>
      <c r="J55" s="29"/>
      <c r="K55" s="29"/>
      <c r="L55" s="29"/>
      <c r="M55" s="29"/>
      <c r="N55" s="29"/>
      <c r="O55" s="29"/>
      <c r="P55" s="29"/>
      <c r="Q55" s="29"/>
      <c r="R55" s="29"/>
      <c r="S55" s="29"/>
      <c r="T55" s="29"/>
      <c r="U55" s="29"/>
      <c r="V55" s="29"/>
    </row>
    <row r="56" spans="2:22" s="30" customFormat="1" ht="18.95" customHeight="1" thickBot="1">
      <c r="B56" s="786" t="s">
        <v>1454</v>
      </c>
      <c r="C56" s="786"/>
      <c r="D56" s="786"/>
      <c r="E56" s="786"/>
      <c r="F56" s="840"/>
      <c r="G56" s="786"/>
      <c r="H56" s="29"/>
      <c r="J56" s="29"/>
      <c r="K56" s="29"/>
      <c r="L56" s="29"/>
      <c r="M56" s="29"/>
      <c r="N56" s="29"/>
      <c r="O56" s="29"/>
      <c r="P56" s="29"/>
      <c r="Q56" s="29"/>
      <c r="R56" s="29"/>
      <c r="S56" s="29"/>
      <c r="T56" s="29"/>
      <c r="U56" s="29"/>
      <c r="V56" s="29"/>
    </row>
    <row r="57" spans="2:22" s="30" customFormat="1" ht="123" customHeight="1">
      <c r="B57" s="187" t="s">
        <v>1455</v>
      </c>
      <c r="C57" s="231" t="s">
        <v>414</v>
      </c>
      <c r="D57" s="184" t="s">
        <v>415</v>
      </c>
      <c r="E57" s="240" t="s">
        <v>1436</v>
      </c>
      <c r="F57" s="236"/>
      <c r="G57" s="232" t="s">
        <v>1456</v>
      </c>
      <c r="H57" s="29"/>
      <c r="J57" s="29"/>
      <c r="K57" s="29"/>
      <c r="L57" s="29"/>
      <c r="M57" s="29"/>
      <c r="N57" s="29"/>
      <c r="O57" s="29"/>
      <c r="P57" s="29"/>
      <c r="Q57" s="29"/>
      <c r="R57" s="29"/>
      <c r="S57" s="29"/>
      <c r="T57" s="29"/>
      <c r="U57" s="29"/>
      <c r="V57" s="29"/>
    </row>
    <row r="58" spans="2:22" s="30" customFormat="1" ht="66.95" customHeight="1">
      <c r="B58" s="188" t="s">
        <v>1457</v>
      </c>
      <c r="C58" s="233" t="s">
        <v>414</v>
      </c>
      <c r="D58" s="190" t="s">
        <v>415</v>
      </c>
      <c r="E58" s="238" t="s">
        <v>1458</v>
      </c>
      <c r="F58" s="237"/>
      <c r="G58" s="234" t="s">
        <v>1456</v>
      </c>
      <c r="H58" s="29"/>
      <c r="J58" s="29"/>
      <c r="K58" s="29"/>
      <c r="L58" s="29"/>
      <c r="M58" s="29"/>
      <c r="N58" s="29"/>
      <c r="O58" s="29"/>
      <c r="P58" s="29"/>
      <c r="Q58" s="29"/>
      <c r="R58" s="29"/>
      <c r="S58" s="29"/>
      <c r="T58" s="29"/>
      <c r="U58" s="29"/>
      <c r="V58" s="29"/>
    </row>
    <row r="59" spans="2:22" s="30" customFormat="1" ht="65.099999999999994" customHeight="1">
      <c r="B59" s="188" t="s">
        <v>1459</v>
      </c>
      <c r="C59" s="233" t="s">
        <v>414</v>
      </c>
      <c r="D59" s="190" t="s">
        <v>415</v>
      </c>
      <c r="E59" s="238" t="s">
        <v>1460</v>
      </c>
      <c r="F59" s="237"/>
      <c r="G59" s="234" t="s">
        <v>1456</v>
      </c>
      <c r="H59" s="29"/>
      <c r="I59" s="29"/>
      <c r="J59" s="29"/>
      <c r="K59" s="29"/>
      <c r="L59" s="29"/>
      <c r="M59" s="29"/>
      <c r="N59" s="29"/>
      <c r="O59" s="29"/>
      <c r="P59" s="29"/>
      <c r="Q59" s="29"/>
      <c r="R59" s="29"/>
      <c r="S59" s="29"/>
      <c r="T59" s="29"/>
      <c r="U59" s="29"/>
      <c r="V59" s="29"/>
    </row>
    <row r="60" spans="2:22" s="30" customFormat="1" ht="83.1" customHeight="1">
      <c r="B60" s="186" t="s">
        <v>1461</v>
      </c>
      <c r="C60" s="349" t="s">
        <v>414</v>
      </c>
      <c r="D60" s="181" t="s">
        <v>415</v>
      </c>
      <c r="E60" s="561" t="s">
        <v>1462</v>
      </c>
      <c r="F60" s="560"/>
      <c r="G60" s="350" t="s">
        <v>1463</v>
      </c>
      <c r="H60" s="29"/>
      <c r="I60" s="29"/>
      <c r="J60" s="29"/>
      <c r="K60" s="29"/>
      <c r="L60" s="29"/>
      <c r="M60" s="29"/>
      <c r="N60" s="29"/>
      <c r="O60" s="29"/>
      <c r="P60" s="29"/>
      <c r="Q60" s="29"/>
      <c r="R60" s="29"/>
      <c r="S60" s="29"/>
      <c r="T60" s="29"/>
      <c r="U60" s="29"/>
      <c r="V60" s="29"/>
    </row>
    <row r="61" spans="2:22" s="30" customFormat="1" ht="18.95" customHeight="1" thickBot="1">
      <c r="B61" s="838" t="s">
        <v>1464</v>
      </c>
      <c r="C61" s="838"/>
      <c r="D61" s="838"/>
      <c r="E61" s="838"/>
      <c r="F61" s="839"/>
      <c r="G61" s="838"/>
      <c r="H61" s="29"/>
      <c r="I61" s="29"/>
      <c r="J61" s="29"/>
      <c r="K61" s="29"/>
      <c r="L61" s="29"/>
      <c r="M61" s="29"/>
      <c r="N61" s="29"/>
      <c r="O61" s="29"/>
      <c r="P61" s="29"/>
      <c r="Q61" s="29"/>
      <c r="R61" s="29"/>
      <c r="S61" s="29"/>
      <c r="T61" s="29"/>
      <c r="U61" s="29"/>
      <c r="V61" s="29"/>
    </row>
    <row r="62" spans="2:22" s="30" customFormat="1" ht="75">
      <c r="B62" s="112" t="s">
        <v>1465</v>
      </c>
      <c r="C62" s="171" t="s">
        <v>414</v>
      </c>
      <c r="D62" s="119" t="s">
        <v>415</v>
      </c>
      <c r="E62" s="166" t="s">
        <v>1466</v>
      </c>
      <c r="F62" s="173"/>
      <c r="G62" s="172" t="s">
        <v>1467</v>
      </c>
      <c r="H62" s="29"/>
      <c r="I62" s="29"/>
      <c r="J62" s="29"/>
      <c r="K62" s="29"/>
      <c r="L62" s="29"/>
      <c r="M62" s="29"/>
      <c r="N62" s="29"/>
      <c r="O62" s="29"/>
      <c r="P62" s="29"/>
      <c r="Q62" s="29"/>
      <c r="R62" s="29"/>
      <c r="S62" s="29"/>
      <c r="T62" s="29"/>
      <c r="U62" s="29"/>
      <c r="V62" s="29"/>
    </row>
    <row r="63" spans="2:22" s="30" customFormat="1" ht="18.95" customHeight="1" thickBot="1">
      <c r="B63" s="838" t="s">
        <v>1468</v>
      </c>
      <c r="C63" s="838"/>
      <c r="D63" s="838"/>
      <c r="E63" s="838"/>
      <c r="F63" s="839"/>
      <c r="G63" s="838"/>
      <c r="H63" s="29"/>
      <c r="I63" s="29"/>
      <c r="J63" s="29"/>
      <c r="K63" s="29"/>
      <c r="L63" s="29"/>
      <c r="M63" s="29"/>
      <c r="N63" s="29"/>
      <c r="O63" s="29"/>
      <c r="P63" s="29"/>
      <c r="Q63" s="29"/>
      <c r="R63" s="29"/>
      <c r="S63" s="29"/>
      <c r="T63" s="29"/>
      <c r="U63" s="29"/>
      <c r="V63" s="29"/>
    </row>
    <row r="64" spans="2:22" s="30" customFormat="1" ht="39.950000000000003" customHeight="1">
      <c r="B64" s="187" t="s">
        <v>1469</v>
      </c>
      <c r="C64" s="231" t="s">
        <v>414</v>
      </c>
      <c r="D64" s="184" t="s">
        <v>415</v>
      </c>
      <c r="E64" s="847" t="s">
        <v>1670</v>
      </c>
      <c r="F64" s="236"/>
      <c r="G64" s="232" t="s">
        <v>1470</v>
      </c>
      <c r="H64" s="29"/>
      <c r="J64" s="29"/>
      <c r="K64" s="29"/>
      <c r="L64" s="29"/>
      <c r="M64" s="29"/>
      <c r="N64" s="29"/>
      <c r="O64" s="29"/>
      <c r="P64" s="29"/>
      <c r="Q64" s="29"/>
      <c r="R64" s="29"/>
      <c r="S64" s="29"/>
      <c r="T64" s="29"/>
      <c r="U64" s="29"/>
      <c r="V64" s="29"/>
    </row>
    <row r="65" spans="2:22" s="30" customFormat="1" ht="30">
      <c r="B65" s="188" t="s">
        <v>1471</v>
      </c>
      <c r="C65" s="233" t="s">
        <v>414</v>
      </c>
      <c r="D65" s="190" t="s">
        <v>415</v>
      </c>
      <c r="E65" s="846"/>
      <c r="F65" s="237"/>
      <c r="G65" s="234" t="s">
        <v>1470</v>
      </c>
      <c r="H65" s="29"/>
      <c r="J65" s="29"/>
      <c r="K65" s="29"/>
      <c r="L65" s="29"/>
      <c r="M65" s="29"/>
      <c r="N65" s="29"/>
      <c r="O65" s="29"/>
      <c r="P65" s="29"/>
      <c r="Q65" s="29"/>
      <c r="R65" s="29"/>
      <c r="S65" s="29"/>
      <c r="T65" s="29"/>
      <c r="U65" s="29"/>
      <c r="V65" s="29"/>
    </row>
    <row r="66" spans="2:22" s="30" customFormat="1" ht="87.95" customHeight="1">
      <c r="B66" s="186" t="s">
        <v>1472</v>
      </c>
      <c r="C66" s="349" t="s">
        <v>414</v>
      </c>
      <c r="D66" s="181" t="s">
        <v>415</v>
      </c>
      <c r="E66" s="843"/>
      <c r="F66" s="560"/>
      <c r="G66" s="350" t="s">
        <v>1470</v>
      </c>
      <c r="H66" s="29"/>
      <c r="J66" s="29"/>
      <c r="K66" s="29"/>
      <c r="L66" s="29"/>
      <c r="M66" s="29"/>
      <c r="N66" s="29"/>
      <c r="O66" s="29"/>
      <c r="P66" s="29"/>
      <c r="Q66" s="29"/>
      <c r="R66" s="29"/>
      <c r="S66" s="29"/>
      <c r="T66" s="29"/>
      <c r="U66" s="29"/>
      <c r="V66" s="29"/>
    </row>
    <row r="67" spans="2:22" s="30" customFormat="1" ht="18.95" customHeight="1" thickBot="1">
      <c r="B67" s="838" t="s">
        <v>1473</v>
      </c>
      <c r="C67" s="838"/>
      <c r="D67" s="838"/>
      <c r="E67" s="838"/>
      <c r="F67" s="839"/>
      <c r="G67" s="838"/>
      <c r="H67" s="29"/>
      <c r="I67" s="29"/>
      <c r="J67" s="29"/>
      <c r="K67" s="29"/>
      <c r="L67" s="29"/>
      <c r="M67" s="29"/>
      <c r="N67" s="29"/>
      <c r="O67" s="29"/>
      <c r="P67" s="29"/>
      <c r="Q67" s="29"/>
      <c r="R67" s="29"/>
      <c r="S67" s="29"/>
      <c r="T67" s="29"/>
      <c r="U67" s="29"/>
      <c r="V67" s="29"/>
    </row>
    <row r="68" spans="2:22" s="30" customFormat="1" ht="60">
      <c r="B68" s="112" t="s">
        <v>1474</v>
      </c>
      <c r="C68" s="171" t="s">
        <v>414</v>
      </c>
      <c r="D68" s="119" t="s">
        <v>415</v>
      </c>
      <c r="E68" s="176" t="s">
        <v>1475</v>
      </c>
      <c r="F68" s="173"/>
      <c r="G68" s="172" t="s">
        <v>1470</v>
      </c>
      <c r="H68" s="29"/>
      <c r="I68" s="29"/>
      <c r="J68" s="29"/>
      <c r="K68" s="29"/>
      <c r="L68" s="29"/>
      <c r="M68" s="29"/>
      <c r="N68" s="29"/>
      <c r="O68" s="29"/>
      <c r="P68" s="29"/>
      <c r="Q68" s="29"/>
      <c r="R68" s="29"/>
      <c r="S68" s="29"/>
      <c r="T68" s="29"/>
      <c r="U68" s="29"/>
      <c r="V68" s="29"/>
    </row>
    <row r="69" spans="2:22" s="30" customFormat="1" ht="18.95" customHeight="1">
      <c r="B69" s="836" t="s">
        <v>1476</v>
      </c>
      <c r="C69" s="836"/>
      <c r="D69" s="836"/>
      <c r="E69" s="836"/>
      <c r="F69" s="837"/>
      <c r="G69" s="836"/>
      <c r="H69" s="29"/>
      <c r="I69" s="29"/>
      <c r="J69" s="29"/>
      <c r="K69" s="29"/>
      <c r="L69" s="29"/>
      <c r="M69" s="29"/>
      <c r="N69" s="29"/>
      <c r="O69" s="29"/>
      <c r="P69" s="29"/>
      <c r="Q69" s="29"/>
      <c r="R69" s="29"/>
      <c r="S69" s="29"/>
      <c r="T69" s="29"/>
      <c r="U69" s="29"/>
      <c r="V69" s="29"/>
    </row>
    <row r="70" spans="2:22" s="30" customFormat="1" ht="18.95" customHeight="1" thickBot="1">
      <c r="B70" s="786" t="s">
        <v>1477</v>
      </c>
      <c r="C70" s="786"/>
      <c r="D70" s="786"/>
      <c r="E70" s="786"/>
      <c r="F70" s="840"/>
      <c r="G70" s="786"/>
      <c r="H70" s="29"/>
      <c r="I70" s="29"/>
      <c r="J70" s="29"/>
      <c r="K70" s="29"/>
      <c r="L70" s="29"/>
      <c r="M70" s="29"/>
      <c r="N70" s="29"/>
      <c r="O70" s="29"/>
      <c r="P70" s="29"/>
      <c r="Q70" s="29"/>
      <c r="R70" s="29"/>
      <c r="S70" s="29"/>
      <c r="T70" s="29"/>
      <c r="U70" s="29"/>
      <c r="V70" s="29"/>
    </row>
    <row r="71" spans="2:22" s="30" customFormat="1" ht="150">
      <c r="B71" s="187" t="s">
        <v>1478</v>
      </c>
      <c r="C71" s="231" t="s">
        <v>414</v>
      </c>
      <c r="D71" s="184" t="s">
        <v>415</v>
      </c>
      <c r="E71" s="196" t="s">
        <v>1479</v>
      </c>
      <c r="F71" s="236"/>
      <c r="G71" s="232" t="s">
        <v>1480</v>
      </c>
      <c r="H71" s="29"/>
      <c r="I71" s="50"/>
      <c r="J71" s="29"/>
      <c r="K71" s="29"/>
      <c r="L71" s="29"/>
      <c r="M71" s="29"/>
      <c r="N71" s="29"/>
      <c r="O71" s="29"/>
      <c r="P71" s="29"/>
      <c r="Q71" s="29"/>
      <c r="R71" s="29"/>
      <c r="S71" s="29"/>
      <c r="T71" s="29"/>
      <c r="U71" s="29"/>
      <c r="V71" s="29"/>
    </row>
    <row r="72" spans="2:22" s="30" customFormat="1" ht="63" customHeight="1">
      <c r="B72" s="188" t="s">
        <v>1481</v>
      </c>
      <c r="C72" s="233" t="s">
        <v>414</v>
      </c>
      <c r="D72" s="190" t="s">
        <v>415</v>
      </c>
      <c r="E72" s="706" t="s">
        <v>1482</v>
      </c>
      <c r="F72" s="237"/>
      <c r="G72" s="234" t="s">
        <v>1483</v>
      </c>
      <c r="H72" s="29"/>
      <c r="J72" s="29"/>
      <c r="K72" s="29"/>
      <c r="L72" s="29"/>
      <c r="M72" s="29"/>
      <c r="N72" s="29"/>
      <c r="O72" s="29"/>
      <c r="P72" s="29"/>
      <c r="Q72" s="29"/>
      <c r="R72" s="29"/>
      <c r="S72" s="29"/>
      <c r="T72" s="29"/>
      <c r="U72" s="29"/>
      <c r="V72" s="29"/>
    </row>
    <row r="73" spans="2:22" s="30" customFormat="1" ht="33" customHeight="1">
      <c r="B73" s="188" t="s">
        <v>1484</v>
      </c>
      <c r="C73" s="233" t="s">
        <v>414</v>
      </c>
      <c r="D73" s="190" t="s">
        <v>415</v>
      </c>
      <c r="E73" s="846"/>
      <c r="F73" s="237"/>
      <c r="G73" s="234"/>
      <c r="H73" s="29"/>
      <c r="J73" s="29"/>
      <c r="K73" s="29"/>
      <c r="L73" s="29"/>
      <c r="M73" s="29"/>
      <c r="N73" s="29"/>
      <c r="O73" s="29"/>
      <c r="P73" s="29"/>
      <c r="Q73" s="29"/>
      <c r="R73" s="29"/>
      <c r="S73" s="29"/>
      <c r="T73" s="29"/>
      <c r="U73" s="29"/>
      <c r="V73" s="29"/>
    </row>
    <row r="74" spans="2:22" s="30" customFormat="1" ht="135">
      <c r="B74" s="186" t="s">
        <v>1485</v>
      </c>
      <c r="C74" s="349" t="s">
        <v>414</v>
      </c>
      <c r="D74" s="181" t="s">
        <v>415</v>
      </c>
      <c r="E74" s="562" t="s">
        <v>1486</v>
      </c>
      <c r="F74" s="560"/>
      <c r="G74" s="350" t="s">
        <v>700</v>
      </c>
      <c r="H74" s="29"/>
      <c r="I74" s="29"/>
      <c r="J74" s="29"/>
      <c r="K74" s="29"/>
      <c r="L74" s="29"/>
      <c r="M74" s="29"/>
      <c r="N74" s="29"/>
      <c r="O74" s="29"/>
      <c r="P74" s="29"/>
      <c r="Q74" s="29"/>
      <c r="R74" s="29"/>
      <c r="S74" s="29"/>
      <c r="T74" s="29"/>
      <c r="U74" s="29"/>
      <c r="V74" s="29"/>
    </row>
    <row r="75" spans="2:22" s="30" customFormat="1" ht="18.95" customHeight="1" thickBot="1">
      <c r="B75" s="838" t="s">
        <v>1487</v>
      </c>
      <c r="C75" s="838"/>
      <c r="D75" s="838"/>
      <c r="E75" s="838"/>
      <c r="F75" s="839"/>
      <c r="G75" s="838"/>
      <c r="H75" s="29"/>
      <c r="I75" s="29"/>
      <c r="J75" s="29"/>
      <c r="K75" s="29"/>
      <c r="L75" s="29"/>
      <c r="M75" s="29"/>
      <c r="N75" s="29"/>
      <c r="O75" s="29"/>
      <c r="P75" s="29"/>
      <c r="Q75" s="29"/>
      <c r="R75" s="29"/>
      <c r="S75" s="29"/>
      <c r="T75" s="29"/>
      <c r="U75" s="29"/>
      <c r="V75" s="29"/>
    </row>
    <row r="76" spans="2:22" s="30" customFormat="1" ht="120">
      <c r="B76" s="112" t="s">
        <v>1488</v>
      </c>
      <c r="C76" s="171" t="s">
        <v>414</v>
      </c>
      <c r="D76" s="119" t="s">
        <v>415</v>
      </c>
      <c r="E76" s="174" t="s">
        <v>1489</v>
      </c>
      <c r="F76" s="173"/>
      <c r="G76" s="172" t="s">
        <v>700</v>
      </c>
      <c r="H76" s="29"/>
      <c r="I76" s="29"/>
      <c r="J76" s="29"/>
      <c r="K76" s="29"/>
      <c r="L76" s="29"/>
      <c r="M76" s="29"/>
      <c r="N76" s="29"/>
      <c r="O76" s="29"/>
      <c r="P76" s="29"/>
      <c r="Q76" s="29"/>
      <c r="R76" s="29"/>
      <c r="S76" s="29"/>
      <c r="T76" s="29"/>
      <c r="U76" s="29"/>
      <c r="V76" s="29"/>
    </row>
    <row r="77" spans="2:22" s="30" customFormat="1" ht="18.95" customHeight="1" thickBot="1">
      <c r="B77" s="838" t="s">
        <v>1490</v>
      </c>
      <c r="C77" s="838"/>
      <c r="D77" s="838"/>
      <c r="E77" s="838"/>
      <c r="F77" s="839"/>
      <c r="G77" s="838"/>
      <c r="H77" s="29"/>
      <c r="I77" s="29"/>
      <c r="J77" s="29"/>
      <c r="K77" s="29"/>
      <c r="L77" s="29"/>
      <c r="M77" s="29"/>
      <c r="N77" s="29"/>
      <c r="O77" s="29"/>
      <c r="P77" s="29"/>
      <c r="Q77" s="29"/>
      <c r="R77" s="29"/>
      <c r="S77" s="29"/>
      <c r="T77" s="29"/>
      <c r="U77" s="29"/>
      <c r="V77" s="29"/>
    </row>
    <row r="78" spans="2:22" s="30" customFormat="1" ht="75.95" customHeight="1">
      <c r="B78" s="112" t="s">
        <v>1491</v>
      </c>
      <c r="C78" s="171" t="s">
        <v>414</v>
      </c>
      <c r="D78" s="119" t="s">
        <v>415</v>
      </c>
      <c r="E78" s="176" t="s">
        <v>1475</v>
      </c>
      <c r="F78" s="173"/>
      <c r="G78" s="172" t="s">
        <v>700</v>
      </c>
      <c r="H78" s="29"/>
      <c r="I78" s="29"/>
      <c r="J78" s="29"/>
      <c r="K78" s="29"/>
      <c r="L78" s="29"/>
      <c r="M78" s="29"/>
      <c r="N78" s="29"/>
      <c r="O78" s="29"/>
      <c r="P78" s="29"/>
      <c r="Q78" s="29"/>
      <c r="R78" s="29"/>
      <c r="S78" s="29"/>
      <c r="T78" s="29"/>
      <c r="U78" s="29"/>
      <c r="V78" s="29"/>
    </row>
    <row r="79" spans="2:22" s="30" customFormat="1" ht="18.95" customHeight="1">
      <c r="B79" s="836" t="s">
        <v>1563</v>
      </c>
      <c r="C79" s="836"/>
      <c r="D79" s="836"/>
      <c r="E79" s="836"/>
      <c r="F79" s="837"/>
      <c r="G79" s="836"/>
      <c r="H79" s="29"/>
      <c r="I79" s="50"/>
      <c r="J79" s="29"/>
      <c r="K79" s="29"/>
      <c r="L79" s="29"/>
      <c r="M79" s="29"/>
      <c r="N79" s="29"/>
      <c r="O79" s="29"/>
      <c r="P79" s="29"/>
      <c r="Q79" s="29"/>
      <c r="R79" s="29"/>
      <c r="S79" s="29"/>
      <c r="T79" s="29"/>
      <c r="U79" s="29"/>
      <c r="V79" s="29"/>
    </row>
    <row r="80" spans="2:22" s="30" customFormat="1" ht="18.95" customHeight="1" thickBot="1">
      <c r="B80" s="786" t="s">
        <v>1492</v>
      </c>
      <c r="C80" s="786"/>
      <c r="D80" s="786"/>
      <c r="E80" s="786"/>
      <c r="F80" s="840"/>
      <c r="G80" s="786"/>
      <c r="H80" s="29"/>
      <c r="I80" s="50"/>
      <c r="J80" s="29"/>
      <c r="K80" s="29"/>
      <c r="L80" s="29"/>
      <c r="M80" s="29"/>
      <c r="N80" s="29"/>
      <c r="O80" s="29"/>
      <c r="P80" s="29"/>
      <c r="Q80" s="29"/>
      <c r="R80" s="29"/>
      <c r="S80" s="29"/>
      <c r="T80" s="29"/>
      <c r="U80" s="29"/>
      <c r="V80" s="29"/>
    </row>
    <row r="81" spans="2:22" s="30" customFormat="1" ht="90">
      <c r="B81" s="112" t="s">
        <v>1493</v>
      </c>
      <c r="C81" s="171" t="s">
        <v>414</v>
      </c>
      <c r="D81" s="119" t="s">
        <v>415</v>
      </c>
      <c r="E81" s="121" t="s">
        <v>1494</v>
      </c>
      <c r="F81" s="173"/>
      <c r="G81" s="172" t="s">
        <v>700</v>
      </c>
      <c r="H81" s="29"/>
      <c r="I81" s="29"/>
      <c r="J81" s="29"/>
      <c r="K81" s="29"/>
      <c r="L81" s="29"/>
      <c r="M81" s="29"/>
      <c r="N81" s="29"/>
      <c r="O81" s="29"/>
      <c r="P81" s="29"/>
      <c r="Q81" s="29"/>
      <c r="R81" s="29"/>
      <c r="S81" s="29"/>
      <c r="T81" s="29"/>
      <c r="U81" s="29"/>
      <c r="V81" s="29"/>
    </row>
    <row r="82" spans="2:22" s="30" customFormat="1" ht="18.95" customHeight="1" thickBot="1">
      <c r="B82" s="838" t="s">
        <v>1495</v>
      </c>
      <c r="C82" s="838"/>
      <c r="D82" s="838"/>
      <c r="E82" s="838"/>
      <c r="F82" s="839"/>
      <c r="G82" s="838"/>
      <c r="H82" s="29"/>
      <c r="I82" s="29"/>
      <c r="J82" s="29"/>
      <c r="K82" s="29"/>
      <c r="L82" s="29"/>
      <c r="M82" s="29"/>
      <c r="N82" s="29"/>
      <c r="O82" s="29"/>
      <c r="P82" s="29"/>
      <c r="Q82" s="29"/>
      <c r="R82" s="29"/>
      <c r="S82" s="29"/>
      <c r="T82" s="29"/>
      <c r="U82" s="29"/>
      <c r="V82" s="29"/>
    </row>
    <row r="83" spans="2:22" s="30" customFormat="1" ht="30">
      <c r="B83" s="187" t="s">
        <v>1496</v>
      </c>
      <c r="C83" s="231" t="s">
        <v>414</v>
      </c>
      <c r="D83" s="184" t="s">
        <v>415</v>
      </c>
      <c r="E83" s="845" t="s">
        <v>1497</v>
      </c>
      <c r="F83" s="236"/>
      <c r="G83" s="232" t="s">
        <v>700</v>
      </c>
      <c r="H83" s="29"/>
      <c r="I83" s="29"/>
      <c r="J83" s="29"/>
      <c r="K83" s="29"/>
      <c r="L83" s="29"/>
      <c r="M83" s="29"/>
      <c r="N83" s="29"/>
      <c r="O83" s="29"/>
      <c r="P83" s="29"/>
      <c r="Q83" s="29"/>
      <c r="R83" s="29"/>
      <c r="S83" s="29"/>
      <c r="T83" s="29"/>
      <c r="U83" s="29"/>
      <c r="V83" s="29"/>
    </row>
    <row r="84" spans="2:22" s="30" customFormat="1" ht="30">
      <c r="B84" s="188" t="s">
        <v>1498</v>
      </c>
      <c r="C84" s="233" t="s">
        <v>414</v>
      </c>
      <c r="D84" s="190" t="s">
        <v>415</v>
      </c>
      <c r="E84" s="846"/>
      <c r="F84" s="237"/>
      <c r="G84" s="234" t="s">
        <v>1470</v>
      </c>
      <c r="H84" s="29"/>
      <c r="I84" s="29"/>
      <c r="J84" s="29"/>
      <c r="K84" s="29"/>
      <c r="L84" s="29"/>
      <c r="M84" s="29"/>
      <c r="N84" s="29"/>
      <c r="O84" s="29"/>
      <c r="P84" s="29"/>
      <c r="Q84" s="29"/>
      <c r="R84" s="29"/>
      <c r="S84" s="29"/>
      <c r="T84" s="29"/>
      <c r="U84" s="29"/>
      <c r="V84" s="29"/>
    </row>
    <row r="85" spans="2:22" s="30" customFormat="1" ht="30">
      <c r="B85" s="188" t="s">
        <v>1499</v>
      </c>
      <c r="C85" s="233" t="s">
        <v>414</v>
      </c>
      <c r="D85" s="190" t="s">
        <v>415</v>
      </c>
      <c r="E85" s="846"/>
      <c r="F85" s="237"/>
      <c r="G85" s="234" t="s">
        <v>700</v>
      </c>
      <c r="H85" s="29"/>
      <c r="I85" s="29"/>
      <c r="J85" s="29"/>
      <c r="K85" s="29"/>
      <c r="L85" s="29"/>
      <c r="M85" s="29"/>
      <c r="N85" s="29"/>
      <c r="O85" s="29"/>
      <c r="P85" s="29"/>
      <c r="Q85" s="29"/>
      <c r="R85" s="29"/>
      <c r="S85" s="29"/>
      <c r="T85" s="29"/>
      <c r="U85" s="29"/>
      <c r="V85" s="29"/>
    </row>
    <row r="86" spans="2:22" s="30" customFormat="1" ht="30">
      <c r="B86" s="186" t="s">
        <v>1500</v>
      </c>
      <c r="C86" s="349" t="s">
        <v>414</v>
      </c>
      <c r="D86" s="181" t="s">
        <v>415</v>
      </c>
      <c r="E86" s="843"/>
      <c r="F86" s="560"/>
      <c r="G86" s="350" t="s">
        <v>700</v>
      </c>
      <c r="H86" s="29"/>
      <c r="I86" s="29"/>
      <c r="J86" s="29"/>
      <c r="K86" s="29"/>
      <c r="L86" s="29"/>
      <c r="M86" s="29"/>
      <c r="N86" s="29"/>
      <c r="O86" s="29"/>
      <c r="P86" s="29"/>
      <c r="Q86" s="29"/>
      <c r="R86" s="29"/>
      <c r="S86" s="29"/>
      <c r="T86" s="29"/>
      <c r="U86" s="29"/>
      <c r="V86" s="29"/>
    </row>
    <row r="87" spans="2:22" s="30" customFormat="1" ht="18.95" customHeight="1" thickBot="1">
      <c r="B87" s="838" t="s">
        <v>1501</v>
      </c>
      <c r="C87" s="838"/>
      <c r="D87" s="838"/>
      <c r="E87" s="838"/>
      <c r="F87" s="839"/>
      <c r="G87" s="838"/>
      <c r="H87" s="29"/>
      <c r="I87" s="29"/>
      <c r="J87" s="29"/>
      <c r="K87" s="29"/>
      <c r="L87" s="29"/>
      <c r="M87" s="29"/>
      <c r="N87" s="29"/>
      <c r="O87" s="29"/>
      <c r="P87" s="29"/>
      <c r="Q87" s="29"/>
      <c r="R87" s="29"/>
      <c r="S87" s="29"/>
      <c r="T87" s="29"/>
      <c r="U87" s="29"/>
      <c r="V87" s="29"/>
    </row>
    <row r="88" spans="2:22" s="30" customFormat="1" ht="174.75" customHeight="1">
      <c r="B88" s="187" t="s">
        <v>1502</v>
      </c>
      <c r="C88" s="231" t="s">
        <v>414</v>
      </c>
      <c r="D88" s="184" t="s">
        <v>415</v>
      </c>
      <c r="E88" s="196" t="s">
        <v>1503</v>
      </c>
      <c r="F88" s="236"/>
      <c r="G88" s="232" t="s">
        <v>700</v>
      </c>
      <c r="H88" s="29"/>
      <c r="I88" s="29"/>
      <c r="J88" s="29"/>
      <c r="K88" s="29"/>
      <c r="L88" s="29"/>
      <c r="M88" s="29"/>
      <c r="N88" s="29"/>
      <c r="O88" s="29"/>
      <c r="P88" s="29"/>
      <c r="Q88" s="29"/>
      <c r="R88" s="29"/>
      <c r="S88" s="29"/>
      <c r="T88" s="29"/>
      <c r="U88" s="29"/>
      <c r="V88" s="29"/>
    </row>
    <row r="89" spans="2:22" s="30" customFormat="1" ht="75">
      <c r="B89" s="188" t="s">
        <v>1504</v>
      </c>
      <c r="C89" s="233" t="s">
        <v>414</v>
      </c>
      <c r="D89" s="190" t="s">
        <v>415</v>
      </c>
      <c r="E89" s="706" t="s">
        <v>1505</v>
      </c>
      <c r="F89" s="237"/>
      <c r="G89" s="234" t="s">
        <v>700</v>
      </c>
      <c r="H89" s="29"/>
      <c r="I89" s="29"/>
      <c r="J89" s="29"/>
      <c r="K89" s="29"/>
      <c r="L89" s="29"/>
      <c r="M89" s="29"/>
      <c r="N89" s="29"/>
      <c r="O89" s="29"/>
      <c r="P89" s="29"/>
      <c r="Q89" s="29"/>
      <c r="R89" s="29"/>
      <c r="S89" s="29"/>
      <c r="T89" s="29"/>
      <c r="U89" s="29"/>
      <c r="V89" s="29"/>
    </row>
    <row r="90" spans="2:22" s="30" customFormat="1" ht="30">
      <c r="B90" s="186" t="s">
        <v>1506</v>
      </c>
      <c r="C90" s="349" t="s">
        <v>414</v>
      </c>
      <c r="D90" s="181" t="s">
        <v>415</v>
      </c>
      <c r="E90" s="843"/>
      <c r="F90" s="560"/>
      <c r="G90" s="350" t="s">
        <v>1507</v>
      </c>
      <c r="H90" s="29"/>
      <c r="I90" s="29"/>
      <c r="J90" s="29"/>
      <c r="K90" s="29"/>
      <c r="L90" s="29"/>
      <c r="M90" s="29"/>
      <c r="N90" s="29"/>
      <c r="O90" s="29"/>
      <c r="P90" s="29"/>
      <c r="Q90" s="29"/>
      <c r="R90" s="29"/>
      <c r="S90" s="29"/>
      <c r="T90" s="29"/>
      <c r="U90" s="29"/>
      <c r="V90" s="29"/>
    </row>
    <row r="91" spans="2:22" s="30" customFormat="1" ht="18.95" customHeight="1" thickBot="1">
      <c r="B91" s="838" t="s">
        <v>1508</v>
      </c>
      <c r="C91" s="838"/>
      <c r="D91" s="838"/>
      <c r="E91" s="838"/>
      <c r="F91" s="839"/>
      <c r="G91" s="838"/>
      <c r="H91" s="29"/>
      <c r="I91" s="29"/>
      <c r="J91" s="29"/>
      <c r="K91" s="29"/>
      <c r="L91" s="29"/>
      <c r="M91" s="29"/>
      <c r="N91" s="29"/>
      <c r="O91" s="29"/>
      <c r="P91" s="29"/>
      <c r="Q91" s="29"/>
      <c r="R91" s="29"/>
      <c r="S91" s="29"/>
      <c r="T91" s="29"/>
      <c r="U91" s="29"/>
      <c r="V91" s="29"/>
    </row>
    <row r="92" spans="2:22" s="30" customFormat="1" ht="45">
      <c r="B92" s="187" t="s">
        <v>1509</v>
      </c>
      <c r="C92" s="231" t="s">
        <v>414</v>
      </c>
      <c r="D92" s="184" t="s">
        <v>415</v>
      </c>
      <c r="E92" s="845" t="s">
        <v>1510</v>
      </c>
      <c r="F92" s="236"/>
      <c r="G92" s="232" t="s">
        <v>700</v>
      </c>
      <c r="H92" s="29"/>
      <c r="I92" s="29"/>
      <c r="J92" s="29"/>
      <c r="K92" s="29"/>
      <c r="L92" s="29"/>
      <c r="M92" s="29"/>
      <c r="N92" s="29"/>
      <c r="O92" s="29"/>
      <c r="P92" s="29"/>
      <c r="Q92" s="29"/>
      <c r="R92" s="29"/>
      <c r="S92" s="29"/>
      <c r="T92" s="29"/>
      <c r="U92" s="29"/>
      <c r="V92" s="29"/>
    </row>
    <row r="93" spans="2:22" s="30" customFormat="1" ht="96" customHeight="1">
      <c r="B93" s="186" t="s">
        <v>1511</v>
      </c>
      <c r="C93" s="349" t="s">
        <v>414</v>
      </c>
      <c r="D93" s="181" t="s">
        <v>415</v>
      </c>
      <c r="E93" s="843"/>
      <c r="F93" s="560"/>
      <c r="G93" s="350" t="s">
        <v>700</v>
      </c>
      <c r="H93" s="29"/>
      <c r="I93" s="29"/>
      <c r="J93" s="29"/>
      <c r="K93" s="29"/>
      <c r="L93" s="29"/>
      <c r="M93" s="29"/>
      <c r="N93" s="29"/>
      <c r="O93" s="29"/>
      <c r="P93" s="29"/>
      <c r="Q93" s="29"/>
      <c r="R93" s="29"/>
      <c r="S93" s="29"/>
      <c r="T93" s="29"/>
      <c r="U93" s="29"/>
      <c r="V93" s="29"/>
    </row>
    <row r="94" spans="2:22" s="30" customFormat="1" ht="18.95" customHeight="1" thickBot="1">
      <c r="B94" s="838" t="s">
        <v>1512</v>
      </c>
      <c r="C94" s="838"/>
      <c r="D94" s="838"/>
      <c r="E94" s="838"/>
      <c r="F94" s="839"/>
      <c r="G94" s="838"/>
      <c r="H94" s="29"/>
      <c r="I94" s="29"/>
      <c r="J94" s="29"/>
      <c r="K94" s="29"/>
      <c r="L94" s="29"/>
      <c r="M94" s="29"/>
      <c r="N94" s="29"/>
      <c r="O94" s="29"/>
      <c r="P94" s="29"/>
      <c r="Q94" s="29"/>
      <c r="R94" s="29"/>
      <c r="S94" s="29"/>
      <c r="T94" s="29"/>
      <c r="U94" s="29"/>
      <c r="V94" s="29"/>
    </row>
    <row r="95" spans="2:22" s="30" customFormat="1" ht="213" customHeight="1">
      <c r="B95" s="112" t="s">
        <v>1513</v>
      </c>
      <c r="C95" s="171" t="s">
        <v>414</v>
      </c>
      <c r="D95" s="119" t="s">
        <v>415</v>
      </c>
      <c r="E95" s="121" t="s">
        <v>1671</v>
      </c>
      <c r="F95" s="173"/>
      <c r="G95" s="172" t="s">
        <v>700</v>
      </c>
      <c r="H95" s="29"/>
      <c r="I95" s="29"/>
      <c r="J95" s="29"/>
      <c r="K95" s="29"/>
      <c r="L95" s="29"/>
      <c r="M95" s="29"/>
      <c r="N95" s="29"/>
      <c r="O95" s="29"/>
      <c r="P95" s="29"/>
      <c r="Q95" s="29"/>
      <c r="R95" s="29"/>
      <c r="S95" s="29"/>
      <c r="T95" s="29"/>
      <c r="U95" s="29"/>
      <c r="V95" s="29"/>
    </row>
    <row r="96" spans="2:22" s="30" customFormat="1" ht="18.95" customHeight="1" thickBot="1">
      <c r="B96" s="838" t="s">
        <v>1514</v>
      </c>
      <c r="C96" s="838"/>
      <c r="D96" s="838"/>
      <c r="E96" s="838"/>
      <c r="F96" s="839"/>
      <c r="G96" s="838"/>
      <c r="H96" s="29"/>
      <c r="I96" s="29"/>
      <c r="J96" s="29"/>
      <c r="K96" s="29"/>
      <c r="L96" s="29"/>
      <c r="M96" s="29"/>
      <c r="N96" s="29"/>
      <c r="O96" s="29"/>
      <c r="P96" s="29"/>
      <c r="Q96" s="29"/>
      <c r="R96" s="29"/>
      <c r="S96" s="29"/>
      <c r="T96" s="29"/>
      <c r="U96" s="29"/>
      <c r="V96" s="29"/>
    </row>
    <row r="97" spans="2:22" s="30" customFormat="1" ht="45">
      <c r="B97" s="112" t="s">
        <v>1515</v>
      </c>
      <c r="C97" s="171" t="s">
        <v>414</v>
      </c>
      <c r="D97" s="119" t="s">
        <v>415</v>
      </c>
      <c r="E97" s="174" t="s">
        <v>1516</v>
      </c>
      <c r="F97" s="173"/>
      <c r="G97" s="172" t="s">
        <v>700</v>
      </c>
      <c r="H97" s="29"/>
      <c r="I97" s="29"/>
      <c r="J97" s="29"/>
      <c r="K97" s="29"/>
      <c r="L97" s="29"/>
      <c r="M97" s="29"/>
      <c r="N97" s="29"/>
      <c r="O97" s="29"/>
      <c r="P97" s="29"/>
      <c r="Q97" s="29"/>
      <c r="R97" s="29"/>
      <c r="S97" s="29"/>
      <c r="T97" s="29"/>
      <c r="U97" s="29"/>
      <c r="V97" s="29"/>
    </row>
    <row r="98" spans="2:22" s="30" customFormat="1" ht="18.95" customHeight="1" thickBot="1">
      <c r="B98" s="838" t="s">
        <v>1517</v>
      </c>
      <c r="C98" s="838"/>
      <c r="D98" s="838"/>
      <c r="E98" s="838"/>
      <c r="F98" s="839"/>
      <c r="G98" s="838"/>
      <c r="H98" s="29"/>
      <c r="I98" s="29"/>
      <c r="J98" s="29"/>
      <c r="K98" s="29"/>
      <c r="L98" s="29"/>
      <c r="M98" s="29"/>
      <c r="N98" s="29"/>
      <c r="O98" s="29"/>
      <c r="P98" s="29"/>
      <c r="Q98" s="29"/>
      <c r="R98" s="29"/>
      <c r="S98" s="29"/>
      <c r="T98" s="29"/>
      <c r="U98" s="29"/>
      <c r="V98" s="29"/>
    </row>
    <row r="99" spans="2:22" s="30" customFormat="1" ht="120">
      <c r="B99" s="112" t="s">
        <v>1518</v>
      </c>
      <c r="C99" s="171" t="s">
        <v>414</v>
      </c>
      <c r="D99" s="119" t="s">
        <v>415</v>
      </c>
      <c r="E99" s="121" t="s">
        <v>1519</v>
      </c>
      <c r="F99" s="173"/>
      <c r="G99" s="172" t="s">
        <v>415</v>
      </c>
      <c r="H99" s="29"/>
      <c r="I99" s="29"/>
      <c r="J99" s="29"/>
      <c r="K99" s="29"/>
      <c r="L99" s="29"/>
      <c r="M99" s="29"/>
      <c r="N99" s="29"/>
      <c r="O99" s="29"/>
      <c r="P99" s="29"/>
      <c r="Q99" s="29"/>
      <c r="R99" s="29"/>
      <c r="S99" s="29"/>
      <c r="T99" s="29"/>
      <c r="U99" s="29"/>
      <c r="V99" s="29"/>
    </row>
    <row r="100" spans="2:22" s="30" customFormat="1" ht="18.95" customHeight="1" thickBot="1">
      <c r="B100" s="838" t="s">
        <v>1520</v>
      </c>
      <c r="C100" s="838"/>
      <c r="D100" s="838"/>
      <c r="E100" s="838"/>
      <c r="F100" s="839"/>
      <c r="G100" s="838"/>
      <c r="H100" s="29"/>
      <c r="I100" s="29"/>
      <c r="J100" s="29"/>
      <c r="K100" s="29"/>
      <c r="L100" s="29"/>
      <c r="M100" s="29"/>
      <c r="N100" s="29"/>
      <c r="O100" s="29"/>
      <c r="P100" s="29"/>
      <c r="Q100" s="29"/>
      <c r="R100" s="29"/>
      <c r="S100" s="29"/>
      <c r="T100" s="29"/>
      <c r="U100" s="29"/>
      <c r="V100" s="29"/>
    </row>
    <row r="101" spans="2:22" s="30" customFormat="1" ht="45">
      <c r="B101" s="112" t="s">
        <v>1521</v>
      </c>
      <c r="C101" s="171" t="s">
        <v>414</v>
      </c>
      <c r="D101" s="119" t="s">
        <v>415</v>
      </c>
      <c r="E101" s="121" t="s">
        <v>1258</v>
      </c>
      <c r="F101" s="173"/>
      <c r="G101" s="172" t="s">
        <v>415</v>
      </c>
      <c r="H101" s="29"/>
      <c r="I101" s="29"/>
      <c r="J101" s="29"/>
      <c r="K101" s="29"/>
      <c r="L101" s="29"/>
      <c r="M101" s="29"/>
      <c r="N101" s="29"/>
      <c r="O101" s="29"/>
      <c r="P101" s="29"/>
      <c r="Q101" s="29"/>
      <c r="R101" s="29"/>
      <c r="S101" s="29"/>
      <c r="T101" s="29"/>
      <c r="U101" s="29"/>
      <c r="V101" s="29"/>
    </row>
    <row r="102" spans="2:22" s="30" customFormat="1" ht="18.95" customHeight="1" thickBot="1">
      <c r="B102" s="838" t="s">
        <v>1522</v>
      </c>
      <c r="C102" s="838"/>
      <c r="D102" s="838"/>
      <c r="E102" s="838"/>
      <c r="F102" s="839"/>
      <c r="G102" s="838"/>
      <c r="H102" s="29"/>
      <c r="I102" s="29"/>
      <c r="J102" s="29"/>
      <c r="K102" s="29"/>
      <c r="L102" s="29"/>
      <c r="M102" s="29"/>
      <c r="N102" s="29"/>
      <c r="O102" s="29"/>
      <c r="P102" s="29"/>
      <c r="Q102" s="29"/>
      <c r="R102" s="29"/>
      <c r="S102" s="29"/>
      <c r="T102" s="29"/>
      <c r="U102" s="29"/>
      <c r="V102" s="29"/>
    </row>
    <row r="103" spans="2:22" s="30" customFormat="1" ht="101.1" customHeight="1">
      <c r="B103" s="187" t="s">
        <v>1266</v>
      </c>
      <c r="C103" s="231" t="s">
        <v>414</v>
      </c>
      <c r="D103" s="184" t="s">
        <v>415</v>
      </c>
      <c r="E103" s="196" t="s">
        <v>1267</v>
      </c>
      <c r="F103" s="236"/>
      <c r="G103" s="232" t="s">
        <v>415</v>
      </c>
      <c r="H103" s="29"/>
      <c r="I103" s="29"/>
      <c r="J103" s="29"/>
      <c r="K103" s="29"/>
      <c r="L103" s="29"/>
      <c r="M103" s="29"/>
      <c r="N103" s="29"/>
      <c r="O103" s="29"/>
      <c r="P103" s="29"/>
      <c r="Q103" s="29"/>
      <c r="R103" s="29"/>
      <c r="S103" s="29"/>
      <c r="T103" s="29"/>
      <c r="U103" s="29"/>
      <c r="V103" s="29"/>
    </row>
    <row r="104" spans="2:22" s="30" customFormat="1" ht="20.100000000000001" customHeight="1">
      <c r="B104" s="188" t="s">
        <v>1523</v>
      </c>
      <c r="C104" s="233" t="s">
        <v>414</v>
      </c>
      <c r="D104" s="190" t="s">
        <v>415</v>
      </c>
      <c r="E104" s="706" t="s">
        <v>1268</v>
      </c>
      <c r="F104" s="237"/>
      <c r="G104" s="234" t="s">
        <v>415</v>
      </c>
      <c r="H104" s="29"/>
      <c r="I104" s="29"/>
      <c r="J104" s="29"/>
      <c r="K104" s="29"/>
      <c r="L104" s="29"/>
      <c r="M104" s="29"/>
      <c r="N104" s="29"/>
      <c r="O104" s="29"/>
      <c r="P104" s="29"/>
      <c r="Q104" s="29"/>
      <c r="R104" s="29"/>
      <c r="S104" s="29"/>
      <c r="T104" s="29"/>
      <c r="U104" s="29"/>
      <c r="V104" s="29"/>
    </row>
    <row r="105" spans="2:22" s="30" customFormat="1" ht="30">
      <c r="B105" s="186" t="s">
        <v>1524</v>
      </c>
      <c r="C105" s="349" t="s">
        <v>414</v>
      </c>
      <c r="D105" s="181" t="s">
        <v>415</v>
      </c>
      <c r="E105" s="842"/>
      <c r="F105" s="181"/>
      <c r="G105" s="350" t="s">
        <v>415</v>
      </c>
      <c r="H105" s="29"/>
      <c r="I105" s="29"/>
      <c r="J105" s="29"/>
      <c r="K105" s="29"/>
      <c r="L105" s="29"/>
      <c r="M105" s="29"/>
      <c r="N105" s="29"/>
      <c r="O105" s="29"/>
      <c r="P105" s="29"/>
      <c r="Q105" s="29"/>
      <c r="R105" s="29"/>
      <c r="S105" s="29"/>
      <c r="T105" s="29"/>
      <c r="U105" s="29"/>
      <c r="V105" s="29"/>
    </row>
    <row r="106" spans="2:22" s="30" customFormat="1" ht="18.95" customHeight="1">
      <c r="B106" s="836" t="s">
        <v>1525</v>
      </c>
      <c r="C106" s="836"/>
      <c r="D106" s="836"/>
      <c r="E106" s="836"/>
      <c r="F106" s="837"/>
      <c r="G106" s="836"/>
      <c r="H106" s="29"/>
      <c r="I106" s="29"/>
      <c r="J106" s="29"/>
      <c r="K106" s="29"/>
      <c r="L106" s="29"/>
      <c r="M106" s="29"/>
      <c r="N106" s="29"/>
      <c r="O106" s="29"/>
      <c r="P106" s="29"/>
      <c r="Q106" s="29"/>
      <c r="R106" s="29"/>
      <c r="S106" s="29"/>
      <c r="T106" s="29"/>
      <c r="U106" s="29"/>
      <c r="V106" s="29"/>
    </row>
    <row r="107" spans="2:22" s="30" customFormat="1" ht="18.95" customHeight="1" thickBot="1">
      <c r="B107" s="786" t="s">
        <v>1526</v>
      </c>
      <c r="C107" s="786"/>
      <c r="D107" s="786"/>
      <c r="E107" s="786"/>
      <c r="F107" s="840"/>
      <c r="G107" s="786"/>
      <c r="H107" s="29"/>
      <c r="I107" s="29"/>
      <c r="J107" s="29"/>
      <c r="K107" s="29"/>
      <c r="L107" s="29"/>
      <c r="M107" s="29"/>
      <c r="N107" s="29"/>
      <c r="O107" s="29"/>
      <c r="P107" s="29"/>
      <c r="Q107" s="29"/>
      <c r="R107" s="29"/>
      <c r="S107" s="29"/>
      <c r="T107" s="29"/>
      <c r="U107" s="29"/>
      <c r="V107" s="29"/>
    </row>
    <row r="108" spans="2:22" s="30" customFormat="1" ht="45">
      <c r="B108" s="187" t="s">
        <v>1521</v>
      </c>
      <c r="C108" s="231" t="s">
        <v>414</v>
      </c>
      <c r="D108" s="184" t="s">
        <v>415</v>
      </c>
      <c r="E108" s="196" t="s">
        <v>1258</v>
      </c>
      <c r="F108" s="184"/>
      <c r="G108" s="232" t="s">
        <v>415</v>
      </c>
      <c r="H108" s="29"/>
      <c r="I108" s="29"/>
      <c r="J108" s="29"/>
      <c r="K108" s="29"/>
      <c r="L108" s="29"/>
      <c r="M108" s="29"/>
      <c r="N108" s="29"/>
      <c r="O108" s="29"/>
      <c r="P108" s="29"/>
      <c r="Q108" s="29"/>
      <c r="R108" s="29"/>
      <c r="S108" s="29"/>
      <c r="T108" s="29"/>
      <c r="U108" s="29"/>
      <c r="V108" s="29"/>
    </row>
    <row r="109" spans="2:22" ht="14.25">
      <c r="H109" s="25"/>
      <c r="I109" s="25"/>
      <c r="J109" s="25"/>
      <c r="K109" s="25"/>
      <c r="L109" s="25"/>
      <c r="M109" s="25"/>
      <c r="N109" s="25"/>
      <c r="O109" s="25"/>
      <c r="P109" s="25"/>
      <c r="Q109" s="25"/>
      <c r="R109" s="25"/>
      <c r="S109" s="25"/>
      <c r="T109" s="25"/>
      <c r="U109" s="25"/>
      <c r="V109" s="25"/>
    </row>
    <row r="110" spans="2:22" ht="14.25">
      <c r="H110" s="25"/>
      <c r="I110" s="25"/>
      <c r="J110" s="25"/>
      <c r="K110" s="25"/>
      <c r="L110" s="25"/>
      <c r="M110" s="25"/>
      <c r="N110" s="25"/>
      <c r="O110" s="25"/>
      <c r="P110" s="25"/>
      <c r="Q110" s="25"/>
      <c r="R110" s="25"/>
      <c r="S110" s="25"/>
      <c r="T110" s="25"/>
      <c r="U110" s="25"/>
      <c r="V110" s="25"/>
    </row>
    <row r="111" spans="2:22" ht="14.25">
      <c r="H111" s="25"/>
      <c r="I111" s="25"/>
      <c r="J111" s="25"/>
      <c r="K111" s="25"/>
      <c r="L111" s="25"/>
      <c r="M111" s="25"/>
      <c r="N111" s="25"/>
      <c r="O111" s="25"/>
      <c r="P111" s="25"/>
      <c r="Q111" s="25"/>
      <c r="R111" s="25"/>
      <c r="S111" s="25"/>
      <c r="T111" s="25"/>
      <c r="U111" s="25"/>
      <c r="V111" s="25"/>
    </row>
    <row r="112" spans="2:22" ht="14.25">
      <c r="H112" s="25"/>
      <c r="I112" s="25"/>
      <c r="J112" s="25"/>
      <c r="K112" s="25"/>
      <c r="L112" s="25"/>
      <c r="M112" s="25"/>
      <c r="N112" s="25"/>
      <c r="O112" s="25"/>
      <c r="P112" s="25"/>
      <c r="Q112" s="25"/>
      <c r="R112" s="25"/>
      <c r="S112" s="25"/>
      <c r="T112" s="25"/>
      <c r="U112" s="25"/>
      <c r="V112" s="25"/>
    </row>
    <row r="113" spans="2:22" ht="14.25">
      <c r="H113" s="25"/>
      <c r="I113" s="25"/>
      <c r="J113" s="25"/>
      <c r="K113" s="25"/>
      <c r="L113" s="25"/>
      <c r="M113" s="25"/>
      <c r="N113" s="25"/>
      <c r="O113" s="25"/>
      <c r="P113" s="25"/>
      <c r="Q113" s="25"/>
      <c r="R113" s="25"/>
      <c r="S113" s="25"/>
      <c r="T113" s="25"/>
      <c r="U113" s="25"/>
      <c r="V113" s="25"/>
    </row>
    <row r="114" spans="2:22" ht="14.25">
      <c r="H114" s="25"/>
      <c r="I114" s="25"/>
      <c r="J114" s="25"/>
      <c r="K114" s="25"/>
      <c r="L114" s="25"/>
      <c r="M114" s="25"/>
      <c r="N114" s="25"/>
      <c r="O114" s="25"/>
      <c r="P114" s="25"/>
      <c r="Q114" s="25"/>
      <c r="R114" s="25"/>
      <c r="S114" s="25"/>
      <c r="T114" s="25"/>
      <c r="U114" s="25"/>
      <c r="V114" s="25"/>
    </row>
    <row r="115" spans="2:22" ht="14.25">
      <c r="H115" s="25"/>
      <c r="I115" s="25"/>
      <c r="J115" s="25"/>
      <c r="K115" s="25"/>
      <c r="L115" s="25"/>
      <c r="M115" s="25"/>
      <c r="N115" s="25"/>
      <c r="O115" s="25"/>
      <c r="P115" s="25"/>
      <c r="Q115" s="25"/>
      <c r="R115" s="25"/>
      <c r="S115" s="25"/>
      <c r="T115" s="25"/>
      <c r="U115" s="25"/>
      <c r="V115" s="25"/>
    </row>
    <row r="116" spans="2:22" ht="14.25">
      <c r="H116" s="25"/>
      <c r="I116" s="25"/>
      <c r="J116" s="25"/>
      <c r="K116" s="25"/>
      <c r="L116" s="25"/>
      <c r="M116" s="25"/>
      <c r="N116" s="25"/>
      <c r="O116" s="25"/>
      <c r="P116" s="25"/>
      <c r="Q116" s="25"/>
      <c r="R116" s="25"/>
      <c r="S116" s="25"/>
      <c r="T116" s="25"/>
      <c r="U116" s="25"/>
      <c r="V116" s="25"/>
    </row>
    <row r="117" spans="2:22" ht="14.25">
      <c r="H117" s="25"/>
      <c r="I117" s="25"/>
      <c r="J117" s="25"/>
      <c r="K117" s="25"/>
      <c r="L117" s="25"/>
      <c r="M117" s="25"/>
      <c r="N117" s="25"/>
      <c r="O117" s="25"/>
      <c r="P117" s="25"/>
      <c r="Q117" s="25"/>
      <c r="R117" s="25"/>
      <c r="S117" s="25"/>
      <c r="T117" s="25"/>
      <c r="U117" s="25"/>
      <c r="V117" s="25"/>
    </row>
    <row r="118" spans="2:22" ht="14.25">
      <c r="H118" s="25"/>
      <c r="I118" s="25"/>
      <c r="J118" s="25"/>
      <c r="K118" s="25"/>
      <c r="L118" s="25"/>
      <c r="M118" s="25"/>
      <c r="N118" s="25"/>
      <c r="O118" s="25"/>
      <c r="P118" s="25"/>
      <c r="Q118" s="25"/>
      <c r="R118" s="25"/>
      <c r="S118" s="25"/>
      <c r="T118" s="25"/>
      <c r="U118" s="25"/>
      <c r="V118" s="25"/>
    </row>
    <row r="119" spans="2:22" ht="14.25">
      <c r="H119" s="25"/>
      <c r="I119" s="25"/>
      <c r="J119" s="25"/>
      <c r="K119" s="25"/>
      <c r="L119" s="25"/>
      <c r="M119" s="25"/>
      <c r="N119" s="25"/>
      <c r="O119" s="25"/>
      <c r="P119" s="25"/>
      <c r="Q119" s="25"/>
      <c r="R119" s="25"/>
      <c r="S119" s="25"/>
      <c r="T119" s="25"/>
      <c r="U119" s="25"/>
      <c r="V119" s="25"/>
    </row>
    <row r="120" spans="2:22" ht="14.25">
      <c r="H120" s="25"/>
      <c r="I120" s="25"/>
      <c r="J120" s="25"/>
      <c r="K120" s="25"/>
      <c r="L120" s="25"/>
      <c r="M120" s="25"/>
      <c r="N120" s="25"/>
      <c r="O120" s="25"/>
      <c r="P120" s="25"/>
      <c r="Q120" s="25"/>
      <c r="R120" s="25"/>
      <c r="S120" s="25"/>
      <c r="T120" s="25"/>
      <c r="U120" s="25"/>
      <c r="V120" s="25"/>
    </row>
    <row r="121" spans="2:22" ht="14.25">
      <c r="H121" s="25"/>
      <c r="I121" s="25"/>
      <c r="J121" s="25"/>
      <c r="K121" s="25"/>
      <c r="L121" s="25"/>
      <c r="M121" s="25"/>
      <c r="N121" s="25"/>
      <c r="O121" s="25"/>
      <c r="P121" s="25"/>
      <c r="Q121" s="25"/>
      <c r="R121" s="25"/>
      <c r="S121" s="25"/>
      <c r="T121" s="25"/>
      <c r="U121" s="25"/>
      <c r="V121" s="25"/>
    </row>
    <row r="122" spans="2:22" ht="14.25">
      <c r="H122" s="25"/>
      <c r="I122" s="25"/>
      <c r="J122" s="25"/>
      <c r="K122" s="25"/>
      <c r="L122" s="25"/>
      <c r="M122" s="25"/>
      <c r="N122" s="25"/>
      <c r="O122" s="25"/>
      <c r="P122" s="25"/>
      <c r="Q122" s="25"/>
      <c r="R122" s="25"/>
      <c r="S122" s="25"/>
      <c r="T122" s="25"/>
      <c r="U122" s="25"/>
      <c r="V122" s="25"/>
    </row>
    <row r="123" spans="2:22" ht="14.25">
      <c r="H123" s="25"/>
      <c r="I123" s="25"/>
      <c r="J123" s="25"/>
      <c r="K123" s="25"/>
      <c r="L123" s="25"/>
      <c r="M123" s="25"/>
      <c r="N123" s="25"/>
      <c r="O123" s="25"/>
      <c r="P123" s="25"/>
      <c r="Q123" s="25"/>
      <c r="R123" s="25"/>
      <c r="S123" s="25"/>
      <c r="T123" s="25"/>
      <c r="U123" s="25"/>
      <c r="V123" s="25"/>
    </row>
    <row r="124" spans="2:22" ht="14.25">
      <c r="B124" s="23"/>
      <c r="C124" s="23"/>
      <c r="D124" s="31"/>
      <c r="E124" s="25"/>
      <c r="F124" s="25"/>
      <c r="G124" s="25"/>
      <c r="H124" s="25"/>
      <c r="I124" s="25"/>
      <c r="J124" s="25"/>
      <c r="K124" s="25"/>
      <c r="L124" s="25"/>
      <c r="M124" s="25"/>
      <c r="N124" s="25"/>
      <c r="O124" s="25"/>
      <c r="P124" s="25"/>
      <c r="Q124" s="25"/>
      <c r="R124" s="25"/>
      <c r="S124" s="25"/>
      <c r="T124" s="25"/>
      <c r="U124" s="25"/>
      <c r="V124" s="25"/>
    </row>
    <row r="125" spans="2:22" ht="14.25">
      <c r="B125" s="23"/>
      <c r="C125" s="23"/>
      <c r="D125" s="31"/>
      <c r="E125" s="25"/>
      <c r="F125" s="25"/>
      <c r="G125" s="25"/>
      <c r="H125" s="25"/>
      <c r="I125" s="25"/>
      <c r="J125" s="25"/>
      <c r="K125" s="25"/>
      <c r="L125" s="25"/>
      <c r="M125" s="25"/>
      <c r="N125" s="25"/>
      <c r="O125" s="25"/>
      <c r="P125" s="25"/>
      <c r="Q125" s="25"/>
      <c r="R125" s="25"/>
      <c r="S125" s="25"/>
      <c r="T125" s="25"/>
      <c r="U125" s="25"/>
      <c r="V125" s="25"/>
    </row>
    <row r="126" spans="2:22" ht="14.25">
      <c r="B126" s="23"/>
      <c r="C126" s="23"/>
      <c r="D126" s="31"/>
      <c r="E126" s="25"/>
      <c r="F126" s="25"/>
      <c r="G126" s="25"/>
      <c r="H126" s="25"/>
      <c r="I126" s="25"/>
      <c r="J126" s="25"/>
      <c r="K126" s="25"/>
      <c r="L126" s="25"/>
      <c r="M126" s="25"/>
      <c r="N126" s="25"/>
      <c r="O126" s="25"/>
      <c r="P126" s="25"/>
      <c r="Q126" s="25"/>
      <c r="R126" s="25"/>
      <c r="S126" s="25"/>
      <c r="T126" s="25"/>
      <c r="U126" s="25"/>
      <c r="V126" s="25"/>
    </row>
    <row r="127" spans="2:22" ht="14.25">
      <c r="B127" s="23"/>
      <c r="C127" s="23"/>
      <c r="D127" s="31"/>
      <c r="E127" s="31"/>
      <c r="F127" s="31"/>
      <c r="G127" s="25"/>
      <c r="H127" s="25"/>
      <c r="I127" s="25"/>
      <c r="J127" s="25"/>
      <c r="K127" s="25"/>
      <c r="L127" s="25"/>
      <c r="M127" s="25"/>
      <c r="N127" s="25"/>
      <c r="O127" s="25"/>
      <c r="P127" s="25"/>
      <c r="Q127" s="25"/>
      <c r="R127" s="25"/>
      <c r="S127" s="25"/>
      <c r="T127" s="25"/>
      <c r="U127" s="25"/>
      <c r="V127" s="25"/>
    </row>
    <row r="128" spans="2:22" ht="14.25">
      <c r="B128" s="23"/>
      <c r="C128" s="23"/>
      <c r="D128" s="31"/>
      <c r="E128" s="25"/>
      <c r="F128" s="25"/>
      <c r="G128" s="25"/>
      <c r="H128" s="25"/>
      <c r="I128" s="25"/>
      <c r="J128" s="25"/>
      <c r="K128" s="25"/>
      <c r="L128" s="25"/>
      <c r="M128" s="25"/>
      <c r="N128" s="25"/>
      <c r="O128" s="25"/>
      <c r="P128" s="25"/>
      <c r="Q128" s="25"/>
      <c r="R128" s="25"/>
      <c r="S128" s="25"/>
      <c r="T128" s="25"/>
      <c r="U128" s="25"/>
      <c r="V128" s="25"/>
    </row>
    <row r="129" spans="2:22" ht="14.25">
      <c r="B129" s="23"/>
      <c r="C129" s="23"/>
      <c r="D129" s="31"/>
      <c r="E129" s="31"/>
      <c r="F129" s="25"/>
      <c r="G129" s="25"/>
      <c r="H129" s="25"/>
      <c r="I129" s="25"/>
      <c r="J129" s="25"/>
      <c r="K129" s="25"/>
      <c r="L129" s="25"/>
      <c r="M129" s="25"/>
      <c r="N129" s="25"/>
      <c r="O129" s="25"/>
      <c r="P129" s="25"/>
      <c r="Q129" s="25"/>
      <c r="R129" s="25"/>
      <c r="S129" s="25"/>
      <c r="T129" s="25"/>
      <c r="U129" s="25"/>
      <c r="V129" s="25"/>
    </row>
    <row r="130" spans="2:22" ht="14.25">
      <c r="B130" s="23"/>
      <c r="C130" s="23"/>
      <c r="D130" s="31"/>
      <c r="E130" s="25"/>
      <c r="F130" s="25"/>
      <c r="G130" s="25"/>
      <c r="H130" s="25"/>
      <c r="I130" s="25"/>
      <c r="J130" s="25"/>
      <c r="K130" s="25"/>
      <c r="L130" s="25"/>
      <c r="M130" s="25"/>
      <c r="N130" s="25"/>
      <c r="O130" s="25"/>
      <c r="P130" s="25"/>
      <c r="Q130" s="25"/>
      <c r="R130" s="25"/>
      <c r="S130" s="25"/>
      <c r="T130" s="25"/>
      <c r="U130" s="25"/>
      <c r="V130" s="25"/>
    </row>
    <row r="131" spans="2:22" ht="14.25">
      <c r="B131" s="23"/>
      <c r="C131" s="23"/>
      <c r="D131" s="31"/>
      <c r="E131" s="25"/>
      <c r="F131" s="25"/>
      <c r="G131" s="25"/>
      <c r="H131" s="25"/>
      <c r="I131" s="25"/>
      <c r="J131" s="25"/>
      <c r="K131" s="25"/>
      <c r="L131" s="25"/>
      <c r="M131" s="25"/>
      <c r="N131" s="25"/>
      <c r="O131" s="25"/>
      <c r="P131" s="25"/>
      <c r="Q131" s="25"/>
      <c r="R131" s="25"/>
      <c r="S131" s="25"/>
      <c r="T131" s="25"/>
      <c r="U131" s="25"/>
      <c r="V131" s="25"/>
    </row>
    <row r="132" spans="2:22" ht="14.25">
      <c r="B132" s="23"/>
      <c r="C132" s="23"/>
      <c r="D132" s="31"/>
      <c r="E132" s="25"/>
      <c r="F132" s="25"/>
      <c r="G132" s="25"/>
      <c r="H132" s="25"/>
      <c r="I132" s="25"/>
      <c r="J132" s="25"/>
      <c r="K132" s="25"/>
      <c r="L132" s="25"/>
      <c r="M132" s="25"/>
      <c r="N132" s="25"/>
      <c r="O132" s="25"/>
      <c r="P132" s="25"/>
      <c r="Q132" s="25"/>
      <c r="R132" s="25"/>
      <c r="S132" s="25"/>
      <c r="T132" s="25"/>
      <c r="U132" s="25"/>
      <c r="V132" s="25"/>
    </row>
    <row r="133" spans="2:22" ht="14.25">
      <c r="B133" s="23"/>
      <c r="C133" s="23"/>
      <c r="D133" s="31"/>
      <c r="E133" s="25"/>
      <c r="F133" s="25"/>
      <c r="G133" s="25"/>
      <c r="H133" s="25"/>
      <c r="I133" s="25"/>
      <c r="J133" s="25"/>
      <c r="K133" s="25"/>
      <c r="L133" s="25"/>
      <c r="M133" s="25"/>
      <c r="N133" s="25"/>
      <c r="O133" s="25"/>
      <c r="P133" s="25"/>
      <c r="Q133" s="25"/>
      <c r="R133" s="25"/>
      <c r="S133" s="25"/>
      <c r="T133" s="25"/>
      <c r="U133" s="25"/>
      <c r="V133" s="25"/>
    </row>
    <row r="134" spans="2:22" ht="14.25">
      <c r="B134" s="23"/>
      <c r="C134" s="23"/>
      <c r="D134" s="31"/>
      <c r="E134" s="25"/>
      <c r="F134" s="25"/>
      <c r="G134" s="25"/>
      <c r="H134" s="25"/>
      <c r="I134" s="25"/>
      <c r="J134" s="25"/>
      <c r="K134" s="25"/>
      <c r="L134" s="25"/>
      <c r="M134" s="25"/>
      <c r="N134" s="25"/>
      <c r="O134" s="25"/>
      <c r="P134" s="25"/>
      <c r="Q134" s="25"/>
      <c r="R134" s="25"/>
      <c r="S134" s="25"/>
      <c r="T134" s="25"/>
      <c r="U134" s="25"/>
      <c r="V134" s="25"/>
    </row>
    <row r="135" spans="2:22" ht="14.25">
      <c r="B135" s="23"/>
      <c r="C135" s="23"/>
      <c r="D135" s="31"/>
      <c r="E135" s="25"/>
      <c r="F135" s="25"/>
      <c r="G135" s="25"/>
      <c r="H135" s="25"/>
      <c r="I135" s="25"/>
      <c r="J135" s="25"/>
      <c r="K135" s="25"/>
      <c r="L135" s="25"/>
      <c r="M135" s="25"/>
      <c r="N135" s="25"/>
      <c r="O135" s="25"/>
      <c r="P135" s="25"/>
      <c r="Q135" s="25"/>
      <c r="R135" s="25"/>
      <c r="S135" s="25"/>
      <c r="T135" s="25"/>
      <c r="U135" s="25"/>
      <c r="V135" s="25"/>
    </row>
    <row r="136" spans="2:22" ht="14.25">
      <c r="B136" s="23"/>
      <c r="C136" s="23"/>
      <c r="D136" s="31"/>
      <c r="E136" s="25"/>
      <c r="F136" s="25"/>
      <c r="G136" s="25"/>
      <c r="H136" s="25"/>
      <c r="I136" s="25"/>
      <c r="J136" s="25"/>
      <c r="K136" s="25"/>
      <c r="L136" s="25"/>
      <c r="M136" s="25"/>
      <c r="N136" s="25"/>
      <c r="O136" s="25"/>
      <c r="P136" s="25"/>
      <c r="Q136" s="25"/>
      <c r="R136" s="25"/>
      <c r="S136" s="25"/>
      <c r="T136" s="25"/>
      <c r="U136" s="25"/>
      <c r="V136" s="25"/>
    </row>
    <row r="137" spans="2:22" ht="14.25">
      <c r="B137" s="23"/>
      <c r="C137" s="23"/>
      <c r="D137" s="31"/>
      <c r="E137" s="25"/>
      <c r="F137" s="25"/>
      <c r="G137" s="25"/>
      <c r="H137" s="25"/>
      <c r="I137" s="25"/>
      <c r="J137" s="25"/>
      <c r="K137" s="25"/>
      <c r="L137" s="25"/>
      <c r="M137" s="25"/>
      <c r="N137" s="25"/>
      <c r="O137" s="25"/>
      <c r="P137" s="25"/>
      <c r="Q137" s="25"/>
      <c r="R137" s="25"/>
      <c r="S137" s="25"/>
      <c r="T137" s="25"/>
      <c r="U137" s="25"/>
      <c r="V137" s="25"/>
    </row>
    <row r="138" spans="2:22" ht="14.25">
      <c r="B138" s="23"/>
      <c r="C138" s="23"/>
      <c r="D138" s="31"/>
      <c r="E138" s="25"/>
      <c r="F138" s="25"/>
      <c r="G138" s="25"/>
      <c r="H138" s="25"/>
      <c r="I138" s="25"/>
      <c r="J138" s="25"/>
      <c r="K138" s="25"/>
      <c r="L138" s="25"/>
      <c r="M138" s="25"/>
      <c r="N138" s="25"/>
      <c r="O138" s="25"/>
      <c r="P138" s="25"/>
      <c r="Q138" s="25"/>
      <c r="R138" s="25"/>
      <c r="S138" s="25"/>
      <c r="T138" s="25"/>
      <c r="U138" s="25"/>
      <c r="V138" s="25"/>
    </row>
    <row r="139" spans="2:22" ht="14.25">
      <c r="B139" s="23"/>
      <c r="C139" s="23"/>
      <c r="D139" s="31"/>
      <c r="E139" s="25"/>
      <c r="F139" s="25"/>
      <c r="G139" s="25"/>
      <c r="H139" s="25"/>
      <c r="I139" s="25"/>
      <c r="J139" s="25"/>
      <c r="K139" s="25"/>
      <c r="L139" s="25"/>
      <c r="M139" s="25"/>
      <c r="N139" s="25"/>
      <c r="O139" s="25"/>
      <c r="P139" s="25"/>
      <c r="Q139" s="25"/>
      <c r="R139" s="25"/>
      <c r="S139" s="25"/>
      <c r="T139" s="25"/>
      <c r="U139" s="25"/>
      <c r="V139" s="25"/>
    </row>
    <row r="140" spans="2:22" ht="14.25">
      <c r="B140" s="23"/>
      <c r="C140" s="23"/>
      <c r="D140" s="31"/>
      <c r="E140" s="25"/>
      <c r="F140" s="25"/>
      <c r="G140" s="25"/>
      <c r="H140" s="25"/>
      <c r="I140" s="25"/>
      <c r="J140" s="25"/>
      <c r="K140" s="25"/>
      <c r="L140" s="25"/>
      <c r="M140" s="25"/>
      <c r="N140" s="25"/>
      <c r="O140" s="25"/>
      <c r="P140" s="25"/>
      <c r="Q140" s="25"/>
      <c r="R140" s="25"/>
      <c r="S140" s="25"/>
      <c r="T140" s="25"/>
      <c r="U140" s="25"/>
      <c r="V140" s="25"/>
    </row>
    <row r="141" spans="2:22" ht="14.25">
      <c r="B141" s="23"/>
      <c r="C141" s="23"/>
      <c r="D141" s="31"/>
      <c r="E141" s="25"/>
      <c r="F141" s="25"/>
      <c r="G141" s="25"/>
      <c r="H141" s="25"/>
      <c r="I141" s="25"/>
      <c r="J141" s="25"/>
      <c r="K141" s="25"/>
      <c r="L141" s="25"/>
      <c r="M141" s="25"/>
      <c r="N141" s="25"/>
      <c r="O141" s="25"/>
      <c r="P141" s="25"/>
      <c r="Q141" s="25"/>
      <c r="R141" s="25"/>
      <c r="S141" s="25"/>
      <c r="T141" s="25"/>
      <c r="U141" s="25"/>
      <c r="V141" s="25"/>
    </row>
    <row r="142" spans="2:22" ht="14.25">
      <c r="B142" s="23"/>
      <c r="C142" s="23"/>
      <c r="D142" s="31"/>
      <c r="E142" s="25"/>
      <c r="F142" s="25"/>
      <c r="G142" s="25"/>
      <c r="H142" s="25"/>
      <c r="I142" s="25"/>
      <c r="J142" s="25"/>
      <c r="K142" s="25"/>
      <c r="L142" s="25"/>
      <c r="M142" s="25"/>
      <c r="N142" s="25"/>
      <c r="O142" s="25"/>
      <c r="P142" s="25"/>
      <c r="Q142" s="25"/>
      <c r="R142" s="25"/>
      <c r="S142" s="25"/>
      <c r="T142" s="25"/>
      <c r="U142" s="25"/>
      <c r="V142" s="25"/>
    </row>
    <row r="143" spans="2:22" ht="14.25">
      <c r="B143" s="23"/>
      <c r="C143" s="23"/>
      <c r="D143" s="31"/>
      <c r="E143" s="25"/>
      <c r="F143" s="25"/>
      <c r="G143" s="25"/>
      <c r="H143" s="25"/>
      <c r="I143" s="25"/>
      <c r="J143" s="25"/>
      <c r="K143" s="25"/>
      <c r="L143" s="25"/>
      <c r="M143" s="25"/>
      <c r="N143" s="25"/>
      <c r="O143" s="25"/>
      <c r="P143" s="25"/>
      <c r="Q143" s="25"/>
      <c r="R143" s="25"/>
      <c r="S143" s="25"/>
      <c r="T143" s="25"/>
      <c r="U143" s="25"/>
      <c r="V143" s="25"/>
    </row>
    <row r="144" spans="2:22" ht="14.25">
      <c r="B144" s="23"/>
      <c r="C144" s="23"/>
      <c r="D144" s="31"/>
      <c r="E144" s="25"/>
      <c r="F144" s="25"/>
      <c r="G144" s="25"/>
      <c r="H144" s="25"/>
      <c r="I144" s="25"/>
      <c r="J144" s="25"/>
      <c r="K144" s="25"/>
      <c r="L144" s="25"/>
      <c r="M144" s="25"/>
      <c r="N144" s="25"/>
      <c r="O144" s="25"/>
      <c r="P144" s="25"/>
      <c r="Q144" s="25"/>
      <c r="R144" s="25"/>
      <c r="S144" s="25"/>
      <c r="T144" s="25"/>
      <c r="U144" s="25"/>
      <c r="V144" s="25"/>
    </row>
    <row r="145" spans="2:22" ht="14.25">
      <c r="B145" s="23"/>
      <c r="C145" s="23"/>
      <c r="D145" s="31"/>
      <c r="E145" s="25"/>
      <c r="F145" s="25"/>
      <c r="G145" s="25"/>
      <c r="H145" s="25"/>
      <c r="I145" s="25"/>
      <c r="J145" s="25"/>
      <c r="K145" s="25"/>
      <c r="L145" s="25"/>
      <c r="M145" s="25"/>
      <c r="N145" s="25"/>
      <c r="O145" s="25"/>
      <c r="P145" s="25"/>
      <c r="Q145" s="25"/>
      <c r="R145" s="25"/>
      <c r="S145" s="25"/>
      <c r="T145" s="25"/>
      <c r="U145" s="25"/>
      <c r="V145" s="25"/>
    </row>
    <row r="146" spans="2:22" ht="14.25">
      <c r="B146" s="23"/>
      <c r="C146" s="23"/>
      <c r="D146" s="31"/>
      <c r="E146" s="25"/>
      <c r="F146" s="25"/>
      <c r="G146" s="25"/>
      <c r="H146" s="25"/>
      <c r="I146" s="25"/>
      <c r="J146" s="25"/>
      <c r="K146" s="25"/>
      <c r="L146" s="25"/>
      <c r="M146" s="25"/>
      <c r="N146" s="25"/>
      <c r="O146" s="25"/>
      <c r="P146" s="25"/>
      <c r="Q146" s="25"/>
      <c r="R146" s="25"/>
      <c r="S146" s="25"/>
      <c r="T146" s="25"/>
      <c r="U146" s="25"/>
      <c r="V146" s="25"/>
    </row>
    <row r="147" spans="2:22" ht="14.25">
      <c r="B147" s="23"/>
      <c r="C147" s="23"/>
      <c r="D147" s="31"/>
      <c r="E147" s="25"/>
      <c r="F147" s="25"/>
      <c r="G147" s="25"/>
      <c r="H147" s="25"/>
      <c r="I147" s="25"/>
      <c r="J147" s="25"/>
      <c r="K147" s="25"/>
      <c r="L147" s="25"/>
      <c r="M147" s="25"/>
      <c r="N147" s="25"/>
      <c r="O147" s="25"/>
      <c r="P147" s="25"/>
      <c r="Q147" s="25"/>
      <c r="R147" s="25"/>
      <c r="S147" s="25"/>
      <c r="T147" s="25"/>
      <c r="U147" s="25"/>
      <c r="V147" s="25"/>
    </row>
    <row r="148" spans="2:22" ht="14.25">
      <c r="B148" s="23"/>
      <c r="C148" s="23"/>
      <c r="D148" s="31"/>
      <c r="E148" s="25"/>
      <c r="F148" s="25"/>
      <c r="G148" s="25"/>
      <c r="H148" s="25"/>
      <c r="I148" s="25"/>
      <c r="J148" s="25"/>
      <c r="K148" s="25"/>
      <c r="L148" s="25"/>
      <c r="M148" s="25"/>
      <c r="N148" s="25"/>
      <c r="O148" s="25"/>
      <c r="P148" s="25"/>
      <c r="Q148" s="25"/>
      <c r="R148" s="25"/>
      <c r="S148" s="25"/>
      <c r="T148" s="25"/>
      <c r="U148" s="25"/>
      <c r="V148" s="25"/>
    </row>
    <row r="149" spans="2:22" ht="14.25">
      <c r="B149" s="23"/>
      <c r="C149" s="23"/>
      <c r="D149" s="31"/>
      <c r="E149" s="25"/>
      <c r="F149" s="25"/>
      <c r="G149" s="25"/>
      <c r="H149" s="25"/>
      <c r="I149" s="25"/>
      <c r="J149" s="25"/>
      <c r="K149" s="25"/>
      <c r="L149" s="25"/>
      <c r="M149" s="25"/>
      <c r="N149" s="25"/>
      <c r="O149" s="25"/>
      <c r="P149" s="25"/>
      <c r="Q149" s="25"/>
      <c r="R149" s="25"/>
      <c r="S149" s="25"/>
      <c r="T149" s="25"/>
      <c r="U149" s="25"/>
      <c r="V149" s="25"/>
    </row>
    <row r="150" spans="2:22" ht="14.25">
      <c r="B150" s="23"/>
      <c r="C150" s="23"/>
      <c r="D150" s="31"/>
      <c r="E150" s="25"/>
      <c r="F150" s="25"/>
      <c r="G150" s="25"/>
      <c r="H150" s="25"/>
      <c r="I150" s="25"/>
      <c r="J150" s="25"/>
      <c r="K150" s="25"/>
      <c r="L150" s="25"/>
      <c r="M150" s="25"/>
      <c r="N150" s="25"/>
      <c r="O150" s="25"/>
      <c r="P150" s="25"/>
      <c r="Q150" s="25"/>
      <c r="R150" s="25"/>
      <c r="S150" s="25"/>
      <c r="T150" s="25"/>
      <c r="U150" s="25"/>
      <c r="V150" s="25"/>
    </row>
    <row r="151" spans="2:22" ht="14.25">
      <c r="B151" s="23"/>
      <c r="C151" s="23"/>
      <c r="D151" s="31"/>
      <c r="E151" s="25"/>
      <c r="F151" s="25"/>
      <c r="G151" s="25"/>
      <c r="H151" s="25"/>
      <c r="I151" s="25"/>
      <c r="J151" s="25"/>
      <c r="K151" s="25"/>
      <c r="L151" s="25"/>
      <c r="M151" s="25"/>
      <c r="N151" s="25"/>
      <c r="O151" s="25"/>
      <c r="P151" s="25"/>
      <c r="Q151" s="25"/>
      <c r="R151" s="25"/>
      <c r="S151" s="25"/>
      <c r="T151" s="25"/>
      <c r="U151" s="25"/>
      <c r="V151" s="25"/>
    </row>
    <row r="152" spans="2:22" ht="14.25">
      <c r="B152" s="23"/>
      <c r="C152" s="23"/>
      <c r="D152" s="31"/>
      <c r="E152" s="25"/>
      <c r="F152" s="25"/>
      <c r="G152" s="25"/>
      <c r="H152" s="25"/>
      <c r="I152" s="25"/>
      <c r="J152" s="25"/>
      <c r="K152" s="25"/>
      <c r="L152" s="25"/>
      <c r="M152" s="25"/>
      <c r="N152" s="25"/>
      <c r="O152" s="25"/>
      <c r="P152" s="25"/>
      <c r="Q152" s="25"/>
      <c r="R152" s="25"/>
      <c r="S152" s="25"/>
      <c r="T152" s="25"/>
      <c r="U152" s="25"/>
      <c r="V152" s="25"/>
    </row>
    <row r="153" spans="2:22" ht="14.25">
      <c r="B153" s="23"/>
      <c r="C153" s="23"/>
      <c r="D153" s="31"/>
      <c r="E153" s="25"/>
      <c r="F153" s="25"/>
      <c r="G153" s="25"/>
      <c r="H153" s="25"/>
      <c r="I153" s="25"/>
      <c r="J153" s="25"/>
      <c r="K153" s="25"/>
      <c r="L153" s="25"/>
      <c r="M153" s="25"/>
      <c r="N153" s="25"/>
      <c r="O153" s="25"/>
      <c r="P153" s="25"/>
      <c r="Q153" s="25"/>
      <c r="R153" s="25"/>
      <c r="S153" s="25"/>
      <c r="T153" s="25"/>
      <c r="U153" s="25"/>
      <c r="V153" s="25"/>
    </row>
    <row r="154" spans="2:22" ht="14.25">
      <c r="B154" s="23"/>
      <c r="C154" s="23"/>
      <c r="D154" s="31"/>
      <c r="E154" s="25"/>
      <c r="F154" s="25"/>
      <c r="G154" s="25"/>
      <c r="H154" s="25"/>
      <c r="I154" s="25"/>
      <c r="J154" s="25"/>
      <c r="K154" s="25"/>
      <c r="L154" s="25"/>
      <c r="M154" s="25"/>
      <c r="N154" s="25"/>
      <c r="O154" s="25"/>
      <c r="P154" s="25"/>
      <c r="Q154" s="25"/>
      <c r="R154" s="25"/>
      <c r="S154" s="25"/>
      <c r="T154" s="25"/>
      <c r="U154" s="25"/>
      <c r="V154" s="25"/>
    </row>
    <row r="155" spans="2:22" ht="14.25">
      <c r="B155" s="23"/>
      <c r="C155" s="23"/>
      <c r="D155" s="31"/>
      <c r="E155" s="25"/>
      <c r="F155" s="25"/>
      <c r="G155" s="25"/>
      <c r="H155" s="25"/>
      <c r="I155" s="25"/>
      <c r="J155" s="25"/>
      <c r="K155" s="25"/>
      <c r="L155" s="25"/>
      <c r="M155" s="25"/>
      <c r="N155" s="25"/>
      <c r="O155" s="25"/>
      <c r="P155" s="25"/>
      <c r="Q155" s="25"/>
      <c r="R155" s="25"/>
      <c r="S155" s="25"/>
      <c r="T155" s="25"/>
      <c r="U155" s="25"/>
      <c r="V155" s="25"/>
    </row>
    <row r="156" spans="2:22" ht="14.25">
      <c r="B156" s="23"/>
      <c r="C156" s="23"/>
      <c r="D156" s="31"/>
      <c r="E156" s="25"/>
      <c r="F156" s="25"/>
      <c r="G156" s="25"/>
      <c r="H156" s="25"/>
      <c r="I156" s="25"/>
      <c r="J156" s="25"/>
      <c r="K156" s="25"/>
      <c r="L156" s="25"/>
      <c r="M156" s="25"/>
      <c r="N156" s="25"/>
      <c r="O156" s="25"/>
      <c r="P156" s="25"/>
      <c r="Q156" s="25"/>
      <c r="R156" s="25"/>
      <c r="S156" s="25"/>
      <c r="T156" s="25"/>
      <c r="U156" s="25"/>
      <c r="V156" s="25"/>
    </row>
    <row r="157" spans="2:22" ht="14.25">
      <c r="B157" s="23"/>
      <c r="C157" s="23"/>
      <c r="D157" s="31"/>
      <c r="E157" s="25"/>
      <c r="F157" s="25"/>
      <c r="G157" s="25"/>
      <c r="H157" s="25"/>
      <c r="I157" s="25"/>
      <c r="J157" s="25"/>
      <c r="K157" s="25"/>
      <c r="L157" s="25"/>
      <c r="M157" s="25"/>
      <c r="N157" s="25"/>
      <c r="O157" s="25"/>
      <c r="P157" s="25"/>
      <c r="Q157" s="25"/>
      <c r="R157" s="25"/>
      <c r="S157" s="25"/>
      <c r="T157" s="25"/>
      <c r="U157" s="25"/>
      <c r="V157" s="25"/>
    </row>
    <row r="158" spans="2:22" ht="14.25">
      <c r="B158" s="23"/>
      <c r="C158" s="23"/>
      <c r="D158" s="31"/>
      <c r="E158" s="25"/>
      <c r="F158" s="25"/>
      <c r="G158" s="25"/>
      <c r="H158" s="25"/>
      <c r="I158" s="25"/>
      <c r="J158" s="25"/>
      <c r="K158" s="25"/>
      <c r="L158" s="25"/>
      <c r="M158" s="25"/>
      <c r="N158" s="25"/>
      <c r="O158" s="25"/>
      <c r="P158" s="25"/>
      <c r="Q158" s="25"/>
      <c r="R158" s="25"/>
      <c r="S158" s="25"/>
      <c r="T158" s="25"/>
      <c r="U158" s="25"/>
      <c r="V158" s="25"/>
    </row>
    <row r="159" spans="2:22" ht="14.25">
      <c r="B159" s="23"/>
      <c r="C159" s="23"/>
      <c r="D159" s="31"/>
      <c r="E159" s="25"/>
      <c r="F159" s="25"/>
      <c r="G159" s="25"/>
      <c r="H159" s="25"/>
      <c r="I159" s="25"/>
      <c r="J159" s="25"/>
      <c r="K159" s="25"/>
      <c r="L159" s="25"/>
      <c r="M159" s="25"/>
      <c r="N159" s="25"/>
      <c r="O159" s="25"/>
      <c r="P159" s="25"/>
      <c r="Q159" s="25"/>
      <c r="R159" s="25"/>
      <c r="S159" s="25"/>
      <c r="T159" s="25"/>
      <c r="U159" s="25"/>
      <c r="V159" s="25"/>
    </row>
    <row r="160" spans="2:22" ht="14.25">
      <c r="B160" s="23"/>
      <c r="C160" s="23"/>
      <c r="D160" s="31"/>
      <c r="E160" s="25"/>
      <c r="F160" s="25"/>
      <c r="G160" s="25"/>
      <c r="H160" s="25"/>
      <c r="I160" s="25"/>
      <c r="J160" s="25"/>
      <c r="K160" s="25"/>
      <c r="L160" s="25"/>
      <c r="M160" s="25"/>
      <c r="N160" s="25"/>
      <c r="O160" s="25"/>
      <c r="P160" s="25"/>
      <c r="Q160" s="25"/>
      <c r="R160" s="25"/>
      <c r="S160" s="25"/>
      <c r="T160" s="25"/>
      <c r="U160" s="25"/>
      <c r="V160" s="25"/>
    </row>
    <row r="161" spans="2:22" ht="14.25">
      <c r="B161" s="23"/>
      <c r="C161" s="23"/>
      <c r="D161" s="31"/>
      <c r="E161" s="25"/>
      <c r="F161" s="25"/>
      <c r="G161" s="25"/>
      <c r="H161" s="25"/>
      <c r="I161" s="25"/>
      <c r="J161" s="25"/>
      <c r="K161" s="25"/>
      <c r="L161" s="25"/>
      <c r="M161" s="25"/>
      <c r="N161" s="25"/>
      <c r="O161" s="25"/>
      <c r="P161" s="25"/>
      <c r="Q161" s="25"/>
      <c r="R161" s="25"/>
      <c r="S161" s="25"/>
      <c r="T161" s="25"/>
      <c r="U161" s="25"/>
      <c r="V161" s="25"/>
    </row>
    <row r="162" spans="2:22" ht="14.25">
      <c r="B162" s="23"/>
      <c r="C162" s="23"/>
      <c r="D162" s="31"/>
      <c r="E162" s="25"/>
      <c r="F162" s="25"/>
      <c r="G162" s="25"/>
      <c r="H162" s="25"/>
      <c r="I162" s="25"/>
      <c r="J162" s="25"/>
      <c r="K162" s="25"/>
      <c r="L162" s="25"/>
      <c r="M162" s="25"/>
      <c r="N162" s="25"/>
      <c r="O162" s="25"/>
      <c r="P162" s="25"/>
      <c r="Q162" s="25"/>
      <c r="R162" s="25"/>
      <c r="S162" s="25"/>
      <c r="T162" s="25"/>
      <c r="U162" s="25"/>
      <c r="V162" s="25"/>
    </row>
    <row r="163" spans="2:22" ht="14.25">
      <c r="B163" s="23"/>
      <c r="C163" s="23"/>
      <c r="D163" s="31"/>
      <c r="E163" s="25"/>
      <c r="F163" s="25"/>
      <c r="G163" s="25"/>
      <c r="H163" s="25"/>
      <c r="I163" s="25"/>
      <c r="J163" s="25"/>
      <c r="K163" s="25"/>
      <c r="L163" s="25"/>
      <c r="M163" s="25"/>
      <c r="N163" s="25"/>
      <c r="O163" s="25"/>
      <c r="P163" s="25"/>
      <c r="Q163" s="25"/>
      <c r="R163" s="25"/>
      <c r="S163" s="25"/>
      <c r="T163" s="25"/>
      <c r="U163" s="25"/>
      <c r="V163" s="25"/>
    </row>
    <row r="164" spans="2:22" ht="14.25">
      <c r="B164" s="23"/>
      <c r="C164" s="23"/>
      <c r="D164" s="31"/>
      <c r="E164" s="25"/>
      <c r="F164" s="25"/>
      <c r="G164" s="25"/>
      <c r="H164" s="25"/>
      <c r="I164" s="25"/>
      <c r="J164" s="25"/>
      <c r="K164" s="25"/>
      <c r="L164" s="25"/>
      <c r="M164" s="25"/>
      <c r="N164" s="25"/>
      <c r="O164" s="25"/>
      <c r="P164" s="25"/>
      <c r="Q164" s="25"/>
      <c r="R164" s="25"/>
      <c r="S164" s="25"/>
      <c r="T164" s="25"/>
      <c r="U164" s="25"/>
      <c r="V164" s="25"/>
    </row>
    <row r="165" spans="2:22" ht="14.25">
      <c r="B165" s="23"/>
      <c r="C165" s="23"/>
      <c r="D165" s="31"/>
      <c r="E165" s="25"/>
      <c r="F165" s="25"/>
      <c r="G165" s="25"/>
      <c r="H165" s="25"/>
      <c r="I165" s="25"/>
      <c r="J165" s="25"/>
      <c r="K165" s="25"/>
      <c r="L165" s="25"/>
      <c r="M165" s="25"/>
      <c r="N165" s="25"/>
      <c r="O165" s="25"/>
      <c r="P165" s="25"/>
      <c r="Q165" s="25"/>
      <c r="R165" s="25"/>
      <c r="S165" s="25"/>
      <c r="T165" s="25"/>
      <c r="U165" s="25"/>
      <c r="V165" s="25"/>
    </row>
    <row r="166" spans="2:22" ht="14.25">
      <c r="B166" s="23"/>
      <c r="C166" s="23"/>
      <c r="D166" s="31"/>
      <c r="E166" s="25"/>
      <c r="F166" s="25"/>
      <c r="G166" s="25"/>
      <c r="H166" s="25"/>
      <c r="I166" s="25"/>
      <c r="J166" s="25"/>
      <c r="K166" s="25"/>
      <c r="L166" s="25"/>
      <c r="M166" s="25"/>
      <c r="N166" s="25"/>
      <c r="O166" s="25"/>
      <c r="P166" s="25"/>
      <c r="Q166" s="25"/>
      <c r="R166" s="25"/>
      <c r="S166" s="25"/>
      <c r="T166" s="25"/>
      <c r="U166" s="25"/>
      <c r="V166" s="25"/>
    </row>
    <row r="167" spans="2:22" ht="14.25">
      <c r="B167" s="23"/>
      <c r="C167" s="23"/>
      <c r="D167" s="31"/>
      <c r="E167" s="25"/>
      <c r="F167" s="25"/>
      <c r="G167" s="25"/>
      <c r="H167" s="25"/>
      <c r="I167" s="25"/>
      <c r="J167" s="25"/>
      <c r="K167" s="25"/>
      <c r="L167" s="25"/>
      <c r="M167" s="25"/>
      <c r="N167" s="25"/>
      <c r="O167" s="25"/>
      <c r="P167" s="25"/>
      <c r="Q167" s="25"/>
      <c r="R167" s="25"/>
      <c r="S167" s="25"/>
      <c r="T167" s="25"/>
      <c r="U167" s="25"/>
      <c r="V167" s="25"/>
    </row>
    <row r="168" spans="2:22" ht="14.25">
      <c r="B168" s="23"/>
      <c r="C168" s="23"/>
      <c r="D168" s="31"/>
      <c r="E168" s="25"/>
      <c r="F168" s="25"/>
      <c r="G168" s="25"/>
      <c r="H168" s="25"/>
      <c r="I168" s="25"/>
      <c r="J168" s="25"/>
      <c r="K168" s="25"/>
      <c r="L168" s="25"/>
      <c r="M168" s="25"/>
      <c r="N168" s="25"/>
      <c r="O168" s="25"/>
      <c r="P168" s="25"/>
      <c r="Q168" s="25"/>
      <c r="R168" s="25"/>
      <c r="S168" s="25"/>
      <c r="T168" s="25"/>
      <c r="U168" s="25"/>
      <c r="V168" s="25"/>
    </row>
    <row r="169" spans="2:22" ht="14.25">
      <c r="B169" s="23"/>
      <c r="C169" s="23"/>
      <c r="D169" s="31"/>
      <c r="E169" s="25"/>
      <c r="F169" s="25"/>
      <c r="G169" s="25"/>
      <c r="H169" s="25"/>
      <c r="I169" s="25"/>
      <c r="J169" s="25"/>
      <c r="K169" s="25"/>
      <c r="L169" s="25"/>
      <c r="M169" s="25"/>
      <c r="N169" s="25"/>
      <c r="O169" s="25"/>
      <c r="P169" s="25"/>
      <c r="Q169" s="25"/>
      <c r="R169" s="25"/>
      <c r="S169" s="25"/>
      <c r="T169" s="25"/>
      <c r="U169" s="25"/>
      <c r="V169" s="25"/>
    </row>
    <row r="170" spans="2:22" ht="14.25">
      <c r="B170" s="23"/>
      <c r="C170" s="23"/>
      <c r="D170" s="31"/>
      <c r="E170" s="25"/>
      <c r="F170" s="25"/>
      <c r="G170" s="25"/>
      <c r="H170" s="25"/>
      <c r="I170" s="25"/>
      <c r="J170" s="25"/>
      <c r="K170" s="25"/>
      <c r="L170" s="25"/>
      <c r="M170" s="25"/>
      <c r="N170" s="25"/>
      <c r="O170" s="25"/>
      <c r="P170" s="25"/>
      <c r="Q170" s="25"/>
      <c r="R170" s="25"/>
      <c r="S170" s="25"/>
      <c r="T170" s="25"/>
      <c r="U170" s="25"/>
      <c r="V170" s="25"/>
    </row>
    <row r="171" spans="2:22" ht="14.25">
      <c r="B171" s="23"/>
      <c r="C171" s="23"/>
      <c r="D171" s="31"/>
      <c r="E171" s="25"/>
      <c r="F171" s="25"/>
      <c r="G171" s="25"/>
      <c r="H171" s="25"/>
      <c r="I171" s="25"/>
      <c r="J171" s="25"/>
      <c r="K171" s="25"/>
      <c r="L171" s="25"/>
      <c r="M171" s="25"/>
      <c r="N171" s="25"/>
      <c r="O171" s="25"/>
      <c r="P171" s="25"/>
      <c r="Q171" s="25"/>
      <c r="R171" s="25"/>
      <c r="S171" s="25"/>
      <c r="T171" s="25"/>
      <c r="U171" s="25"/>
      <c r="V171" s="25"/>
    </row>
    <row r="172" spans="2:22" ht="14.25">
      <c r="B172" s="23"/>
      <c r="C172" s="23"/>
      <c r="D172" s="31"/>
      <c r="E172" s="25"/>
      <c r="F172" s="25"/>
      <c r="G172" s="25"/>
      <c r="H172" s="25"/>
      <c r="I172" s="25"/>
      <c r="J172" s="25"/>
      <c r="K172" s="25"/>
      <c r="L172" s="25"/>
      <c r="M172" s="25"/>
      <c r="N172" s="25"/>
      <c r="O172" s="25"/>
      <c r="P172" s="25"/>
      <c r="Q172" s="25"/>
      <c r="R172" s="25"/>
      <c r="S172" s="25"/>
      <c r="T172" s="25"/>
      <c r="U172" s="25"/>
      <c r="V172" s="25"/>
    </row>
    <row r="173" spans="2:22" ht="14.25">
      <c r="B173" s="23"/>
      <c r="C173" s="23"/>
      <c r="D173" s="31"/>
      <c r="E173" s="25"/>
      <c r="F173" s="25"/>
      <c r="G173" s="25"/>
      <c r="H173" s="25"/>
      <c r="I173" s="25"/>
      <c r="J173" s="25"/>
      <c r="K173" s="25"/>
      <c r="L173" s="25"/>
      <c r="M173" s="25"/>
      <c r="N173" s="25"/>
      <c r="O173" s="25"/>
      <c r="P173" s="25"/>
      <c r="Q173" s="25"/>
      <c r="R173" s="25"/>
      <c r="S173" s="25"/>
      <c r="T173" s="25"/>
      <c r="U173" s="25"/>
      <c r="V173" s="25"/>
    </row>
    <row r="174" spans="2:22" ht="14.25">
      <c r="B174" s="23"/>
      <c r="C174" s="23"/>
      <c r="D174" s="31"/>
      <c r="E174" s="25"/>
      <c r="F174" s="25"/>
      <c r="G174" s="25"/>
      <c r="H174" s="25"/>
      <c r="I174" s="25"/>
      <c r="J174" s="25"/>
      <c r="K174" s="25"/>
      <c r="L174" s="25"/>
      <c r="M174" s="25"/>
      <c r="N174" s="25"/>
      <c r="O174" s="25"/>
      <c r="P174" s="25"/>
      <c r="Q174" s="25"/>
      <c r="R174" s="25"/>
      <c r="S174" s="25"/>
      <c r="T174" s="25"/>
      <c r="U174" s="25"/>
      <c r="V174" s="25"/>
    </row>
    <row r="175" spans="2:22" ht="14.25">
      <c r="B175" s="23"/>
      <c r="C175" s="23"/>
      <c r="D175" s="31"/>
      <c r="E175" s="25"/>
      <c r="F175" s="25"/>
      <c r="G175" s="25"/>
      <c r="H175" s="25"/>
      <c r="I175" s="25"/>
      <c r="J175" s="25"/>
      <c r="K175" s="25"/>
      <c r="L175" s="25"/>
      <c r="M175" s="25"/>
      <c r="N175" s="25"/>
      <c r="O175" s="25"/>
      <c r="P175" s="25"/>
      <c r="Q175" s="25"/>
      <c r="R175" s="25"/>
      <c r="S175" s="25"/>
      <c r="T175" s="25"/>
      <c r="U175" s="25"/>
      <c r="V175" s="25"/>
    </row>
    <row r="176" spans="2:22" ht="14.25">
      <c r="B176" s="23"/>
      <c r="C176" s="23"/>
      <c r="D176" s="31"/>
      <c r="E176" s="25"/>
      <c r="F176" s="25"/>
      <c r="G176" s="25"/>
      <c r="H176" s="25"/>
      <c r="I176" s="25"/>
      <c r="J176" s="25"/>
      <c r="K176" s="25"/>
      <c r="L176" s="25"/>
      <c r="M176" s="25"/>
      <c r="N176" s="25"/>
      <c r="O176" s="25"/>
      <c r="P176" s="25"/>
      <c r="Q176" s="25"/>
      <c r="R176" s="25"/>
      <c r="S176" s="25"/>
      <c r="T176" s="25"/>
      <c r="U176" s="25"/>
      <c r="V176" s="25"/>
    </row>
    <row r="177" spans="2:22" ht="14.25">
      <c r="B177" s="23"/>
      <c r="C177" s="23"/>
      <c r="D177" s="31"/>
      <c r="E177" s="25"/>
      <c r="F177" s="25"/>
      <c r="G177" s="25"/>
      <c r="H177" s="25"/>
      <c r="I177" s="25"/>
      <c r="J177" s="25"/>
      <c r="K177" s="25"/>
      <c r="L177" s="25"/>
      <c r="M177" s="25"/>
      <c r="N177" s="25"/>
      <c r="O177" s="25"/>
      <c r="P177" s="25"/>
      <c r="Q177" s="25"/>
      <c r="R177" s="25"/>
      <c r="S177" s="25"/>
      <c r="T177" s="25"/>
      <c r="U177" s="25"/>
      <c r="V177" s="25"/>
    </row>
    <row r="178" spans="2:22" ht="14.25">
      <c r="B178" s="23"/>
      <c r="C178" s="23"/>
      <c r="D178" s="31"/>
      <c r="E178" s="25"/>
      <c r="F178" s="25"/>
      <c r="G178" s="25"/>
      <c r="H178" s="25"/>
      <c r="I178" s="25"/>
      <c r="J178" s="25"/>
      <c r="K178" s="25"/>
      <c r="L178" s="25"/>
      <c r="M178" s="25"/>
      <c r="N178" s="25"/>
      <c r="O178" s="25"/>
      <c r="P178" s="25"/>
      <c r="Q178" s="25"/>
      <c r="R178" s="25"/>
      <c r="S178" s="25"/>
      <c r="T178" s="25"/>
      <c r="U178" s="25"/>
      <c r="V178" s="25"/>
    </row>
    <row r="179" spans="2:22" ht="14.25">
      <c r="B179" s="23"/>
      <c r="C179" s="23"/>
      <c r="D179" s="31"/>
      <c r="E179" s="25"/>
      <c r="F179" s="25"/>
      <c r="G179" s="25"/>
      <c r="H179" s="25"/>
      <c r="I179" s="25"/>
      <c r="J179" s="25"/>
      <c r="K179" s="25"/>
      <c r="L179" s="25"/>
      <c r="M179" s="25"/>
      <c r="N179" s="25"/>
      <c r="O179" s="25"/>
      <c r="P179" s="25"/>
      <c r="Q179" s="25"/>
      <c r="R179" s="25"/>
      <c r="S179" s="25"/>
      <c r="T179" s="25"/>
      <c r="U179" s="25"/>
      <c r="V179" s="25"/>
    </row>
    <row r="180" spans="2:22" ht="14.25">
      <c r="B180" s="23"/>
      <c r="C180" s="23"/>
      <c r="D180" s="31"/>
      <c r="E180" s="25"/>
      <c r="F180" s="25"/>
      <c r="G180" s="25"/>
      <c r="H180" s="25"/>
      <c r="I180" s="25"/>
      <c r="J180" s="25"/>
      <c r="K180" s="25"/>
      <c r="L180" s="25"/>
      <c r="M180" s="25"/>
      <c r="N180" s="25"/>
      <c r="O180" s="25"/>
      <c r="P180" s="25"/>
      <c r="Q180" s="25"/>
      <c r="R180" s="25"/>
      <c r="S180" s="25"/>
      <c r="T180" s="25"/>
      <c r="U180" s="25"/>
      <c r="V180" s="25"/>
    </row>
    <row r="181" spans="2:22" ht="14.25">
      <c r="B181" s="23"/>
      <c r="C181" s="23"/>
      <c r="D181" s="31"/>
      <c r="E181" s="25"/>
      <c r="F181" s="25"/>
      <c r="G181" s="25"/>
      <c r="H181" s="25"/>
      <c r="I181" s="25"/>
      <c r="J181" s="25"/>
      <c r="K181" s="25"/>
      <c r="L181" s="25"/>
      <c r="M181" s="25"/>
      <c r="N181" s="25"/>
      <c r="O181" s="25"/>
      <c r="P181" s="25"/>
      <c r="Q181" s="25"/>
      <c r="R181" s="25"/>
      <c r="S181" s="25"/>
      <c r="T181" s="25"/>
      <c r="U181" s="25"/>
      <c r="V181" s="25"/>
    </row>
    <row r="182" spans="2:22" ht="14.25">
      <c r="B182" s="23"/>
      <c r="C182" s="23"/>
      <c r="D182" s="31"/>
      <c r="E182" s="25"/>
      <c r="F182" s="25"/>
      <c r="G182" s="25"/>
      <c r="H182" s="25"/>
      <c r="I182" s="25"/>
      <c r="J182" s="25"/>
      <c r="K182" s="25"/>
      <c r="L182" s="25"/>
      <c r="M182" s="25"/>
      <c r="N182" s="25"/>
      <c r="O182" s="25"/>
      <c r="P182" s="25"/>
      <c r="Q182" s="25"/>
      <c r="R182" s="25"/>
      <c r="S182" s="25"/>
      <c r="T182" s="25"/>
      <c r="U182" s="25"/>
      <c r="V182" s="25"/>
    </row>
    <row r="183" spans="2:22" ht="14.25">
      <c r="B183" s="23"/>
      <c r="C183" s="23"/>
      <c r="D183" s="31"/>
      <c r="E183" s="25"/>
      <c r="F183" s="25"/>
      <c r="G183" s="25"/>
      <c r="H183" s="25"/>
      <c r="I183" s="25"/>
      <c r="J183" s="25"/>
      <c r="K183" s="25"/>
      <c r="L183" s="25"/>
      <c r="M183" s="25"/>
      <c r="N183" s="25"/>
      <c r="O183" s="25"/>
      <c r="P183" s="25"/>
      <c r="Q183" s="25"/>
      <c r="R183" s="25"/>
      <c r="S183" s="25"/>
      <c r="T183" s="25"/>
      <c r="U183" s="25"/>
      <c r="V183" s="25"/>
    </row>
    <row r="184" spans="2:22" ht="14.25">
      <c r="B184" s="23"/>
      <c r="C184" s="23"/>
      <c r="D184" s="31"/>
      <c r="E184" s="25"/>
      <c r="F184" s="25"/>
      <c r="G184" s="25"/>
      <c r="H184" s="25"/>
      <c r="I184" s="25"/>
      <c r="J184" s="25"/>
      <c r="K184" s="25"/>
      <c r="L184" s="25"/>
      <c r="M184" s="25"/>
      <c r="N184" s="25"/>
      <c r="O184" s="25"/>
      <c r="P184" s="25"/>
      <c r="Q184" s="25"/>
      <c r="R184" s="25"/>
      <c r="S184" s="25"/>
      <c r="T184" s="25"/>
      <c r="U184" s="25"/>
      <c r="V184" s="25"/>
    </row>
    <row r="185" spans="2:22" ht="14.25">
      <c r="B185" s="23"/>
      <c r="C185" s="23"/>
      <c r="D185" s="31"/>
      <c r="E185" s="25"/>
      <c r="F185" s="25"/>
      <c r="G185" s="25"/>
      <c r="H185" s="25"/>
      <c r="I185" s="25"/>
      <c r="J185" s="25"/>
      <c r="K185" s="25"/>
      <c r="L185" s="25"/>
      <c r="M185" s="25"/>
      <c r="N185" s="25"/>
      <c r="O185" s="25"/>
      <c r="P185" s="25"/>
      <c r="Q185" s="25"/>
      <c r="R185" s="25"/>
      <c r="S185" s="25"/>
      <c r="T185" s="25"/>
      <c r="U185" s="25"/>
      <c r="V185" s="25"/>
    </row>
    <row r="186" spans="2:22" ht="14.25">
      <c r="B186" s="23"/>
      <c r="C186" s="23"/>
      <c r="D186" s="31"/>
      <c r="E186" s="25"/>
      <c r="F186" s="25"/>
      <c r="G186" s="25"/>
      <c r="H186" s="25"/>
      <c r="I186" s="25"/>
      <c r="J186" s="25"/>
      <c r="K186" s="25"/>
      <c r="L186" s="25"/>
      <c r="M186" s="25"/>
      <c r="N186" s="25"/>
      <c r="O186" s="25"/>
      <c r="P186" s="25"/>
      <c r="Q186" s="25"/>
      <c r="R186" s="25"/>
      <c r="S186" s="25"/>
      <c r="T186" s="25"/>
      <c r="U186" s="25"/>
      <c r="V186" s="25"/>
    </row>
    <row r="187" spans="2:22" ht="14.25">
      <c r="B187" s="23"/>
      <c r="C187" s="23"/>
      <c r="D187" s="31"/>
      <c r="E187" s="25"/>
      <c r="F187" s="25"/>
      <c r="G187" s="25"/>
      <c r="H187" s="25"/>
      <c r="I187" s="25"/>
      <c r="J187" s="25"/>
      <c r="K187" s="25"/>
      <c r="L187" s="25"/>
      <c r="M187" s="25"/>
      <c r="N187" s="25"/>
      <c r="O187" s="25"/>
      <c r="P187" s="25"/>
      <c r="Q187" s="25"/>
      <c r="R187" s="25"/>
      <c r="S187" s="25"/>
      <c r="T187" s="25"/>
      <c r="U187" s="25"/>
      <c r="V187" s="25"/>
    </row>
    <row r="188" spans="2:22" ht="14.25">
      <c r="B188" s="23"/>
      <c r="C188" s="23"/>
      <c r="D188" s="31"/>
      <c r="E188" s="25"/>
      <c r="F188" s="25"/>
      <c r="G188" s="25"/>
      <c r="H188" s="25"/>
      <c r="I188" s="25"/>
      <c r="J188" s="25"/>
      <c r="K188" s="25"/>
      <c r="L188" s="25"/>
      <c r="M188" s="25"/>
      <c r="N188" s="25"/>
      <c r="O188" s="25"/>
      <c r="P188" s="25"/>
      <c r="Q188" s="25"/>
      <c r="R188" s="25"/>
      <c r="S188" s="25"/>
      <c r="T188" s="25"/>
      <c r="U188" s="25"/>
      <c r="V188" s="25"/>
    </row>
    <row r="189" spans="2:22" ht="14.25">
      <c r="B189" s="23"/>
      <c r="C189" s="23"/>
      <c r="D189" s="31"/>
      <c r="E189" s="25"/>
      <c r="F189" s="25"/>
      <c r="G189" s="25"/>
      <c r="H189" s="25"/>
      <c r="I189" s="25"/>
      <c r="J189" s="25"/>
      <c r="K189" s="25"/>
      <c r="L189" s="25"/>
      <c r="M189" s="25"/>
      <c r="N189" s="25"/>
      <c r="O189" s="25"/>
      <c r="P189" s="25"/>
      <c r="Q189" s="25"/>
      <c r="R189" s="25"/>
      <c r="S189" s="25"/>
      <c r="T189" s="25"/>
      <c r="U189" s="25"/>
      <c r="V189" s="25"/>
    </row>
    <row r="190" spans="2:22" ht="14.25">
      <c r="B190" s="23"/>
      <c r="C190" s="23"/>
      <c r="D190" s="31"/>
      <c r="E190" s="25"/>
      <c r="F190" s="25"/>
      <c r="G190" s="25"/>
      <c r="H190" s="25"/>
      <c r="I190" s="25"/>
      <c r="J190" s="25"/>
      <c r="K190" s="25"/>
      <c r="L190" s="25"/>
      <c r="M190" s="25"/>
      <c r="N190" s="25"/>
      <c r="O190" s="25"/>
      <c r="P190" s="25"/>
      <c r="Q190" s="25"/>
      <c r="R190" s="25"/>
      <c r="S190" s="25"/>
      <c r="T190" s="25"/>
      <c r="U190" s="25"/>
      <c r="V190" s="25"/>
    </row>
    <row r="191" spans="2:22" ht="14.25">
      <c r="B191" s="23"/>
      <c r="C191" s="23"/>
      <c r="D191" s="31"/>
      <c r="E191" s="25"/>
      <c r="F191" s="25"/>
      <c r="G191" s="25"/>
      <c r="H191" s="25"/>
      <c r="I191" s="25"/>
      <c r="J191" s="25"/>
      <c r="K191" s="25"/>
      <c r="L191" s="25"/>
      <c r="M191" s="25"/>
      <c r="N191" s="25"/>
      <c r="O191" s="25"/>
      <c r="P191" s="25"/>
      <c r="Q191" s="25"/>
      <c r="R191" s="25"/>
      <c r="S191" s="25"/>
      <c r="T191" s="25"/>
      <c r="U191" s="25"/>
      <c r="V191" s="25"/>
    </row>
    <row r="192" spans="2:22" ht="14.25">
      <c r="B192" s="23"/>
      <c r="C192" s="23"/>
      <c r="D192" s="31"/>
      <c r="E192" s="25"/>
      <c r="F192" s="25"/>
      <c r="G192" s="25"/>
      <c r="H192" s="25"/>
      <c r="I192" s="25"/>
      <c r="J192" s="25"/>
      <c r="K192" s="25"/>
      <c r="L192" s="25"/>
      <c r="M192" s="25"/>
      <c r="N192" s="25"/>
      <c r="O192" s="25"/>
      <c r="P192" s="25"/>
      <c r="Q192" s="25"/>
      <c r="R192" s="25"/>
      <c r="S192" s="25"/>
      <c r="T192" s="25"/>
      <c r="U192" s="25"/>
      <c r="V192" s="25"/>
    </row>
    <row r="193" spans="2:22" ht="14.25">
      <c r="B193" s="23"/>
      <c r="C193" s="23"/>
      <c r="D193" s="31"/>
      <c r="E193" s="25"/>
      <c r="F193" s="25"/>
      <c r="G193" s="25"/>
      <c r="H193" s="25"/>
      <c r="I193" s="25"/>
      <c r="J193" s="25"/>
      <c r="K193" s="25"/>
      <c r="L193" s="25"/>
      <c r="M193" s="25"/>
      <c r="N193" s="25"/>
      <c r="O193" s="25"/>
      <c r="P193" s="25"/>
      <c r="Q193" s="25"/>
      <c r="R193" s="25"/>
      <c r="S193" s="25"/>
      <c r="T193" s="25"/>
      <c r="U193" s="25"/>
      <c r="V193" s="25"/>
    </row>
    <row r="194" spans="2:22" ht="14.25">
      <c r="B194" s="23"/>
      <c r="C194" s="23"/>
      <c r="D194" s="31"/>
      <c r="E194" s="25"/>
      <c r="F194" s="25"/>
      <c r="G194" s="25"/>
      <c r="H194" s="25"/>
      <c r="I194" s="25"/>
      <c r="J194" s="25"/>
      <c r="K194" s="25"/>
      <c r="L194" s="25"/>
      <c r="M194" s="25"/>
      <c r="N194" s="25"/>
      <c r="O194" s="25"/>
      <c r="P194" s="25"/>
      <c r="Q194" s="25"/>
      <c r="R194" s="25"/>
      <c r="S194" s="25"/>
      <c r="T194" s="25"/>
      <c r="U194" s="25"/>
      <c r="V194" s="25"/>
    </row>
    <row r="195" spans="2:22" ht="14.25">
      <c r="B195" s="23"/>
      <c r="C195" s="23"/>
      <c r="D195" s="31"/>
      <c r="E195" s="25"/>
      <c r="F195" s="25"/>
      <c r="G195" s="25"/>
      <c r="H195" s="25"/>
      <c r="I195" s="25"/>
      <c r="J195" s="25"/>
      <c r="K195" s="25"/>
      <c r="L195" s="25"/>
      <c r="M195" s="25"/>
      <c r="N195" s="25"/>
      <c r="O195" s="25"/>
      <c r="P195" s="25"/>
      <c r="Q195" s="25"/>
      <c r="R195" s="25"/>
      <c r="S195" s="25"/>
      <c r="T195" s="25"/>
      <c r="U195" s="25"/>
      <c r="V195" s="25"/>
    </row>
    <row r="196" spans="2:22" ht="14.25">
      <c r="B196" s="23"/>
      <c r="C196" s="23"/>
      <c r="D196" s="31"/>
      <c r="E196" s="25"/>
      <c r="F196" s="25"/>
      <c r="G196" s="25"/>
      <c r="H196" s="25"/>
      <c r="I196" s="25"/>
      <c r="J196" s="25"/>
      <c r="K196" s="25"/>
      <c r="L196" s="25"/>
      <c r="M196" s="25"/>
      <c r="N196" s="25"/>
      <c r="O196" s="25"/>
      <c r="P196" s="25"/>
      <c r="Q196" s="25"/>
      <c r="R196" s="25"/>
      <c r="S196" s="25"/>
      <c r="T196" s="25"/>
      <c r="U196" s="25"/>
      <c r="V196" s="25"/>
    </row>
    <row r="197" spans="2:22" ht="14.25">
      <c r="B197" s="23"/>
      <c r="C197" s="23"/>
      <c r="D197" s="31"/>
      <c r="E197" s="25"/>
      <c r="F197" s="25"/>
      <c r="G197" s="25"/>
      <c r="H197" s="25"/>
      <c r="I197" s="25"/>
      <c r="J197" s="25"/>
      <c r="K197" s="25"/>
      <c r="L197" s="25"/>
      <c r="M197" s="25"/>
      <c r="N197" s="25"/>
      <c r="O197" s="25"/>
      <c r="P197" s="25"/>
      <c r="Q197" s="25"/>
      <c r="R197" s="25"/>
      <c r="S197" s="25"/>
      <c r="T197" s="25"/>
      <c r="U197" s="25"/>
      <c r="V197" s="25"/>
    </row>
    <row r="198" spans="2:22" ht="14.25">
      <c r="B198" s="23"/>
      <c r="C198" s="23"/>
      <c r="D198" s="31"/>
      <c r="E198" s="25"/>
      <c r="F198" s="25"/>
      <c r="G198" s="25"/>
      <c r="H198" s="25"/>
      <c r="I198" s="25"/>
      <c r="J198" s="25"/>
      <c r="K198" s="25"/>
      <c r="L198" s="25"/>
      <c r="M198" s="25"/>
      <c r="N198" s="25"/>
      <c r="O198" s="25"/>
      <c r="P198" s="25"/>
      <c r="Q198" s="25"/>
      <c r="R198" s="25"/>
      <c r="S198" s="25"/>
      <c r="T198" s="25"/>
      <c r="U198" s="25"/>
      <c r="V198" s="25"/>
    </row>
    <row r="199" spans="2:22" ht="14.25">
      <c r="B199" s="23"/>
      <c r="C199" s="23"/>
      <c r="D199" s="31"/>
      <c r="E199" s="25"/>
      <c r="F199" s="25"/>
      <c r="G199" s="25"/>
      <c r="H199" s="25"/>
      <c r="I199" s="25"/>
      <c r="J199" s="25"/>
      <c r="K199" s="25"/>
      <c r="L199" s="25"/>
      <c r="M199" s="25"/>
      <c r="N199" s="25"/>
      <c r="O199" s="25"/>
      <c r="P199" s="25"/>
      <c r="Q199" s="25"/>
      <c r="R199" s="25"/>
      <c r="S199" s="25"/>
      <c r="T199" s="25"/>
      <c r="U199" s="25"/>
      <c r="V199" s="25"/>
    </row>
    <row r="200" spans="2:22" ht="14.25">
      <c r="B200" s="23"/>
      <c r="C200" s="23"/>
      <c r="D200" s="31"/>
      <c r="E200" s="25"/>
      <c r="F200" s="25"/>
      <c r="G200" s="25"/>
      <c r="H200" s="25"/>
      <c r="I200" s="25"/>
      <c r="J200" s="25"/>
      <c r="K200" s="25"/>
      <c r="L200" s="25"/>
      <c r="M200" s="25"/>
      <c r="N200" s="25"/>
      <c r="O200" s="25"/>
      <c r="P200" s="25"/>
      <c r="Q200" s="25"/>
      <c r="R200" s="25"/>
      <c r="S200" s="25"/>
      <c r="T200" s="25"/>
      <c r="U200" s="25"/>
      <c r="V200" s="25"/>
    </row>
    <row r="201" spans="2:22" ht="14.25">
      <c r="B201" s="23"/>
      <c r="C201" s="23"/>
      <c r="D201" s="31"/>
      <c r="E201" s="25"/>
      <c r="F201" s="25"/>
      <c r="G201" s="25"/>
      <c r="H201" s="25"/>
      <c r="I201" s="25"/>
      <c r="J201" s="25"/>
      <c r="K201" s="25"/>
      <c r="L201" s="25"/>
      <c r="M201" s="25"/>
      <c r="N201" s="25"/>
      <c r="O201" s="25"/>
      <c r="P201" s="25"/>
      <c r="Q201" s="25"/>
      <c r="R201" s="25"/>
      <c r="S201" s="25"/>
      <c r="T201" s="25"/>
      <c r="U201" s="25"/>
      <c r="V201" s="25"/>
    </row>
    <row r="202" spans="2:22" ht="14.25">
      <c r="B202" s="23"/>
      <c r="C202" s="23"/>
      <c r="D202" s="31"/>
      <c r="E202" s="25"/>
      <c r="F202" s="25"/>
      <c r="G202" s="25"/>
      <c r="H202" s="25"/>
      <c r="I202" s="25"/>
      <c r="J202" s="25"/>
      <c r="K202" s="25"/>
      <c r="L202" s="25"/>
      <c r="M202" s="25"/>
      <c r="N202" s="25"/>
      <c r="O202" s="25"/>
      <c r="P202" s="25"/>
      <c r="Q202" s="25"/>
      <c r="R202" s="25"/>
      <c r="S202" s="25"/>
      <c r="T202" s="25"/>
      <c r="U202" s="25"/>
      <c r="V202" s="25"/>
    </row>
    <row r="203" spans="2:22" ht="14.25">
      <c r="B203" s="23"/>
      <c r="C203" s="23"/>
      <c r="D203" s="31"/>
      <c r="E203" s="25"/>
      <c r="F203" s="25"/>
      <c r="G203" s="25"/>
      <c r="H203" s="25"/>
      <c r="I203" s="25"/>
      <c r="J203" s="25"/>
      <c r="K203" s="25"/>
      <c r="L203" s="25"/>
      <c r="M203" s="25"/>
      <c r="N203" s="25"/>
      <c r="O203" s="25"/>
      <c r="P203" s="25"/>
      <c r="Q203" s="25"/>
      <c r="R203" s="25"/>
      <c r="S203" s="25"/>
      <c r="T203" s="25"/>
      <c r="U203" s="25"/>
      <c r="V203" s="25"/>
    </row>
    <row r="204" spans="2:22" ht="14.25">
      <c r="B204" s="23"/>
      <c r="C204" s="23"/>
      <c r="D204" s="31"/>
      <c r="E204" s="25"/>
      <c r="F204" s="25"/>
      <c r="G204" s="25"/>
      <c r="H204" s="25"/>
      <c r="I204" s="25"/>
      <c r="J204" s="25"/>
      <c r="K204" s="25"/>
      <c r="L204" s="25"/>
      <c r="M204" s="25"/>
      <c r="N204" s="25"/>
      <c r="O204" s="25"/>
      <c r="P204" s="25"/>
      <c r="Q204" s="25"/>
      <c r="R204" s="25"/>
      <c r="S204" s="25"/>
      <c r="T204" s="25"/>
      <c r="U204" s="25"/>
      <c r="V204" s="25"/>
    </row>
    <row r="205" spans="2:22" ht="14.25">
      <c r="B205" s="23"/>
      <c r="C205" s="23"/>
      <c r="D205" s="31"/>
      <c r="E205" s="25"/>
      <c r="F205" s="25"/>
      <c r="G205" s="25"/>
      <c r="H205" s="25"/>
      <c r="I205" s="25"/>
      <c r="J205" s="25"/>
      <c r="K205" s="25"/>
      <c r="L205" s="25"/>
      <c r="M205" s="25"/>
      <c r="N205" s="25"/>
      <c r="O205" s="25"/>
      <c r="P205" s="25"/>
      <c r="Q205" s="25"/>
      <c r="R205" s="25"/>
      <c r="S205" s="25"/>
      <c r="T205" s="25"/>
      <c r="U205" s="25"/>
      <c r="V205" s="25"/>
    </row>
    <row r="206" spans="2:22" ht="14.25">
      <c r="B206" s="23"/>
      <c r="C206" s="23"/>
      <c r="D206" s="31"/>
      <c r="E206" s="25"/>
      <c r="F206" s="25"/>
      <c r="G206" s="25"/>
      <c r="H206" s="25"/>
      <c r="I206" s="25"/>
      <c r="J206" s="25"/>
      <c r="K206" s="25"/>
      <c r="L206" s="25"/>
      <c r="M206" s="25"/>
      <c r="N206" s="25"/>
      <c r="O206" s="25"/>
      <c r="P206" s="25"/>
      <c r="Q206" s="25"/>
      <c r="R206" s="25"/>
      <c r="S206" s="25"/>
      <c r="T206" s="25"/>
      <c r="U206" s="25"/>
      <c r="V206" s="25"/>
    </row>
    <row r="207" spans="2:22" ht="14.25">
      <c r="B207" s="23"/>
      <c r="C207" s="23"/>
      <c r="D207" s="31"/>
      <c r="E207" s="25"/>
      <c r="F207" s="25"/>
      <c r="G207" s="25"/>
      <c r="H207" s="25"/>
      <c r="I207" s="25"/>
      <c r="J207" s="25"/>
      <c r="K207" s="25"/>
      <c r="L207" s="25"/>
      <c r="M207" s="25"/>
      <c r="N207" s="25"/>
      <c r="O207" s="25"/>
      <c r="P207" s="25"/>
      <c r="Q207" s="25"/>
      <c r="R207" s="25"/>
      <c r="S207" s="25"/>
      <c r="T207" s="25"/>
      <c r="U207" s="25"/>
      <c r="V207" s="25"/>
    </row>
    <row r="208" spans="2:22" ht="14.25">
      <c r="B208" s="23"/>
      <c r="C208" s="23"/>
      <c r="D208" s="31"/>
      <c r="E208" s="25"/>
      <c r="F208" s="25"/>
      <c r="G208" s="25"/>
      <c r="H208" s="25"/>
      <c r="I208" s="25"/>
      <c r="J208" s="25"/>
      <c r="K208" s="25"/>
      <c r="L208" s="25"/>
      <c r="M208" s="25"/>
      <c r="N208" s="25"/>
      <c r="O208" s="25"/>
      <c r="P208" s="25"/>
      <c r="Q208" s="25"/>
      <c r="R208" s="25"/>
      <c r="S208" s="25"/>
      <c r="T208" s="25"/>
      <c r="U208" s="25"/>
      <c r="V208" s="25"/>
    </row>
    <row r="209" spans="2:22" ht="14.25">
      <c r="B209" s="23"/>
      <c r="C209" s="23"/>
      <c r="D209" s="31"/>
      <c r="E209" s="25"/>
      <c r="F209" s="25"/>
      <c r="G209" s="25"/>
      <c r="H209" s="25"/>
      <c r="I209" s="25"/>
      <c r="J209" s="25"/>
      <c r="K209" s="25"/>
      <c r="L209" s="25"/>
      <c r="M209" s="25"/>
      <c r="N209" s="25"/>
      <c r="O209" s="25"/>
      <c r="P209" s="25"/>
      <c r="Q209" s="25"/>
      <c r="R209" s="25"/>
      <c r="S209" s="25"/>
      <c r="T209" s="25"/>
      <c r="U209" s="25"/>
      <c r="V209" s="25"/>
    </row>
    <row r="210" spans="2:22" ht="14.25">
      <c r="B210" s="23"/>
      <c r="C210" s="23"/>
      <c r="D210" s="31"/>
      <c r="E210" s="25"/>
      <c r="F210" s="25"/>
      <c r="G210" s="25"/>
      <c r="H210" s="25"/>
      <c r="I210" s="25"/>
      <c r="J210" s="25"/>
      <c r="K210" s="25"/>
      <c r="L210" s="25"/>
      <c r="M210" s="25"/>
      <c r="N210" s="25"/>
      <c r="O210" s="25"/>
      <c r="P210" s="25"/>
      <c r="Q210" s="25"/>
      <c r="R210" s="25"/>
      <c r="S210" s="25"/>
      <c r="T210" s="25"/>
      <c r="U210" s="25"/>
      <c r="V210" s="25"/>
    </row>
    <row r="211" spans="2:22" ht="14.25">
      <c r="B211" s="23"/>
      <c r="C211" s="23"/>
      <c r="D211" s="31"/>
      <c r="E211" s="25"/>
      <c r="F211" s="25"/>
      <c r="G211" s="25"/>
      <c r="H211" s="25"/>
      <c r="I211" s="25"/>
      <c r="J211" s="25"/>
      <c r="K211" s="25"/>
      <c r="L211" s="25"/>
      <c r="M211" s="25"/>
      <c r="N211" s="25"/>
      <c r="O211" s="25"/>
      <c r="P211" s="25"/>
      <c r="Q211" s="25"/>
      <c r="R211" s="25"/>
      <c r="S211" s="25"/>
      <c r="T211" s="25"/>
      <c r="U211" s="25"/>
      <c r="V211" s="25"/>
    </row>
    <row r="212" spans="2:22" ht="14.25">
      <c r="B212" s="23"/>
      <c r="C212" s="23"/>
      <c r="D212" s="31"/>
      <c r="E212" s="25"/>
      <c r="F212" s="25"/>
      <c r="G212" s="25"/>
      <c r="H212" s="25"/>
      <c r="I212" s="25"/>
      <c r="J212" s="25"/>
      <c r="K212" s="25"/>
      <c r="L212" s="25"/>
      <c r="M212" s="25"/>
      <c r="N212" s="25"/>
      <c r="O212" s="25"/>
      <c r="P212" s="25"/>
      <c r="Q212" s="25"/>
      <c r="R212" s="25"/>
      <c r="S212" s="25"/>
      <c r="T212" s="25"/>
      <c r="U212" s="25"/>
      <c r="V212" s="25"/>
    </row>
    <row r="213" spans="2:22" ht="14.25">
      <c r="B213" s="23"/>
      <c r="C213" s="23"/>
      <c r="D213" s="31"/>
      <c r="E213" s="25"/>
      <c r="F213" s="25"/>
      <c r="G213" s="25"/>
      <c r="H213" s="25"/>
      <c r="I213" s="25"/>
      <c r="J213" s="25"/>
      <c r="K213" s="25"/>
      <c r="L213" s="25"/>
      <c r="M213" s="25"/>
      <c r="N213" s="25"/>
      <c r="O213" s="25"/>
      <c r="P213" s="25"/>
      <c r="Q213" s="25"/>
      <c r="R213" s="25"/>
      <c r="S213" s="25"/>
      <c r="T213" s="25"/>
      <c r="U213" s="25"/>
      <c r="V213" s="25"/>
    </row>
    <row r="214" spans="2:22" ht="14.25">
      <c r="B214" s="23"/>
      <c r="C214" s="23"/>
      <c r="D214" s="31"/>
      <c r="E214" s="25"/>
      <c r="F214" s="25"/>
      <c r="G214" s="25"/>
      <c r="H214" s="25"/>
      <c r="I214" s="25"/>
      <c r="J214" s="25"/>
      <c r="K214" s="25"/>
      <c r="L214" s="25"/>
      <c r="M214" s="25"/>
      <c r="N214" s="25"/>
      <c r="O214" s="25"/>
      <c r="P214" s="25"/>
      <c r="Q214" s="25"/>
      <c r="R214" s="25"/>
      <c r="S214" s="25"/>
      <c r="T214" s="25"/>
      <c r="U214" s="25"/>
      <c r="V214" s="25"/>
    </row>
    <row r="215" spans="2:22" ht="14.25">
      <c r="B215" s="23"/>
      <c r="C215" s="23"/>
      <c r="D215" s="31"/>
      <c r="E215" s="25"/>
      <c r="F215" s="25"/>
      <c r="G215" s="25"/>
      <c r="H215" s="25"/>
      <c r="I215" s="25"/>
      <c r="J215" s="25"/>
      <c r="K215" s="25"/>
      <c r="L215" s="25"/>
      <c r="M215" s="25"/>
      <c r="N215" s="25"/>
      <c r="O215" s="25"/>
      <c r="P215" s="25"/>
      <c r="Q215" s="25"/>
      <c r="R215" s="25"/>
      <c r="S215" s="25"/>
      <c r="T215" s="25"/>
      <c r="U215" s="25"/>
      <c r="V215" s="25"/>
    </row>
    <row r="216" spans="2:22" ht="14.25">
      <c r="B216" s="23"/>
      <c r="C216" s="23"/>
      <c r="D216" s="31"/>
      <c r="E216" s="25"/>
      <c r="F216" s="25"/>
      <c r="G216" s="25"/>
      <c r="H216" s="25"/>
      <c r="I216" s="25"/>
      <c r="J216" s="25"/>
      <c r="K216" s="25"/>
      <c r="L216" s="25"/>
      <c r="M216" s="25"/>
      <c r="N216" s="25"/>
      <c r="O216" s="25"/>
      <c r="P216" s="25"/>
      <c r="Q216" s="25"/>
      <c r="R216" s="25"/>
      <c r="S216" s="25"/>
      <c r="T216" s="25"/>
      <c r="U216" s="25"/>
      <c r="V216" s="25"/>
    </row>
    <row r="217" spans="2:22" ht="14.25">
      <c r="B217" s="23"/>
      <c r="C217" s="23"/>
      <c r="D217" s="31"/>
      <c r="E217" s="25"/>
      <c r="F217" s="25"/>
      <c r="G217" s="25"/>
      <c r="H217" s="25"/>
      <c r="I217" s="25"/>
      <c r="J217" s="25"/>
      <c r="K217" s="25"/>
      <c r="L217" s="25"/>
      <c r="M217" s="25"/>
      <c r="N217" s="25"/>
      <c r="O217" s="25"/>
      <c r="P217" s="25"/>
      <c r="Q217" s="25"/>
      <c r="R217" s="25"/>
      <c r="S217" s="25"/>
      <c r="T217" s="25"/>
      <c r="U217" s="25"/>
      <c r="V217" s="25"/>
    </row>
    <row r="218" spans="2:22" ht="14.25">
      <c r="B218" s="23"/>
      <c r="C218" s="23"/>
      <c r="D218" s="31"/>
      <c r="E218" s="25"/>
      <c r="F218" s="25"/>
      <c r="G218" s="25"/>
      <c r="H218" s="25"/>
      <c r="I218" s="25"/>
      <c r="J218" s="25"/>
      <c r="K218" s="25"/>
      <c r="L218" s="25"/>
      <c r="M218" s="25"/>
      <c r="N218" s="25"/>
      <c r="O218" s="25"/>
      <c r="P218" s="25"/>
      <c r="Q218" s="25"/>
      <c r="R218" s="25"/>
      <c r="S218" s="25"/>
      <c r="T218" s="25"/>
      <c r="U218" s="25"/>
      <c r="V218" s="25"/>
    </row>
    <row r="219" spans="2:22" ht="14.25">
      <c r="B219" s="23"/>
      <c r="C219" s="23"/>
      <c r="D219" s="31"/>
      <c r="E219" s="25"/>
      <c r="F219" s="25"/>
      <c r="G219" s="25"/>
      <c r="H219" s="25"/>
      <c r="I219" s="25"/>
      <c r="J219" s="25"/>
      <c r="K219" s="25"/>
      <c r="L219" s="25"/>
      <c r="M219" s="25"/>
      <c r="N219" s="25"/>
      <c r="O219" s="25"/>
      <c r="P219" s="25"/>
      <c r="Q219" s="25"/>
      <c r="R219" s="25"/>
      <c r="S219" s="25"/>
      <c r="T219" s="25"/>
      <c r="U219" s="25"/>
      <c r="V219" s="25"/>
    </row>
    <row r="220" spans="2:22" ht="14.25">
      <c r="B220" s="23"/>
      <c r="C220" s="23"/>
      <c r="D220" s="31"/>
      <c r="E220" s="25"/>
      <c r="F220" s="25"/>
      <c r="G220" s="25"/>
      <c r="H220" s="25"/>
      <c r="I220" s="25"/>
      <c r="J220" s="25"/>
      <c r="K220" s="25"/>
      <c r="L220" s="25"/>
      <c r="M220" s="25"/>
      <c r="N220" s="25"/>
      <c r="O220" s="25"/>
      <c r="P220" s="25"/>
      <c r="Q220" s="25"/>
      <c r="R220" s="25"/>
      <c r="S220" s="25"/>
      <c r="T220" s="25"/>
      <c r="U220" s="25"/>
      <c r="V220" s="25"/>
    </row>
    <row r="221" spans="2:22" ht="14.25">
      <c r="B221" s="23"/>
      <c r="C221" s="23"/>
      <c r="D221" s="31"/>
      <c r="E221" s="25"/>
      <c r="F221" s="25"/>
      <c r="G221" s="25"/>
      <c r="H221" s="25"/>
      <c r="I221" s="25"/>
      <c r="J221" s="25"/>
      <c r="K221" s="25"/>
      <c r="L221" s="25"/>
      <c r="M221" s="25"/>
      <c r="N221" s="25"/>
      <c r="O221" s="25"/>
      <c r="P221" s="25"/>
      <c r="Q221" s="25"/>
      <c r="R221" s="25"/>
      <c r="S221" s="25"/>
      <c r="T221" s="25"/>
      <c r="U221" s="25"/>
      <c r="V221" s="25"/>
    </row>
    <row r="222" spans="2:22" ht="14.25">
      <c r="B222" s="23"/>
      <c r="C222" s="23"/>
      <c r="D222" s="31"/>
      <c r="E222" s="25"/>
      <c r="F222" s="25"/>
      <c r="G222" s="25"/>
      <c r="H222" s="25"/>
      <c r="I222" s="25"/>
      <c r="J222" s="25"/>
      <c r="K222" s="25"/>
      <c r="L222" s="25"/>
      <c r="M222" s="25"/>
      <c r="N222" s="25"/>
      <c r="O222" s="25"/>
      <c r="P222" s="25"/>
      <c r="Q222" s="25"/>
      <c r="R222" s="25"/>
      <c r="S222" s="25"/>
      <c r="T222" s="25"/>
      <c r="U222" s="25"/>
      <c r="V222" s="25"/>
    </row>
    <row r="223" spans="2:22" ht="14.25">
      <c r="B223" s="23"/>
      <c r="C223" s="23"/>
      <c r="D223" s="31"/>
      <c r="E223" s="25"/>
      <c r="F223" s="25"/>
      <c r="G223" s="25"/>
      <c r="H223" s="25"/>
      <c r="I223" s="25"/>
      <c r="J223" s="25"/>
      <c r="K223" s="25"/>
      <c r="L223" s="25"/>
      <c r="M223" s="25"/>
      <c r="N223" s="25"/>
      <c r="O223" s="25"/>
      <c r="P223" s="25"/>
      <c r="Q223" s="25"/>
      <c r="R223" s="25"/>
      <c r="S223" s="25"/>
      <c r="T223" s="25"/>
      <c r="U223" s="25"/>
      <c r="V223" s="25"/>
    </row>
    <row r="224" spans="2:22" ht="14.25">
      <c r="B224" s="23"/>
      <c r="C224" s="23"/>
      <c r="D224" s="31"/>
      <c r="E224" s="25"/>
      <c r="F224" s="25"/>
      <c r="G224" s="25"/>
      <c r="H224" s="25"/>
      <c r="I224" s="25"/>
      <c r="J224" s="25"/>
      <c r="K224" s="25"/>
      <c r="L224" s="25"/>
      <c r="M224" s="25"/>
      <c r="N224" s="25"/>
      <c r="O224" s="25"/>
      <c r="P224" s="25"/>
      <c r="Q224" s="25"/>
      <c r="R224" s="25"/>
      <c r="S224" s="25"/>
      <c r="T224" s="25"/>
      <c r="U224" s="25"/>
      <c r="V224" s="25"/>
    </row>
    <row r="225" spans="2:22" ht="14.25">
      <c r="B225" s="23"/>
      <c r="C225" s="23"/>
      <c r="D225" s="31"/>
      <c r="E225" s="25"/>
      <c r="F225" s="25"/>
      <c r="G225" s="25"/>
      <c r="H225" s="25"/>
      <c r="I225" s="25"/>
      <c r="J225" s="25"/>
      <c r="K225" s="25"/>
      <c r="L225" s="25"/>
      <c r="M225" s="25"/>
      <c r="N225" s="25"/>
      <c r="O225" s="25"/>
      <c r="P225" s="25"/>
      <c r="Q225" s="25"/>
      <c r="R225" s="25"/>
      <c r="S225" s="25"/>
      <c r="T225" s="25"/>
      <c r="U225" s="25"/>
      <c r="V225" s="25"/>
    </row>
    <row r="226" spans="2:22" ht="14.25">
      <c r="B226" s="23"/>
      <c r="C226" s="23"/>
      <c r="D226" s="31"/>
      <c r="E226" s="25"/>
      <c r="F226" s="25"/>
      <c r="G226" s="25"/>
      <c r="H226" s="25"/>
      <c r="I226" s="25"/>
      <c r="J226" s="25"/>
      <c r="K226" s="25"/>
      <c r="L226" s="25"/>
      <c r="M226" s="25"/>
      <c r="N226" s="25"/>
      <c r="O226" s="25"/>
      <c r="P226" s="25"/>
      <c r="Q226" s="25"/>
      <c r="R226" s="25"/>
      <c r="S226" s="25"/>
      <c r="T226" s="25"/>
      <c r="U226" s="25"/>
      <c r="V226" s="25"/>
    </row>
    <row r="227" spans="2:22" ht="14.25">
      <c r="B227" s="23"/>
      <c r="C227" s="23"/>
      <c r="D227" s="31"/>
      <c r="E227" s="25"/>
      <c r="F227" s="25"/>
      <c r="G227" s="25"/>
      <c r="H227" s="25"/>
      <c r="I227" s="25"/>
      <c r="J227" s="25"/>
      <c r="K227" s="25"/>
      <c r="L227" s="25"/>
      <c r="M227" s="25"/>
      <c r="N227" s="25"/>
      <c r="O227" s="25"/>
      <c r="P227" s="25"/>
      <c r="Q227" s="25"/>
      <c r="R227" s="25"/>
      <c r="S227" s="25"/>
      <c r="T227" s="25"/>
      <c r="U227" s="25"/>
      <c r="V227" s="25"/>
    </row>
    <row r="228" spans="2:22" ht="14.25">
      <c r="B228" s="23"/>
      <c r="C228" s="23"/>
      <c r="D228" s="31"/>
      <c r="E228" s="25"/>
      <c r="F228" s="25"/>
      <c r="G228" s="25"/>
      <c r="H228" s="25"/>
      <c r="I228" s="25"/>
      <c r="J228" s="25"/>
      <c r="K228" s="25"/>
      <c r="L228" s="25"/>
      <c r="M228" s="25"/>
      <c r="N228" s="25"/>
      <c r="O228" s="25"/>
      <c r="P228" s="25"/>
      <c r="Q228" s="25"/>
      <c r="R228" s="25"/>
      <c r="S228" s="25"/>
      <c r="T228" s="25"/>
      <c r="U228" s="25"/>
      <c r="V228" s="25"/>
    </row>
    <row r="229" spans="2:22" ht="14.25">
      <c r="B229" s="23"/>
      <c r="C229" s="23"/>
      <c r="D229" s="31"/>
      <c r="E229" s="25"/>
      <c r="F229" s="25"/>
      <c r="G229" s="25"/>
      <c r="H229" s="25"/>
      <c r="I229" s="25"/>
      <c r="J229" s="25"/>
      <c r="K229" s="25"/>
      <c r="L229" s="25"/>
      <c r="M229" s="25"/>
      <c r="N229" s="25"/>
      <c r="O229" s="25"/>
      <c r="P229" s="25"/>
      <c r="Q229" s="25"/>
      <c r="R229" s="25"/>
      <c r="S229" s="25"/>
      <c r="T229" s="25"/>
      <c r="U229" s="25"/>
      <c r="V229" s="25"/>
    </row>
    <row r="230" spans="2:22" ht="14.25">
      <c r="B230" s="23"/>
      <c r="C230" s="23"/>
      <c r="D230" s="31"/>
      <c r="E230" s="25"/>
      <c r="F230" s="25"/>
      <c r="G230" s="25"/>
      <c r="H230" s="25"/>
      <c r="I230" s="25"/>
      <c r="J230" s="25"/>
      <c r="K230" s="25"/>
      <c r="L230" s="25"/>
      <c r="M230" s="25"/>
      <c r="N230" s="25"/>
      <c r="O230" s="25"/>
      <c r="P230" s="25"/>
      <c r="Q230" s="25"/>
      <c r="R230" s="25"/>
      <c r="S230" s="25"/>
      <c r="T230" s="25"/>
      <c r="U230" s="25"/>
      <c r="V230" s="25"/>
    </row>
    <row r="231" spans="2:22" ht="14.25">
      <c r="B231" s="23"/>
      <c r="C231" s="23"/>
      <c r="D231" s="31"/>
      <c r="E231" s="25"/>
      <c r="F231" s="25"/>
      <c r="G231" s="25"/>
      <c r="H231" s="25"/>
      <c r="I231" s="25"/>
      <c r="J231" s="25"/>
      <c r="K231" s="25"/>
      <c r="L231" s="25"/>
      <c r="M231" s="25"/>
      <c r="N231" s="25"/>
      <c r="O231" s="25"/>
      <c r="P231" s="25"/>
      <c r="Q231" s="25"/>
      <c r="R231" s="25"/>
      <c r="S231" s="25"/>
      <c r="T231" s="25"/>
      <c r="U231" s="25"/>
      <c r="V231" s="25"/>
    </row>
    <row r="232" spans="2:22" ht="14.25">
      <c r="B232" s="23"/>
      <c r="C232" s="23"/>
      <c r="D232" s="31"/>
      <c r="E232" s="25"/>
      <c r="F232" s="25"/>
      <c r="G232" s="25"/>
      <c r="H232" s="25"/>
      <c r="I232" s="25"/>
      <c r="J232" s="25"/>
      <c r="K232" s="25"/>
      <c r="L232" s="25"/>
      <c r="M232" s="25"/>
      <c r="N232" s="25"/>
      <c r="O232" s="25"/>
      <c r="P232" s="25"/>
      <c r="Q232" s="25"/>
      <c r="R232" s="25"/>
      <c r="S232" s="25"/>
      <c r="T232" s="25"/>
      <c r="U232" s="25"/>
      <c r="V232" s="25"/>
    </row>
    <row r="233" spans="2:22" ht="14.25">
      <c r="B233" s="23"/>
      <c r="C233" s="23"/>
      <c r="D233" s="31"/>
      <c r="E233" s="25"/>
      <c r="F233" s="25"/>
      <c r="G233" s="25"/>
      <c r="H233" s="25"/>
      <c r="I233" s="25"/>
      <c r="J233" s="25"/>
      <c r="K233" s="25"/>
      <c r="L233" s="25"/>
      <c r="M233" s="25"/>
      <c r="N233" s="25"/>
      <c r="O233" s="25"/>
      <c r="P233" s="25"/>
      <c r="Q233" s="25"/>
      <c r="R233" s="25"/>
      <c r="S233" s="25"/>
      <c r="T233" s="25"/>
      <c r="U233" s="25"/>
      <c r="V233" s="25"/>
    </row>
    <row r="234" spans="2:22" ht="14.25">
      <c r="B234" s="23"/>
      <c r="C234" s="23"/>
      <c r="D234" s="31"/>
      <c r="E234" s="25"/>
      <c r="F234" s="25"/>
      <c r="G234" s="25"/>
      <c r="H234" s="25"/>
      <c r="I234" s="25"/>
      <c r="J234" s="25"/>
      <c r="K234" s="25"/>
      <c r="L234" s="25"/>
      <c r="M234" s="25"/>
      <c r="N234" s="25"/>
      <c r="O234" s="25"/>
      <c r="P234" s="25"/>
      <c r="Q234" s="25"/>
      <c r="R234" s="25"/>
      <c r="S234" s="25"/>
      <c r="T234" s="25"/>
      <c r="U234" s="25"/>
      <c r="V234" s="25"/>
    </row>
    <row r="235" spans="2:22" ht="14.25">
      <c r="B235" s="23"/>
      <c r="C235" s="23"/>
      <c r="D235" s="31"/>
      <c r="E235" s="25"/>
      <c r="F235" s="25"/>
      <c r="G235" s="25"/>
      <c r="H235" s="25"/>
      <c r="I235" s="25"/>
      <c r="J235" s="25"/>
      <c r="K235" s="25"/>
      <c r="L235" s="25"/>
      <c r="M235" s="25"/>
      <c r="N235" s="25"/>
      <c r="O235" s="25"/>
      <c r="P235" s="25"/>
      <c r="Q235" s="25"/>
      <c r="R235" s="25"/>
      <c r="S235" s="25"/>
      <c r="T235" s="25"/>
      <c r="U235" s="25"/>
      <c r="V235" s="25"/>
    </row>
    <row r="236" spans="2:22" ht="14.25">
      <c r="B236" s="23"/>
      <c r="C236" s="23"/>
      <c r="D236" s="31"/>
      <c r="E236" s="25"/>
      <c r="F236" s="25"/>
      <c r="G236" s="25"/>
      <c r="H236" s="25"/>
      <c r="I236" s="25"/>
      <c r="J236" s="25"/>
      <c r="K236" s="25"/>
      <c r="L236" s="25"/>
      <c r="M236" s="25"/>
      <c r="N236" s="25"/>
      <c r="O236" s="25"/>
      <c r="P236" s="25"/>
      <c r="Q236" s="25"/>
      <c r="R236" s="25"/>
      <c r="S236" s="25"/>
      <c r="T236" s="25"/>
      <c r="U236" s="25"/>
      <c r="V236" s="25"/>
    </row>
    <row r="237" spans="2:22" ht="14.25">
      <c r="B237" s="23"/>
      <c r="C237" s="23"/>
      <c r="D237" s="31"/>
      <c r="E237" s="25"/>
      <c r="F237" s="25"/>
      <c r="G237" s="25"/>
      <c r="H237" s="25"/>
      <c r="I237" s="25"/>
      <c r="J237" s="25"/>
      <c r="K237" s="25"/>
      <c r="L237" s="25"/>
      <c r="M237" s="25"/>
      <c r="N237" s="25"/>
      <c r="O237" s="25"/>
      <c r="P237" s="25"/>
      <c r="Q237" s="25"/>
      <c r="R237" s="25"/>
      <c r="S237" s="25"/>
      <c r="T237" s="25"/>
      <c r="U237" s="25"/>
      <c r="V237" s="25"/>
    </row>
    <row r="238" spans="2:22" ht="14.25">
      <c r="B238" s="23"/>
      <c r="C238" s="23"/>
      <c r="D238" s="31"/>
      <c r="E238" s="25"/>
      <c r="F238" s="25"/>
      <c r="G238" s="25"/>
      <c r="H238" s="25"/>
      <c r="I238" s="25"/>
      <c r="J238" s="25"/>
      <c r="K238" s="25"/>
      <c r="L238" s="25"/>
      <c r="M238" s="25"/>
      <c r="N238" s="25"/>
      <c r="O238" s="25"/>
      <c r="P238" s="25"/>
      <c r="Q238" s="25"/>
      <c r="R238" s="25"/>
      <c r="S238" s="25"/>
      <c r="T238" s="25"/>
      <c r="U238" s="25"/>
      <c r="V238" s="25"/>
    </row>
    <row r="239" spans="2:22" ht="14.25">
      <c r="B239" s="23"/>
      <c r="C239" s="23"/>
      <c r="D239" s="31"/>
      <c r="E239" s="25"/>
      <c r="F239" s="25"/>
      <c r="G239" s="25"/>
      <c r="H239" s="25"/>
      <c r="I239" s="25"/>
      <c r="J239" s="25"/>
      <c r="K239" s="25"/>
      <c r="L239" s="25"/>
      <c r="M239" s="25"/>
      <c r="N239" s="25"/>
      <c r="O239" s="25"/>
      <c r="P239" s="25"/>
      <c r="Q239" s="25"/>
      <c r="R239" s="25"/>
      <c r="S239" s="25"/>
      <c r="T239" s="25"/>
      <c r="U239" s="25"/>
      <c r="V239" s="25"/>
    </row>
    <row r="240" spans="2:22" ht="14.25">
      <c r="B240" s="23"/>
      <c r="C240" s="23"/>
      <c r="D240" s="31"/>
      <c r="E240" s="25"/>
      <c r="F240" s="25"/>
      <c r="G240" s="25"/>
      <c r="H240" s="25"/>
      <c r="I240" s="25"/>
      <c r="J240" s="25"/>
      <c r="K240" s="25"/>
      <c r="L240" s="25"/>
      <c r="M240" s="25"/>
      <c r="N240" s="25"/>
      <c r="O240" s="25"/>
      <c r="P240" s="25"/>
      <c r="Q240" s="25"/>
      <c r="R240" s="25"/>
      <c r="S240" s="25"/>
      <c r="T240" s="25"/>
      <c r="U240" s="25"/>
      <c r="V240" s="25"/>
    </row>
    <row r="241" spans="2:22" ht="14.25">
      <c r="B241" s="23"/>
      <c r="C241" s="23"/>
      <c r="D241" s="31"/>
      <c r="E241" s="25"/>
      <c r="F241" s="25"/>
      <c r="G241" s="25"/>
      <c r="H241" s="25"/>
      <c r="I241" s="25"/>
      <c r="J241" s="25"/>
      <c r="K241" s="25"/>
      <c r="L241" s="25"/>
      <c r="M241" s="25"/>
      <c r="N241" s="25"/>
      <c r="O241" s="25"/>
      <c r="P241" s="25"/>
      <c r="Q241" s="25"/>
      <c r="R241" s="25"/>
      <c r="S241" s="25"/>
      <c r="T241" s="25"/>
      <c r="U241" s="25"/>
      <c r="V241" s="25"/>
    </row>
    <row r="242" spans="2:22" ht="14.25">
      <c r="B242" s="23"/>
      <c r="C242" s="23"/>
      <c r="D242" s="31"/>
      <c r="E242" s="25"/>
      <c r="F242" s="25"/>
      <c r="G242" s="25"/>
      <c r="H242" s="25"/>
      <c r="I242" s="25"/>
      <c r="J242" s="25"/>
      <c r="K242" s="25"/>
      <c r="L242" s="25"/>
      <c r="M242" s="25"/>
      <c r="N242" s="25"/>
      <c r="O242" s="25"/>
      <c r="P242" s="25"/>
      <c r="Q242" s="25"/>
      <c r="R242" s="25"/>
      <c r="S242" s="25"/>
      <c r="T242" s="25"/>
      <c r="U242" s="25"/>
      <c r="V242" s="25"/>
    </row>
    <row r="243" spans="2:22" ht="14.25">
      <c r="B243" s="23"/>
      <c r="C243" s="23"/>
      <c r="D243" s="31"/>
      <c r="E243" s="25"/>
      <c r="F243" s="25"/>
      <c r="G243" s="25"/>
      <c r="H243" s="25"/>
      <c r="I243" s="25"/>
      <c r="J243" s="25"/>
      <c r="K243" s="25"/>
      <c r="L243" s="25"/>
      <c r="M243" s="25"/>
      <c r="N243" s="25"/>
      <c r="O243" s="25"/>
      <c r="P243" s="25"/>
      <c r="Q243" s="25"/>
      <c r="R243" s="25"/>
      <c r="S243" s="25"/>
      <c r="T243" s="25"/>
      <c r="U243" s="25"/>
      <c r="V243" s="25"/>
    </row>
    <row r="244" spans="2:22" ht="14.25">
      <c r="B244" s="23"/>
      <c r="C244" s="23"/>
      <c r="D244" s="31"/>
      <c r="E244" s="25"/>
      <c r="F244" s="25"/>
      <c r="G244" s="25"/>
      <c r="H244" s="25"/>
      <c r="I244" s="25"/>
      <c r="J244" s="25"/>
      <c r="K244" s="25"/>
      <c r="L244" s="25"/>
      <c r="M244" s="25"/>
      <c r="N244" s="25"/>
      <c r="O244" s="25"/>
      <c r="P244" s="25"/>
      <c r="Q244" s="25"/>
      <c r="R244" s="25"/>
      <c r="S244" s="25"/>
      <c r="T244" s="25"/>
      <c r="U244" s="25"/>
      <c r="V244" s="25"/>
    </row>
    <row r="245" spans="2:22" ht="14.25">
      <c r="B245" s="23"/>
      <c r="C245" s="23"/>
      <c r="D245" s="31"/>
      <c r="E245" s="25"/>
      <c r="F245" s="25"/>
      <c r="G245" s="25"/>
      <c r="H245" s="25"/>
      <c r="I245" s="25"/>
      <c r="J245" s="25"/>
      <c r="K245" s="25"/>
      <c r="L245" s="25"/>
      <c r="M245" s="25"/>
      <c r="N245" s="25"/>
      <c r="O245" s="25"/>
      <c r="P245" s="25"/>
      <c r="Q245" s="25"/>
      <c r="R245" s="25"/>
      <c r="S245" s="25"/>
      <c r="T245" s="25"/>
      <c r="U245" s="25"/>
      <c r="V245" s="25"/>
    </row>
    <row r="246" spans="2:22" ht="14.25">
      <c r="B246" s="23"/>
      <c r="C246" s="23"/>
      <c r="D246" s="31"/>
      <c r="E246" s="25"/>
      <c r="F246" s="25"/>
      <c r="G246" s="25"/>
      <c r="H246" s="25"/>
      <c r="I246" s="25"/>
      <c r="J246" s="25"/>
      <c r="K246" s="25"/>
      <c r="L246" s="25"/>
      <c r="M246" s="25"/>
      <c r="N246" s="25"/>
      <c r="O246" s="25"/>
      <c r="P246" s="25"/>
      <c r="Q246" s="25"/>
      <c r="R246" s="25"/>
      <c r="S246" s="25"/>
      <c r="T246" s="25"/>
      <c r="U246" s="25"/>
      <c r="V246" s="25"/>
    </row>
    <row r="247" spans="2:22" ht="14.25">
      <c r="B247" s="23"/>
      <c r="C247" s="23"/>
      <c r="D247" s="31"/>
      <c r="E247" s="25"/>
      <c r="F247" s="25"/>
      <c r="G247" s="25"/>
      <c r="H247" s="25"/>
      <c r="I247" s="25"/>
      <c r="J247" s="25"/>
      <c r="K247" s="25"/>
      <c r="L247" s="25"/>
      <c r="M247" s="25"/>
      <c r="N247" s="25"/>
      <c r="O247" s="25"/>
      <c r="P247" s="25"/>
      <c r="Q247" s="25"/>
      <c r="R247" s="25"/>
      <c r="S247" s="25"/>
      <c r="T247" s="25"/>
      <c r="U247" s="25"/>
      <c r="V247" s="25"/>
    </row>
    <row r="248" spans="2:22" ht="14.25">
      <c r="B248" s="23"/>
      <c r="C248" s="23"/>
      <c r="D248" s="31"/>
      <c r="E248" s="25"/>
      <c r="F248" s="25"/>
      <c r="G248" s="25"/>
      <c r="H248" s="25"/>
      <c r="I248" s="25"/>
      <c r="J248" s="25"/>
      <c r="K248" s="25"/>
      <c r="L248" s="25"/>
      <c r="M248" s="25"/>
      <c r="N248" s="25"/>
      <c r="O248" s="25"/>
      <c r="P248" s="25"/>
      <c r="Q248" s="25"/>
      <c r="R248" s="25"/>
      <c r="S248" s="25"/>
      <c r="T248" s="25"/>
      <c r="U248" s="25"/>
      <c r="V248" s="25"/>
    </row>
    <row r="249" spans="2:22" ht="14.25">
      <c r="B249" s="23"/>
      <c r="C249" s="23"/>
      <c r="D249" s="31"/>
      <c r="E249" s="25"/>
      <c r="F249" s="25"/>
      <c r="G249" s="25"/>
      <c r="H249" s="25"/>
      <c r="I249" s="25"/>
      <c r="J249" s="25"/>
      <c r="K249" s="25"/>
      <c r="L249" s="25"/>
      <c r="M249" s="25"/>
      <c r="N249" s="25"/>
      <c r="O249" s="25"/>
      <c r="P249" s="25"/>
      <c r="Q249" s="25"/>
      <c r="R249" s="25"/>
      <c r="S249" s="25"/>
      <c r="T249" s="25"/>
      <c r="U249" s="25"/>
      <c r="V249" s="25"/>
    </row>
    <row r="250" spans="2:22" ht="14.25">
      <c r="B250" s="23"/>
      <c r="C250" s="23"/>
      <c r="D250" s="31"/>
      <c r="E250" s="25"/>
      <c r="F250" s="25"/>
      <c r="G250" s="25"/>
      <c r="H250" s="25"/>
      <c r="I250" s="25"/>
      <c r="J250" s="25"/>
      <c r="K250" s="25"/>
      <c r="L250" s="25"/>
      <c r="M250" s="25"/>
      <c r="N250" s="25"/>
      <c r="O250" s="25"/>
      <c r="P250" s="25"/>
      <c r="Q250" s="25"/>
      <c r="R250" s="25"/>
      <c r="S250" s="25"/>
      <c r="T250" s="25"/>
      <c r="U250" s="25"/>
      <c r="V250" s="25"/>
    </row>
    <row r="251" spans="2:22" ht="14.25">
      <c r="B251" s="23"/>
      <c r="C251" s="23"/>
      <c r="D251" s="31"/>
      <c r="E251" s="25"/>
      <c r="F251" s="25"/>
      <c r="G251" s="25"/>
      <c r="H251" s="25"/>
      <c r="I251" s="25"/>
      <c r="J251" s="25"/>
      <c r="K251" s="25"/>
      <c r="L251" s="25"/>
      <c r="M251" s="25"/>
      <c r="N251" s="25"/>
      <c r="O251" s="25"/>
      <c r="P251" s="25"/>
      <c r="Q251" s="25"/>
      <c r="R251" s="25"/>
      <c r="S251" s="25"/>
      <c r="T251" s="25"/>
      <c r="U251" s="25"/>
      <c r="V251" s="25"/>
    </row>
    <row r="252" spans="2:22" ht="14.25">
      <c r="B252" s="23"/>
      <c r="C252" s="23"/>
      <c r="D252" s="31"/>
      <c r="E252" s="25"/>
      <c r="F252" s="25"/>
      <c r="G252" s="25"/>
      <c r="H252" s="25"/>
      <c r="I252" s="25"/>
      <c r="J252" s="25"/>
      <c r="K252" s="25"/>
      <c r="L252" s="25"/>
      <c r="M252" s="25"/>
      <c r="N252" s="25"/>
      <c r="O252" s="25"/>
      <c r="P252" s="25"/>
      <c r="Q252" s="25"/>
      <c r="R252" s="25"/>
      <c r="S252" s="25"/>
      <c r="T252" s="25"/>
      <c r="U252" s="25"/>
      <c r="V252" s="25"/>
    </row>
    <row r="253" spans="2:22" ht="14.25">
      <c r="B253" s="23"/>
      <c r="C253" s="23"/>
      <c r="D253" s="31"/>
      <c r="E253" s="25"/>
      <c r="F253" s="25"/>
      <c r="G253" s="25"/>
      <c r="H253" s="25"/>
      <c r="I253" s="25"/>
      <c r="J253" s="25"/>
      <c r="K253" s="25"/>
      <c r="L253" s="25"/>
      <c r="M253" s="25"/>
      <c r="N253" s="25"/>
      <c r="O253" s="25"/>
      <c r="P253" s="25"/>
      <c r="Q253" s="25"/>
      <c r="R253" s="25"/>
      <c r="S253" s="25"/>
      <c r="T253" s="25"/>
      <c r="U253" s="25"/>
      <c r="V253" s="25"/>
    </row>
    <row r="254" spans="2:22" ht="14.25">
      <c r="B254" s="23"/>
      <c r="C254" s="23"/>
      <c r="D254" s="31"/>
      <c r="E254" s="25"/>
      <c r="F254" s="25"/>
      <c r="G254" s="25"/>
      <c r="H254" s="25"/>
      <c r="I254" s="25"/>
      <c r="J254" s="25"/>
      <c r="K254" s="25"/>
      <c r="L254" s="25"/>
      <c r="M254" s="25"/>
      <c r="N254" s="25"/>
      <c r="O254" s="25"/>
      <c r="P254" s="25"/>
      <c r="Q254" s="25"/>
      <c r="R254" s="25"/>
      <c r="S254" s="25"/>
      <c r="T254" s="25"/>
      <c r="U254" s="25"/>
      <c r="V254" s="25"/>
    </row>
    <row r="255" spans="2:22" ht="14.25">
      <c r="B255" s="23"/>
      <c r="C255" s="23"/>
      <c r="D255" s="31"/>
      <c r="E255" s="25"/>
      <c r="F255" s="25"/>
      <c r="G255" s="25"/>
      <c r="H255" s="25"/>
      <c r="I255" s="25"/>
      <c r="J255" s="25"/>
      <c r="K255" s="25"/>
      <c r="L255" s="25"/>
      <c r="M255" s="25"/>
      <c r="N255" s="25"/>
      <c r="O255" s="25"/>
      <c r="P255" s="25"/>
      <c r="Q255" s="25"/>
      <c r="R255" s="25"/>
      <c r="S255" s="25"/>
      <c r="T255" s="25"/>
      <c r="U255" s="25"/>
      <c r="V255" s="25"/>
    </row>
    <row r="256" spans="2:22" ht="14.25">
      <c r="B256" s="23"/>
      <c r="C256" s="23"/>
      <c r="D256" s="31"/>
      <c r="E256" s="25"/>
      <c r="F256" s="25"/>
      <c r="G256" s="25"/>
      <c r="H256" s="25"/>
      <c r="I256" s="25"/>
      <c r="J256" s="25"/>
      <c r="K256" s="25"/>
      <c r="L256" s="25"/>
      <c r="M256" s="25"/>
      <c r="N256" s="25"/>
      <c r="O256" s="25"/>
      <c r="P256" s="25"/>
      <c r="Q256" s="25"/>
      <c r="R256" s="25"/>
      <c r="S256" s="25"/>
      <c r="T256" s="25"/>
      <c r="U256" s="25"/>
      <c r="V256" s="25"/>
    </row>
    <row r="257" spans="2:22" ht="14.25">
      <c r="B257" s="23"/>
      <c r="C257" s="23"/>
      <c r="D257" s="31"/>
      <c r="E257" s="25"/>
      <c r="F257" s="25"/>
      <c r="G257" s="25"/>
      <c r="H257" s="25"/>
      <c r="I257" s="25"/>
      <c r="J257" s="25"/>
      <c r="K257" s="25"/>
      <c r="L257" s="25"/>
      <c r="M257" s="25"/>
      <c r="N257" s="25"/>
      <c r="O257" s="25"/>
      <c r="P257" s="25"/>
      <c r="Q257" s="25"/>
      <c r="R257" s="25"/>
      <c r="S257" s="25"/>
      <c r="T257" s="25"/>
      <c r="U257" s="25"/>
      <c r="V257" s="25"/>
    </row>
    <row r="258" spans="2:22" ht="14.25">
      <c r="B258" s="23"/>
      <c r="C258" s="23"/>
      <c r="D258" s="31"/>
      <c r="E258" s="25"/>
      <c r="F258" s="25"/>
      <c r="G258" s="25"/>
      <c r="H258" s="25"/>
      <c r="I258" s="25"/>
      <c r="J258" s="25"/>
      <c r="K258" s="25"/>
      <c r="L258" s="25"/>
      <c r="M258" s="25"/>
      <c r="N258" s="25"/>
      <c r="O258" s="25"/>
      <c r="P258" s="25"/>
      <c r="Q258" s="25"/>
      <c r="R258" s="25"/>
      <c r="S258" s="25"/>
      <c r="T258" s="25"/>
      <c r="U258" s="25"/>
      <c r="V258" s="25"/>
    </row>
    <row r="259" spans="2:22" ht="14.25">
      <c r="B259" s="23"/>
      <c r="C259" s="23"/>
      <c r="D259" s="31"/>
      <c r="E259" s="25"/>
      <c r="F259" s="25"/>
      <c r="G259" s="25"/>
      <c r="H259" s="25"/>
      <c r="I259" s="25"/>
      <c r="J259" s="25"/>
      <c r="K259" s="25"/>
      <c r="L259" s="25"/>
      <c r="M259" s="25"/>
      <c r="N259" s="25"/>
      <c r="O259" s="25"/>
      <c r="P259" s="25"/>
      <c r="Q259" s="25"/>
      <c r="R259" s="25"/>
      <c r="S259" s="25"/>
      <c r="T259" s="25"/>
      <c r="U259" s="25"/>
      <c r="V259" s="25"/>
    </row>
    <row r="260" spans="2:22" ht="14.25">
      <c r="B260" s="23"/>
      <c r="C260" s="23"/>
      <c r="D260" s="31"/>
      <c r="E260" s="25"/>
      <c r="F260" s="25"/>
      <c r="G260" s="25"/>
      <c r="H260" s="25"/>
      <c r="I260" s="25"/>
      <c r="J260" s="25"/>
      <c r="K260" s="25"/>
      <c r="L260" s="25"/>
      <c r="M260" s="25"/>
      <c r="N260" s="25"/>
      <c r="O260" s="25"/>
      <c r="P260" s="25"/>
      <c r="Q260" s="25"/>
      <c r="R260" s="25"/>
      <c r="S260" s="25"/>
      <c r="T260" s="25"/>
      <c r="U260" s="25"/>
      <c r="V260" s="25"/>
    </row>
    <row r="261" spans="2:22" ht="14.25">
      <c r="B261" s="23"/>
      <c r="C261" s="23"/>
      <c r="D261" s="31"/>
      <c r="E261" s="25"/>
      <c r="F261" s="25"/>
      <c r="G261" s="25"/>
      <c r="H261" s="25"/>
      <c r="I261" s="25"/>
      <c r="J261" s="25"/>
      <c r="K261" s="25"/>
      <c r="L261" s="25"/>
      <c r="M261" s="25"/>
      <c r="N261" s="25"/>
      <c r="O261" s="25"/>
      <c r="P261" s="25"/>
      <c r="Q261" s="25"/>
      <c r="R261" s="25"/>
      <c r="S261" s="25"/>
      <c r="T261" s="25"/>
      <c r="U261" s="25"/>
      <c r="V261" s="25"/>
    </row>
    <row r="262" spans="2:22" ht="14.25">
      <c r="B262" s="23"/>
      <c r="C262" s="23"/>
      <c r="D262" s="31"/>
      <c r="E262" s="25"/>
      <c r="F262" s="25"/>
      <c r="G262" s="25"/>
      <c r="H262" s="25"/>
      <c r="I262" s="25"/>
      <c r="J262" s="25"/>
      <c r="K262" s="25"/>
      <c r="L262" s="25"/>
      <c r="M262" s="25"/>
      <c r="N262" s="25"/>
      <c r="O262" s="25"/>
      <c r="P262" s="25"/>
      <c r="Q262" s="25"/>
      <c r="R262" s="25"/>
      <c r="S262" s="25"/>
      <c r="T262" s="25"/>
      <c r="U262" s="25"/>
      <c r="V262" s="25"/>
    </row>
    <row r="263" spans="2:22" ht="14.25">
      <c r="B263" s="23"/>
      <c r="C263" s="23"/>
      <c r="D263" s="31"/>
      <c r="E263" s="25"/>
      <c r="F263" s="25"/>
      <c r="G263" s="25"/>
      <c r="H263" s="25"/>
      <c r="I263" s="25"/>
      <c r="J263" s="25"/>
      <c r="K263" s="25"/>
      <c r="L263" s="25"/>
      <c r="M263" s="25"/>
      <c r="N263" s="25"/>
      <c r="O263" s="25"/>
      <c r="P263" s="25"/>
      <c r="Q263" s="25"/>
      <c r="R263" s="25"/>
      <c r="S263" s="25"/>
      <c r="T263" s="25"/>
      <c r="U263" s="25"/>
      <c r="V263" s="25"/>
    </row>
    <row r="264" spans="2:22" ht="14.25">
      <c r="B264" s="23"/>
      <c r="C264" s="23"/>
      <c r="D264" s="31"/>
      <c r="E264" s="25"/>
      <c r="F264" s="25"/>
      <c r="G264" s="25"/>
      <c r="H264" s="25"/>
      <c r="I264" s="25"/>
      <c r="J264" s="25"/>
      <c r="K264" s="25"/>
      <c r="L264" s="25"/>
      <c r="M264" s="25"/>
      <c r="N264" s="25"/>
      <c r="O264" s="25"/>
      <c r="P264" s="25"/>
      <c r="Q264" s="25"/>
      <c r="R264" s="25"/>
      <c r="S264" s="25"/>
      <c r="T264" s="25"/>
      <c r="U264" s="25"/>
      <c r="V264" s="25"/>
    </row>
    <row r="265" spans="2:22" ht="14.25">
      <c r="B265" s="23"/>
      <c r="C265" s="23"/>
      <c r="D265" s="31"/>
      <c r="E265" s="25"/>
      <c r="F265" s="25"/>
      <c r="G265" s="25"/>
      <c r="H265" s="25"/>
      <c r="I265" s="25"/>
      <c r="J265" s="25"/>
      <c r="K265" s="25"/>
      <c r="L265" s="25"/>
      <c r="M265" s="25"/>
      <c r="N265" s="25"/>
      <c r="O265" s="25"/>
      <c r="P265" s="25"/>
      <c r="Q265" s="25"/>
      <c r="R265" s="25"/>
      <c r="S265" s="25"/>
      <c r="T265" s="25"/>
      <c r="U265" s="25"/>
      <c r="V265" s="25"/>
    </row>
    <row r="266" spans="2:22" ht="14.25">
      <c r="B266" s="23"/>
      <c r="C266" s="23"/>
      <c r="D266" s="31"/>
      <c r="E266" s="25"/>
      <c r="F266" s="25"/>
      <c r="G266" s="25"/>
      <c r="H266" s="25"/>
      <c r="I266" s="25"/>
      <c r="J266" s="25"/>
      <c r="K266" s="25"/>
      <c r="L266" s="25"/>
      <c r="M266" s="25"/>
      <c r="N266" s="25"/>
      <c r="O266" s="25"/>
      <c r="P266" s="25"/>
      <c r="Q266" s="25"/>
      <c r="R266" s="25"/>
      <c r="S266" s="25"/>
      <c r="T266" s="25"/>
      <c r="U266" s="25"/>
      <c r="V266" s="25"/>
    </row>
    <row r="267" spans="2:22" ht="14.25">
      <c r="B267" s="23"/>
      <c r="C267" s="23"/>
      <c r="D267" s="31"/>
      <c r="E267" s="25"/>
      <c r="F267" s="25"/>
      <c r="G267" s="25"/>
      <c r="H267" s="25"/>
      <c r="I267" s="25"/>
      <c r="J267" s="25"/>
      <c r="K267" s="25"/>
      <c r="L267" s="25"/>
      <c r="M267" s="25"/>
      <c r="N267" s="25"/>
      <c r="O267" s="25"/>
      <c r="P267" s="25"/>
      <c r="Q267" s="25"/>
      <c r="R267" s="25"/>
      <c r="S267" s="25"/>
      <c r="T267" s="25"/>
      <c r="U267" s="25"/>
      <c r="V267" s="25"/>
    </row>
    <row r="268" spans="2:22" ht="14.25">
      <c r="B268" s="23"/>
      <c r="C268" s="23"/>
      <c r="D268" s="31"/>
      <c r="E268" s="25"/>
      <c r="F268" s="25"/>
      <c r="G268" s="25"/>
      <c r="H268" s="25"/>
      <c r="I268" s="25"/>
      <c r="J268" s="25"/>
      <c r="K268" s="25"/>
      <c r="L268" s="25"/>
      <c r="M268" s="25"/>
      <c r="N268" s="25"/>
      <c r="O268" s="25"/>
      <c r="P268" s="25"/>
      <c r="Q268" s="25"/>
      <c r="R268" s="25"/>
      <c r="S268" s="25"/>
      <c r="T268" s="25"/>
      <c r="U268" s="25"/>
      <c r="V268" s="25"/>
    </row>
    <row r="269" spans="2:22" ht="14.25">
      <c r="B269" s="23"/>
      <c r="C269" s="23"/>
      <c r="D269" s="31"/>
      <c r="E269" s="25"/>
      <c r="F269" s="25"/>
      <c r="G269" s="25"/>
      <c r="H269" s="25"/>
      <c r="I269" s="25"/>
      <c r="J269" s="25"/>
      <c r="K269" s="25"/>
      <c r="L269" s="25"/>
      <c r="M269" s="25"/>
      <c r="N269" s="25"/>
      <c r="O269" s="25"/>
      <c r="P269" s="25"/>
      <c r="Q269" s="25"/>
      <c r="R269" s="25"/>
      <c r="S269" s="25"/>
      <c r="T269" s="25"/>
      <c r="U269" s="25"/>
      <c r="V269" s="25"/>
    </row>
    <row r="270" spans="2:22" ht="14.25">
      <c r="B270" s="23"/>
      <c r="C270" s="23"/>
      <c r="D270" s="31"/>
      <c r="E270" s="25"/>
      <c r="F270" s="25"/>
      <c r="G270" s="25"/>
      <c r="H270" s="25"/>
      <c r="I270" s="25"/>
      <c r="J270" s="25"/>
      <c r="K270" s="25"/>
      <c r="L270" s="25"/>
      <c r="M270" s="25"/>
      <c r="N270" s="25"/>
      <c r="O270" s="25"/>
      <c r="P270" s="25"/>
      <c r="Q270" s="25"/>
      <c r="R270" s="25"/>
      <c r="S270" s="25"/>
      <c r="T270" s="25"/>
      <c r="U270" s="25"/>
      <c r="V270" s="25"/>
    </row>
    <row r="271" spans="2:22" ht="14.25">
      <c r="B271" s="23"/>
      <c r="C271" s="23"/>
      <c r="D271" s="31"/>
      <c r="E271" s="25"/>
      <c r="F271" s="25"/>
      <c r="G271" s="25"/>
      <c r="H271" s="25"/>
      <c r="I271" s="25"/>
      <c r="J271" s="25"/>
      <c r="K271" s="25"/>
      <c r="L271" s="25"/>
      <c r="M271" s="25"/>
      <c r="N271" s="25"/>
      <c r="O271" s="25"/>
      <c r="P271" s="25"/>
      <c r="Q271" s="25"/>
      <c r="R271" s="25"/>
      <c r="S271" s="25"/>
      <c r="T271" s="25"/>
      <c r="U271" s="25"/>
      <c r="V271" s="25"/>
    </row>
    <row r="272" spans="2:22" ht="14.25">
      <c r="B272" s="23"/>
      <c r="C272" s="23"/>
      <c r="D272" s="31"/>
      <c r="E272" s="25"/>
      <c r="F272" s="25"/>
      <c r="G272" s="25"/>
      <c r="H272" s="25"/>
      <c r="I272" s="25"/>
      <c r="J272" s="25"/>
      <c r="K272" s="25"/>
      <c r="L272" s="25"/>
      <c r="M272" s="25"/>
      <c r="N272" s="25"/>
      <c r="O272" s="25"/>
      <c r="P272" s="25"/>
      <c r="Q272" s="25"/>
      <c r="R272" s="25"/>
      <c r="S272" s="25"/>
      <c r="T272" s="25"/>
      <c r="U272" s="25"/>
      <c r="V272" s="25"/>
    </row>
    <row r="273" spans="2:22" ht="14.25">
      <c r="B273" s="23"/>
      <c r="C273" s="23"/>
      <c r="D273" s="31"/>
      <c r="E273" s="25"/>
      <c r="F273" s="25"/>
      <c r="G273" s="25"/>
      <c r="H273" s="25"/>
      <c r="I273" s="25"/>
      <c r="J273" s="25"/>
      <c r="K273" s="25"/>
      <c r="L273" s="25"/>
      <c r="M273" s="25"/>
      <c r="N273" s="25"/>
      <c r="O273" s="25"/>
      <c r="P273" s="25"/>
      <c r="Q273" s="25"/>
      <c r="R273" s="25"/>
      <c r="S273" s="25"/>
      <c r="T273" s="25"/>
      <c r="U273" s="25"/>
      <c r="V273" s="25"/>
    </row>
    <row r="274" spans="2:22" ht="14.25">
      <c r="B274" s="23"/>
      <c r="C274" s="23"/>
      <c r="D274" s="31"/>
      <c r="E274" s="25"/>
      <c r="F274" s="25"/>
      <c r="G274" s="25"/>
      <c r="H274" s="25"/>
      <c r="I274" s="25"/>
      <c r="J274" s="25"/>
      <c r="K274" s="25"/>
      <c r="L274" s="25"/>
      <c r="M274" s="25"/>
      <c r="N274" s="25"/>
      <c r="O274" s="25"/>
      <c r="P274" s="25"/>
      <c r="Q274" s="25"/>
      <c r="R274" s="25"/>
      <c r="S274" s="25"/>
      <c r="T274" s="25"/>
      <c r="U274" s="25"/>
      <c r="V274" s="25"/>
    </row>
    <row r="275" spans="2:22" ht="14.25">
      <c r="B275" s="23"/>
      <c r="C275" s="23"/>
      <c r="D275" s="31"/>
      <c r="E275" s="25"/>
      <c r="F275" s="25"/>
      <c r="G275" s="25"/>
      <c r="H275" s="25"/>
      <c r="I275" s="25"/>
      <c r="J275" s="25"/>
      <c r="K275" s="25"/>
      <c r="L275" s="25"/>
      <c r="M275" s="25"/>
      <c r="N275" s="25"/>
      <c r="O275" s="25"/>
      <c r="P275" s="25"/>
      <c r="Q275" s="25"/>
      <c r="R275" s="25"/>
      <c r="S275" s="25"/>
      <c r="T275" s="25"/>
      <c r="U275" s="25"/>
      <c r="V275" s="25"/>
    </row>
    <row r="276" spans="2:22" ht="14.25">
      <c r="B276" s="23"/>
      <c r="C276" s="23"/>
      <c r="D276" s="31"/>
      <c r="E276" s="25"/>
      <c r="F276" s="25"/>
      <c r="G276" s="25"/>
      <c r="H276" s="25"/>
      <c r="I276" s="25"/>
      <c r="J276" s="25"/>
      <c r="K276" s="25"/>
      <c r="L276" s="25"/>
      <c r="M276" s="25"/>
      <c r="N276" s="25"/>
      <c r="O276" s="25"/>
      <c r="P276" s="25"/>
      <c r="Q276" s="25"/>
      <c r="R276" s="25"/>
      <c r="S276" s="25"/>
      <c r="T276" s="25"/>
      <c r="U276" s="25"/>
      <c r="V276" s="25"/>
    </row>
    <row r="277" spans="2:22" ht="14.25">
      <c r="B277" s="23"/>
      <c r="C277" s="23"/>
      <c r="D277" s="31"/>
      <c r="E277" s="25"/>
      <c r="F277" s="25"/>
      <c r="G277" s="25"/>
      <c r="H277" s="25"/>
      <c r="I277" s="25"/>
      <c r="J277" s="25"/>
      <c r="K277" s="25"/>
      <c r="L277" s="25"/>
      <c r="M277" s="25"/>
      <c r="N277" s="25"/>
      <c r="O277" s="25"/>
      <c r="P277" s="25"/>
      <c r="Q277" s="25"/>
      <c r="R277" s="25"/>
      <c r="S277" s="25"/>
      <c r="T277" s="25"/>
      <c r="U277" s="25"/>
      <c r="V277" s="25"/>
    </row>
    <row r="278" spans="2:22" ht="14.25">
      <c r="B278" s="23"/>
      <c r="C278" s="23"/>
      <c r="D278" s="31"/>
      <c r="E278" s="25"/>
      <c r="F278" s="25"/>
      <c r="G278" s="25"/>
      <c r="H278" s="25"/>
      <c r="I278" s="25"/>
      <c r="J278" s="25"/>
      <c r="K278" s="25"/>
      <c r="L278" s="25"/>
      <c r="M278" s="25"/>
      <c r="N278" s="25"/>
      <c r="O278" s="25"/>
      <c r="P278" s="25"/>
      <c r="Q278" s="25"/>
      <c r="R278" s="25"/>
      <c r="S278" s="25"/>
      <c r="T278" s="25"/>
      <c r="U278" s="25"/>
      <c r="V278" s="25"/>
    </row>
    <row r="279" spans="2:22" ht="14.25">
      <c r="B279" s="23"/>
      <c r="C279" s="23"/>
      <c r="D279" s="31"/>
      <c r="E279" s="25"/>
      <c r="F279" s="25"/>
      <c r="G279" s="25"/>
      <c r="H279" s="25"/>
      <c r="I279" s="25"/>
      <c r="J279" s="25"/>
      <c r="K279" s="25"/>
      <c r="L279" s="25"/>
      <c r="M279" s="25"/>
      <c r="N279" s="25"/>
      <c r="O279" s="25"/>
      <c r="P279" s="25"/>
      <c r="Q279" s="25"/>
      <c r="R279" s="25"/>
      <c r="S279" s="25"/>
      <c r="T279" s="25"/>
      <c r="U279" s="25"/>
      <c r="V279" s="25"/>
    </row>
    <row r="280" spans="2:22" ht="14.25">
      <c r="B280" s="23"/>
      <c r="C280" s="23"/>
      <c r="D280" s="31"/>
      <c r="E280" s="25"/>
      <c r="F280" s="25"/>
      <c r="G280" s="25"/>
      <c r="H280" s="25"/>
      <c r="I280" s="25"/>
      <c r="J280" s="25"/>
      <c r="K280" s="25"/>
      <c r="L280" s="25"/>
      <c r="M280" s="25"/>
      <c r="N280" s="25"/>
      <c r="O280" s="25"/>
      <c r="P280" s="25"/>
      <c r="Q280" s="25"/>
      <c r="R280" s="25"/>
      <c r="S280" s="25"/>
      <c r="T280" s="25"/>
      <c r="U280" s="25"/>
      <c r="V280" s="25"/>
    </row>
    <row r="281" spans="2:22" ht="14.25">
      <c r="B281" s="23"/>
      <c r="C281" s="23"/>
      <c r="D281" s="31"/>
      <c r="E281" s="25"/>
      <c r="F281" s="25"/>
      <c r="G281" s="25"/>
      <c r="H281" s="25"/>
      <c r="I281" s="25"/>
      <c r="J281" s="25"/>
      <c r="K281" s="25"/>
      <c r="L281" s="25"/>
      <c r="M281" s="25"/>
      <c r="N281" s="25"/>
      <c r="O281" s="25"/>
      <c r="P281" s="25"/>
      <c r="Q281" s="25"/>
      <c r="R281" s="25"/>
      <c r="S281" s="25"/>
      <c r="T281" s="25"/>
      <c r="U281" s="25"/>
      <c r="V281" s="25"/>
    </row>
    <row r="282" spans="2:22" ht="14.25">
      <c r="B282" s="23"/>
      <c r="C282" s="23"/>
      <c r="D282" s="31"/>
      <c r="E282" s="25"/>
      <c r="F282" s="25"/>
      <c r="G282" s="25"/>
      <c r="H282" s="25"/>
      <c r="I282" s="25"/>
      <c r="J282" s="25"/>
      <c r="K282" s="25"/>
      <c r="L282" s="25"/>
      <c r="M282" s="25"/>
      <c r="N282" s="25"/>
      <c r="O282" s="25"/>
      <c r="P282" s="25"/>
      <c r="Q282" s="25"/>
      <c r="R282" s="25"/>
      <c r="S282" s="25"/>
      <c r="T282" s="25"/>
      <c r="U282" s="25"/>
      <c r="V282" s="25"/>
    </row>
    <row r="283" spans="2:22" ht="14.25">
      <c r="B283" s="23"/>
      <c r="C283" s="23"/>
      <c r="D283" s="31"/>
      <c r="E283" s="25"/>
      <c r="F283" s="25"/>
      <c r="G283" s="25"/>
      <c r="H283" s="25"/>
      <c r="I283" s="25"/>
      <c r="J283" s="25"/>
      <c r="K283" s="25"/>
      <c r="L283" s="25"/>
      <c r="M283" s="25"/>
      <c r="N283" s="25"/>
      <c r="O283" s="25"/>
      <c r="P283" s="25"/>
      <c r="Q283" s="25"/>
      <c r="R283" s="25"/>
      <c r="S283" s="25"/>
      <c r="T283" s="25"/>
      <c r="U283" s="25"/>
      <c r="V283" s="25"/>
    </row>
    <row r="284" spans="2:22" ht="14.25">
      <c r="B284" s="23"/>
      <c r="C284" s="23"/>
      <c r="D284" s="31"/>
      <c r="E284" s="25"/>
      <c r="F284" s="25"/>
      <c r="G284" s="25"/>
      <c r="H284" s="25"/>
      <c r="I284" s="25"/>
      <c r="J284" s="25"/>
      <c r="K284" s="25"/>
      <c r="L284" s="25"/>
      <c r="M284" s="25"/>
      <c r="N284" s="25"/>
      <c r="O284" s="25"/>
      <c r="P284" s="25"/>
      <c r="Q284" s="25"/>
      <c r="R284" s="25"/>
      <c r="S284" s="25"/>
      <c r="T284" s="25"/>
      <c r="U284" s="25"/>
      <c r="V284" s="25"/>
    </row>
    <row r="285" spans="2:22" ht="14.25">
      <c r="B285" s="23"/>
      <c r="C285" s="23"/>
      <c r="D285" s="31"/>
      <c r="E285" s="25"/>
      <c r="F285" s="25"/>
      <c r="G285" s="25"/>
      <c r="H285" s="25"/>
      <c r="I285" s="25"/>
      <c r="J285" s="25"/>
      <c r="K285" s="25"/>
      <c r="L285" s="25"/>
      <c r="M285" s="25"/>
      <c r="N285" s="25"/>
      <c r="O285" s="25"/>
      <c r="P285" s="25"/>
      <c r="Q285" s="25"/>
      <c r="R285" s="25"/>
      <c r="S285" s="25"/>
      <c r="T285" s="25"/>
      <c r="U285" s="25"/>
      <c r="V285" s="25"/>
    </row>
    <row r="286" spans="2:22" ht="14.25">
      <c r="B286" s="23"/>
      <c r="C286" s="23"/>
      <c r="D286" s="31"/>
      <c r="E286" s="25"/>
      <c r="F286" s="25"/>
      <c r="G286" s="25"/>
      <c r="H286" s="25"/>
      <c r="I286" s="25"/>
      <c r="J286" s="25"/>
      <c r="K286" s="25"/>
      <c r="L286" s="25"/>
      <c r="M286" s="25"/>
      <c r="N286" s="25"/>
      <c r="O286" s="25"/>
      <c r="P286" s="25"/>
      <c r="Q286" s="25"/>
      <c r="R286" s="25"/>
      <c r="S286" s="25"/>
      <c r="T286" s="25"/>
      <c r="U286" s="25"/>
      <c r="V286" s="25"/>
    </row>
    <row r="287" spans="2:22" ht="14.25">
      <c r="B287" s="23"/>
      <c r="C287" s="23"/>
      <c r="D287" s="31"/>
      <c r="E287" s="25"/>
      <c r="F287" s="25"/>
      <c r="G287" s="25"/>
      <c r="H287" s="25"/>
      <c r="I287" s="25"/>
      <c r="J287" s="25"/>
      <c r="K287" s="25"/>
      <c r="L287" s="25"/>
      <c r="M287" s="25"/>
      <c r="N287" s="25"/>
      <c r="O287" s="25"/>
      <c r="P287" s="25"/>
      <c r="Q287" s="25"/>
      <c r="R287" s="25"/>
      <c r="S287" s="25"/>
      <c r="T287" s="25"/>
      <c r="U287" s="25"/>
      <c r="V287" s="25"/>
    </row>
    <row r="288" spans="2:22" ht="14.25">
      <c r="B288" s="23"/>
      <c r="C288" s="23"/>
      <c r="D288" s="31"/>
      <c r="E288" s="25"/>
      <c r="F288" s="25"/>
      <c r="G288" s="25"/>
      <c r="H288" s="25"/>
      <c r="I288" s="25"/>
      <c r="J288" s="25"/>
      <c r="K288" s="25"/>
      <c r="L288" s="25"/>
      <c r="M288" s="25"/>
      <c r="N288" s="25"/>
      <c r="O288" s="25"/>
      <c r="P288" s="25"/>
      <c r="Q288" s="25"/>
      <c r="R288" s="25"/>
      <c r="S288" s="25"/>
      <c r="T288" s="25"/>
      <c r="U288" s="25"/>
      <c r="V288" s="25"/>
    </row>
    <row r="289" spans="2:22" ht="14.25">
      <c r="B289" s="23"/>
      <c r="C289" s="23"/>
      <c r="D289" s="31"/>
      <c r="E289" s="25"/>
      <c r="F289" s="25"/>
      <c r="G289" s="25"/>
      <c r="H289" s="25"/>
      <c r="I289" s="25"/>
      <c r="J289" s="25"/>
      <c r="K289" s="25"/>
      <c r="L289" s="25"/>
      <c r="M289" s="25"/>
      <c r="N289" s="25"/>
      <c r="O289" s="25"/>
      <c r="P289" s="25"/>
      <c r="Q289" s="25"/>
      <c r="R289" s="25"/>
      <c r="S289" s="25"/>
      <c r="T289" s="25"/>
      <c r="U289" s="25"/>
      <c r="V289" s="25"/>
    </row>
    <row r="290" spans="2:22" ht="14.25">
      <c r="B290" s="23"/>
      <c r="C290" s="23"/>
      <c r="D290" s="31"/>
      <c r="E290" s="25"/>
      <c r="F290" s="25"/>
      <c r="G290" s="25"/>
      <c r="H290" s="25"/>
      <c r="I290" s="25"/>
      <c r="J290" s="25"/>
      <c r="K290" s="25"/>
      <c r="L290" s="25"/>
      <c r="M290" s="25"/>
      <c r="N290" s="25"/>
      <c r="O290" s="25"/>
      <c r="P290" s="25"/>
      <c r="Q290" s="25"/>
      <c r="R290" s="25"/>
      <c r="S290" s="25"/>
      <c r="T290" s="25"/>
      <c r="U290" s="25"/>
      <c r="V290" s="25"/>
    </row>
    <row r="291" spans="2:22" ht="14.25">
      <c r="B291" s="23"/>
      <c r="C291" s="23"/>
      <c r="D291" s="31"/>
      <c r="E291" s="25"/>
      <c r="F291" s="25"/>
      <c r="G291" s="25"/>
      <c r="H291" s="25"/>
      <c r="I291" s="25"/>
      <c r="J291" s="25"/>
      <c r="K291" s="25"/>
      <c r="L291" s="25"/>
      <c r="M291" s="25"/>
      <c r="N291" s="25"/>
      <c r="O291" s="25"/>
      <c r="P291" s="25"/>
      <c r="Q291" s="25"/>
      <c r="R291" s="25"/>
      <c r="S291" s="25"/>
      <c r="T291" s="25"/>
      <c r="U291" s="25"/>
      <c r="V291" s="25"/>
    </row>
    <row r="292" spans="2:22" ht="14.25">
      <c r="B292" s="23"/>
      <c r="C292" s="23"/>
      <c r="D292" s="31"/>
      <c r="E292" s="25"/>
      <c r="F292" s="25"/>
      <c r="G292" s="25"/>
      <c r="H292" s="25"/>
      <c r="I292" s="25"/>
      <c r="J292" s="25"/>
      <c r="K292" s="25"/>
      <c r="L292" s="25"/>
      <c r="M292" s="25"/>
      <c r="N292" s="25"/>
      <c r="O292" s="25"/>
      <c r="P292" s="25"/>
      <c r="Q292" s="25"/>
      <c r="R292" s="25"/>
      <c r="S292" s="25"/>
      <c r="T292" s="25"/>
      <c r="U292" s="25"/>
      <c r="V292" s="25"/>
    </row>
    <row r="293" spans="2:22" ht="14.25">
      <c r="B293" s="23"/>
      <c r="C293" s="23"/>
      <c r="D293" s="31"/>
      <c r="E293" s="25"/>
      <c r="F293" s="25"/>
      <c r="G293" s="25"/>
      <c r="H293" s="25"/>
      <c r="I293" s="25"/>
      <c r="J293" s="25"/>
      <c r="K293" s="25"/>
      <c r="L293" s="25"/>
      <c r="M293" s="25"/>
      <c r="N293" s="25"/>
      <c r="O293" s="25"/>
      <c r="P293" s="25"/>
      <c r="Q293" s="25"/>
      <c r="R293" s="25"/>
      <c r="S293" s="25"/>
      <c r="T293" s="25"/>
      <c r="U293" s="25"/>
      <c r="V293" s="25"/>
    </row>
    <row r="294" spans="2:22" ht="14.25">
      <c r="B294" s="23"/>
      <c r="C294" s="23"/>
      <c r="D294" s="31"/>
      <c r="E294" s="25"/>
      <c r="F294" s="25"/>
      <c r="G294" s="25"/>
      <c r="H294" s="25"/>
      <c r="I294" s="25"/>
      <c r="J294" s="25"/>
      <c r="K294" s="25"/>
      <c r="L294" s="25"/>
      <c r="M294" s="25"/>
      <c r="N294" s="25"/>
      <c r="O294" s="25"/>
      <c r="P294" s="25"/>
      <c r="Q294" s="25"/>
      <c r="R294" s="25"/>
      <c r="S294" s="25"/>
      <c r="T294" s="25"/>
      <c r="U294" s="25"/>
      <c r="V294" s="25"/>
    </row>
    <row r="295" spans="2:22" ht="14.25">
      <c r="B295" s="23"/>
      <c r="C295" s="23"/>
      <c r="D295" s="31"/>
      <c r="E295" s="25"/>
      <c r="F295" s="25"/>
      <c r="G295" s="25"/>
      <c r="H295" s="25"/>
      <c r="I295" s="25"/>
      <c r="J295" s="25"/>
      <c r="K295" s="25"/>
      <c r="L295" s="25"/>
      <c r="M295" s="25"/>
      <c r="N295" s="25"/>
      <c r="O295" s="25"/>
      <c r="P295" s="25"/>
      <c r="Q295" s="25"/>
      <c r="R295" s="25"/>
      <c r="S295" s="25"/>
      <c r="T295" s="25"/>
      <c r="U295" s="25"/>
      <c r="V295" s="25"/>
    </row>
    <row r="296" spans="2:22" ht="14.25">
      <c r="B296" s="23"/>
      <c r="C296" s="23"/>
      <c r="D296" s="31"/>
      <c r="E296" s="25"/>
      <c r="F296" s="25"/>
      <c r="G296" s="25"/>
      <c r="H296" s="25"/>
      <c r="I296" s="25"/>
      <c r="J296" s="25"/>
      <c r="K296" s="25"/>
      <c r="L296" s="25"/>
      <c r="M296" s="25"/>
      <c r="N296" s="25"/>
      <c r="O296" s="25"/>
      <c r="P296" s="25"/>
      <c r="Q296" s="25"/>
      <c r="R296" s="25"/>
      <c r="S296" s="25"/>
      <c r="T296" s="25"/>
      <c r="U296" s="25"/>
      <c r="V296" s="25"/>
    </row>
    <row r="297" spans="2:22" ht="14.25">
      <c r="B297" s="23"/>
      <c r="C297" s="23"/>
      <c r="D297" s="31"/>
      <c r="E297" s="25"/>
      <c r="F297" s="25"/>
      <c r="G297" s="25"/>
      <c r="H297" s="25"/>
      <c r="I297" s="25"/>
      <c r="J297" s="25"/>
      <c r="K297" s="25"/>
      <c r="L297" s="25"/>
      <c r="M297" s="25"/>
      <c r="N297" s="25"/>
      <c r="O297" s="25"/>
      <c r="P297" s="25"/>
      <c r="Q297" s="25"/>
      <c r="R297" s="25"/>
      <c r="S297" s="25"/>
      <c r="T297" s="25"/>
      <c r="U297" s="25"/>
      <c r="V297" s="25"/>
    </row>
    <row r="298" spans="2:22" ht="14.25">
      <c r="B298" s="23"/>
      <c r="C298" s="23"/>
      <c r="D298" s="31"/>
      <c r="E298" s="25"/>
      <c r="F298" s="25"/>
      <c r="G298" s="25"/>
      <c r="H298" s="25"/>
      <c r="I298" s="25"/>
      <c r="J298" s="25"/>
      <c r="K298" s="25"/>
      <c r="L298" s="25"/>
      <c r="M298" s="25"/>
      <c r="N298" s="25"/>
      <c r="O298" s="25"/>
      <c r="P298" s="25"/>
      <c r="Q298" s="25"/>
      <c r="R298" s="25"/>
      <c r="S298" s="25"/>
      <c r="T298" s="25"/>
      <c r="U298" s="25"/>
      <c r="V298" s="25"/>
    </row>
    <row r="299" spans="2:22" ht="14.25">
      <c r="B299" s="23"/>
      <c r="C299" s="23"/>
      <c r="D299" s="31"/>
      <c r="E299" s="25"/>
      <c r="F299" s="25"/>
      <c r="G299" s="25"/>
      <c r="H299" s="25"/>
      <c r="I299" s="25"/>
      <c r="J299" s="25"/>
      <c r="K299" s="25"/>
      <c r="L299" s="25"/>
      <c r="M299" s="25"/>
      <c r="N299" s="25"/>
      <c r="O299" s="25"/>
      <c r="P299" s="25"/>
      <c r="Q299" s="25"/>
      <c r="R299" s="25"/>
      <c r="S299" s="25"/>
      <c r="T299" s="25"/>
      <c r="U299" s="25"/>
      <c r="V299" s="25"/>
    </row>
    <row r="300" spans="2:22" ht="14.25">
      <c r="B300" s="23"/>
      <c r="C300" s="23"/>
      <c r="D300" s="31"/>
      <c r="E300" s="25"/>
      <c r="F300" s="25"/>
      <c r="G300" s="25"/>
      <c r="H300" s="25"/>
      <c r="I300" s="25"/>
      <c r="J300" s="25"/>
      <c r="K300" s="25"/>
      <c r="L300" s="25"/>
      <c r="M300" s="25"/>
      <c r="N300" s="25"/>
      <c r="O300" s="25"/>
      <c r="P300" s="25"/>
      <c r="Q300" s="25"/>
      <c r="R300" s="25"/>
      <c r="S300" s="25"/>
      <c r="T300" s="25"/>
      <c r="U300" s="25"/>
      <c r="V300" s="25"/>
    </row>
    <row r="301" spans="2:22" ht="14.25">
      <c r="B301" s="23"/>
      <c r="C301" s="23"/>
      <c r="D301" s="31"/>
      <c r="E301" s="25"/>
      <c r="F301" s="25"/>
      <c r="G301" s="25"/>
      <c r="H301" s="25"/>
      <c r="I301" s="25"/>
      <c r="J301" s="25"/>
      <c r="K301" s="25"/>
      <c r="L301" s="25"/>
      <c r="M301" s="25"/>
      <c r="N301" s="25"/>
      <c r="O301" s="25"/>
      <c r="P301" s="25"/>
      <c r="Q301" s="25"/>
      <c r="R301" s="25"/>
      <c r="S301" s="25"/>
      <c r="T301" s="25"/>
      <c r="U301" s="25"/>
      <c r="V301" s="25"/>
    </row>
    <row r="302" spans="2:22" ht="14.25">
      <c r="B302" s="23"/>
      <c r="C302" s="23"/>
      <c r="D302" s="31"/>
      <c r="E302" s="25"/>
      <c r="F302" s="25"/>
      <c r="G302" s="25"/>
      <c r="H302" s="25"/>
      <c r="I302" s="25"/>
      <c r="J302" s="25"/>
      <c r="K302" s="25"/>
      <c r="L302" s="25"/>
      <c r="M302" s="25"/>
      <c r="N302" s="25"/>
      <c r="O302" s="25"/>
      <c r="P302" s="25"/>
      <c r="Q302" s="25"/>
      <c r="R302" s="25"/>
      <c r="S302" s="25"/>
      <c r="T302" s="25"/>
      <c r="U302" s="25"/>
      <c r="V302" s="25"/>
    </row>
    <row r="303" spans="2:22" ht="14.25">
      <c r="B303" s="23"/>
      <c r="C303" s="23"/>
      <c r="D303" s="31"/>
      <c r="E303" s="25"/>
      <c r="F303" s="25"/>
      <c r="G303" s="25"/>
      <c r="H303" s="25"/>
      <c r="I303" s="25"/>
      <c r="J303" s="25"/>
      <c r="K303" s="25"/>
      <c r="L303" s="25"/>
      <c r="M303" s="25"/>
      <c r="N303" s="25"/>
      <c r="O303" s="25"/>
      <c r="P303" s="25"/>
      <c r="Q303" s="25"/>
      <c r="R303" s="25"/>
      <c r="S303" s="25"/>
      <c r="T303" s="25"/>
      <c r="U303" s="25"/>
      <c r="V303" s="25"/>
    </row>
    <row r="304" spans="2:22" ht="14.25">
      <c r="B304" s="23"/>
      <c r="C304" s="23"/>
      <c r="D304" s="31"/>
      <c r="E304" s="25"/>
      <c r="F304" s="25"/>
      <c r="G304" s="25"/>
      <c r="H304" s="25"/>
      <c r="I304" s="25"/>
      <c r="J304" s="25"/>
      <c r="K304" s="25"/>
      <c r="L304" s="25"/>
      <c r="M304" s="25"/>
      <c r="N304" s="25"/>
      <c r="O304" s="25"/>
      <c r="P304" s="25"/>
      <c r="Q304" s="25"/>
      <c r="R304" s="25"/>
      <c r="S304" s="25"/>
      <c r="T304" s="25"/>
      <c r="U304" s="25"/>
      <c r="V304" s="25"/>
    </row>
    <row r="305" spans="2:22" ht="14.25">
      <c r="B305" s="23"/>
      <c r="C305" s="23"/>
      <c r="D305" s="31"/>
      <c r="E305" s="25"/>
      <c r="F305" s="25"/>
      <c r="G305" s="25"/>
      <c r="H305" s="25"/>
      <c r="I305" s="25"/>
      <c r="J305" s="25"/>
      <c r="K305" s="25"/>
      <c r="L305" s="25"/>
      <c r="M305" s="25"/>
      <c r="N305" s="25"/>
      <c r="O305" s="25"/>
      <c r="P305" s="25"/>
      <c r="Q305" s="25"/>
      <c r="R305" s="25"/>
      <c r="S305" s="25"/>
      <c r="T305" s="25"/>
      <c r="U305" s="25"/>
      <c r="V305" s="25"/>
    </row>
    <row r="306" spans="2:22" ht="14.25">
      <c r="B306" s="23"/>
      <c r="C306" s="23"/>
      <c r="D306" s="31"/>
      <c r="E306" s="25"/>
      <c r="F306" s="25"/>
      <c r="G306" s="25"/>
      <c r="H306" s="25"/>
      <c r="I306" s="25"/>
      <c r="J306" s="25"/>
      <c r="K306" s="25"/>
      <c r="L306" s="25"/>
      <c r="M306" s="25"/>
      <c r="N306" s="25"/>
      <c r="O306" s="25"/>
      <c r="P306" s="25"/>
      <c r="Q306" s="25"/>
      <c r="R306" s="25"/>
      <c r="S306" s="25"/>
      <c r="T306" s="25"/>
      <c r="U306" s="25"/>
      <c r="V306" s="25"/>
    </row>
    <row r="307" spans="2:22" ht="14.25">
      <c r="B307" s="23"/>
      <c r="C307" s="23"/>
      <c r="D307" s="31"/>
      <c r="E307" s="25"/>
      <c r="F307" s="25"/>
      <c r="G307" s="25"/>
      <c r="H307" s="25"/>
      <c r="I307" s="25"/>
      <c r="J307" s="25"/>
      <c r="K307" s="25"/>
      <c r="L307" s="25"/>
      <c r="M307" s="25"/>
      <c r="N307" s="25"/>
      <c r="O307" s="25"/>
      <c r="P307" s="25"/>
      <c r="Q307" s="25"/>
      <c r="R307" s="25"/>
      <c r="S307" s="25"/>
      <c r="T307" s="25"/>
      <c r="U307" s="25"/>
      <c r="V307" s="25"/>
    </row>
    <row r="308" spans="2:22" ht="14.25">
      <c r="B308" s="23"/>
      <c r="C308" s="23"/>
      <c r="D308" s="31"/>
      <c r="E308" s="25"/>
      <c r="F308" s="25"/>
      <c r="G308" s="25"/>
      <c r="H308" s="25"/>
      <c r="I308" s="25"/>
      <c r="J308" s="25"/>
      <c r="K308" s="25"/>
      <c r="L308" s="25"/>
      <c r="M308" s="25"/>
      <c r="N308" s="25"/>
      <c r="O308" s="25"/>
      <c r="P308" s="25"/>
      <c r="Q308" s="25"/>
      <c r="R308" s="25"/>
      <c r="S308" s="25"/>
      <c r="T308" s="25"/>
      <c r="U308" s="25"/>
      <c r="V308" s="25"/>
    </row>
    <row r="309" spans="2:22" ht="14.25">
      <c r="B309" s="23"/>
      <c r="C309" s="23"/>
      <c r="D309" s="31"/>
      <c r="E309" s="25"/>
      <c r="F309" s="25"/>
      <c r="G309" s="25"/>
      <c r="H309" s="25"/>
      <c r="I309" s="25"/>
      <c r="J309" s="25"/>
      <c r="K309" s="25"/>
      <c r="L309" s="25"/>
      <c r="M309" s="25"/>
      <c r="N309" s="25"/>
      <c r="O309" s="25"/>
      <c r="P309" s="25"/>
      <c r="Q309" s="25"/>
      <c r="R309" s="25"/>
      <c r="S309" s="25"/>
      <c r="T309" s="25"/>
      <c r="U309" s="25"/>
      <c r="V309" s="25"/>
    </row>
    <row r="310" spans="2:22" ht="14.25">
      <c r="B310" s="23"/>
      <c r="C310" s="23"/>
      <c r="D310" s="31"/>
      <c r="E310" s="25"/>
      <c r="F310" s="25"/>
      <c r="G310" s="25"/>
      <c r="H310" s="25"/>
      <c r="I310" s="25"/>
      <c r="J310" s="25"/>
      <c r="K310" s="25"/>
      <c r="L310" s="25"/>
      <c r="M310" s="25"/>
      <c r="N310" s="25"/>
      <c r="O310" s="25"/>
      <c r="P310" s="25"/>
      <c r="Q310" s="25"/>
      <c r="R310" s="25"/>
      <c r="S310" s="25"/>
      <c r="T310" s="25"/>
      <c r="U310" s="25"/>
      <c r="V310" s="25"/>
    </row>
    <row r="311" spans="2:22" ht="14.25">
      <c r="B311" s="23"/>
      <c r="C311" s="23"/>
      <c r="D311" s="31"/>
      <c r="E311" s="25"/>
      <c r="F311" s="25"/>
      <c r="G311" s="25"/>
      <c r="H311" s="25"/>
      <c r="I311" s="25"/>
      <c r="J311" s="25"/>
      <c r="K311" s="25"/>
      <c r="L311" s="25"/>
      <c r="M311" s="25"/>
      <c r="N311" s="25"/>
      <c r="O311" s="25"/>
      <c r="P311" s="25"/>
      <c r="Q311" s="25"/>
      <c r="R311" s="25"/>
      <c r="S311" s="25"/>
      <c r="T311" s="25"/>
      <c r="U311" s="25"/>
      <c r="V311" s="25"/>
    </row>
    <row r="312" spans="2:22" ht="14.25">
      <c r="B312" s="23"/>
      <c r="C312" s="23"/>
      <c r="D312" s="31"/>
      <c r="E312" s="25"/>
      <c r="F312" s="25"/>
      <c r="G312" s="25"/>
      <c r="H312" s="25"/>
      <c r="I312" s="25"/>
      <c r="J312" s="25"/>
      <c r="K312" s="25"/>
      <c r="L312" s="25"/>
      <c r="M312" s="25"/>
      <c r="N312" s="25"/>
      <c r="O312" s="25"/>
      <c r="P312" s="25"/>
      <c r="Q312" s="25"/>
      <c r="R312" s="25"/>
      <c r="S312" s="25"/>
      <c r="T312" s="25"/>
      <c r="U312" s="25"/>
      <c r="V312" s="25"/>
    </row>
    <row r="313" spans="2:22" ht="14.25">
      <c r="B313" s="23"/>
      <c r="C313" s="23"/>
      <c r="D313" s="31"/>
      <c r="E313" s="25"/>
      <c r="F313" s="25"/>
      <c r="G313" s="25"/>
      <c r="H313" s="25"/>
      <c r="I313" s="25"/>
      <c r="J313" s="25"/>
      <c r="K313" s="25"/>
      <c r="L313" s="25"/>
      <c r="M313" s="25"/>
      <c r="N313" s="25"/>
      <c r="O313" s="25"/>
      <c r="P313" s="25"/>
      <c r="Q313" s="25"/>
      <c r="R313" s="25"/>
      <c r="S313" s="25"/>
      <c r="T313" s="25"/>
      <c r="U313" s="25"/>
      <c r="V313" s="25"/>
    </row>
    <row r="314" spans="2:22" ht="14.25">
      <c r="B314" s="23"/>
      <c r="C314" s="23"/>
      <c r="D314" s="31"/>
      <c r="E314" s="25"/>
      <c r="F314" s="25"/>
      <c r="G314" s="25"/>
      <c r="H314" s="25"/>
      <c r="I314" s="25"/>
      <c r="J314" s="25"/>
      <c r="K314" s="25"/>
      <c r="L314" s="25"/>
      <c r="M314" s="25"/>
      <c r="N314" s="25"/>
      <c r="O314" s="25"/>
      <c r="P314" s="25"/>
      <c r="Q314" s="25"/>
      <c r="R314" s="25"/>
      <c r="S314" s="25"/>
      <c r="T314" s="25"/>
      <c r="U314" s="25"/>
      <c r="V314" s="25"/>
    </row>
    <row r="315" spans="2:22" ht="14.25">
      <c r="B315" s="23"/>
      <c r="C315" s="23"/>
      <c r="D315" s="31"/>
      <c r="E315" s="25"/>
      <c r="F315" s="25"/>
      <c r="G315" s="25"/>
      <c r="H315" s="25"/>
      <c r="I315" s="25"/>
      <c r="J315" s="25"/>
      <c r="K315" s="25"/>
      <c r="L315" s="25"/>
      <c r="M315" s="25"/>
      <c r="N315" s="25"/>
      <c r="O315" s="25"/>
      <c r="P315" s="25"/>
      <c r="Q315" s="25"/>
      <c r="R315" s="25"/>
      <c r="S315" s="25"/>
      <c r="T315" s="25"/>
      <c r="U315" s="25"/>
      <c r="V315" s="25"/>
    </row>
    <row r="316" spans="2:22" ht="14.25">
      <c r="B316" s="23"/>
      <c r="C316" s="23"/>
      <c r="D316" s="31"/>
      <c r="E316" s="25"/>
      <c r="F316" s="25"/>
      <c r="G316" s="25"/>
      <c r="H316" s="25"/>
      <c r="I316" s="25"/>
      <c r="J316" s="25"/>
      <c r="K316" s="25"/>
      <c r="L316" s="25"/>
      <c r="M316" s="25"/>
      <c r="N316" s="25"/>
      <c r="O316" s="25"/>
      <c r="P316" s="25"/>
      <c r="Q316" s="25"/>
      <c r="R316" s="25"/>
      <c r="S316" s="25"/>
      <c r="T316" s="25"/>
      <c r="U316" s="25"/>
      <c r="V316" s="25"/>
    </row>
    <row r="317" spans="2:22" ht="14.25">
      <c r="B317" s="23"/>
      <c r="C317" s="23"/>
      <c r="D317" s="31"/>
      <c r="E317" s="25"/>
      <c r="F317" s="25"/>
      <c r="G317" s="25"/>
      <c r="H317" s="25"/>
      <c r="I317" s="25"/>
      <c r="J317" s="25"/>
      <c r="K317" s="25"/>
      <c r="L317" s="25"/>
      <c r="M317" s="25"/>
      <c r="N317" s="25"/>
      <c r="O317" s="25"/>
      <c r="P317" s="25"/>
      <c r="Q317" s="25"/>
      <c r="R317" s="25"/>
      <c r="S317" s="25"/>
      <c r="T317" s="25"/>
      <c r="U317" s="25"/>
      <c r="V317" s="25"/>
    </row>
    <row r="318" spans="2:22" ht="14.25">
      <c r="B318" s="23"/>
      <c r="C318" s="23"/>
      <c r="D318" s="31"/>
      <c r="E318" s="25"/>
      <c r="F318" s="25"/>
      <c r="G318" s="25"/>
      <c r="H318" s="25"/>
      <c r="I318" s="25"/>
      <c r="J318" s="25"/>
      <c r="K318" s="25"/>
      <c r="L318" s="25"/>
      <c r="M318" s="25"/>
      <c r="N318" s="25"/>
      <c r="O318" s="25"/>
      <c r="P318" s="25"/>
      <c r="Q318" s="25"/>
      <c r="R318" s="25"/>
      <c r="S318" s="25"/>
      <c r="T318" s="25"/>
      <c r="U318" s="25"/>
      <c r="V318" s="25"/>
    </row>
    <row r="319" spans="2:22" ht="14.25">
      <c r="B319" s="23"/>
      <c r="C319" s="23"/>
      <c r="D319" s="31"/>
      <c r="E319" s="25"/>
      <c r="F319" s="25"/>
      <c r="G319" s="25"/>
      <c r="H319" s="25"/>
      <c r="I319" s="25"/>
      <c r="J319" s="25"/>
      <c r="K319" s="25"/>
      <c r="L319" s="25"/>
      <c r="M319" s="25"/>
      <c r="N319" s="25"/>
      <c r="O319" s="25"/>
      <c r="P319" s="25"/>
      <c r="Q319" s="25"/>
      <c r="R319" s="25"/>
      <c r="S319" s="25"/>
      <c r="T319" s="25"/>
      <c r="U319" s="25"/>
      <c r="V319" s="25"/>
    </row>
    <row r="320" spans="2:22" ht="14.25">
      <c r="B320" s="23"/>
      <c r="C320" s="23"/>
      <c r="D320" s="31"/>
      <c r="E320" s="25"/>
      <c r="F320" s="25"/>
      <c r="G320" s="25"/>
      <c r="H320" s="25"/>
      <c r="I320" s="25"/>
      <c r="J320" s="25"/>
      <c r="K320" s="25"/>
      <c r="L320" s="25"/>
      <c r="M320" s="25"/>
      <c r="N320" s="25"/>
      <c r="O320" s="25"/>
      <c r="P320" s="25"/>
      <c r="Q320" s="25"/>
      <c r="R320" s="25"/>
      <c r="S320" s="25"/>
      <c r="T320" s="25"/>
      <c r="U320" s="25"/>
      <c r="V320" s="25"/>
    </row>
    <row r="321" spans="2:22" ht="14.25">
      <c r="B321" s="23"/>
      <c r="C321" s="23"/>
      <c r="D321" s="31"/>
      <c r="E321" s="25"/>
      <c r="F321" s="25"/>
      <c r="G321" s="25"/>
      <c r="H321" s="25"/>
      <c r="I321" s="25"/>
      <c r="J321" s="25"/>
      <c r="K321" s="25"/>
      <c r="L321" s="25"/>
      <c r="M321" s="25"/>
      <c r="N321" s="25"/>
      <c r="O321" s="25"/>
      <c r="P321" s="25"/>
      <c r="Q321" s="25"/>
      <c r="R321" s="25"/>
      <c r="S321" s="25"/>
      <c r="T321" s="25"/>
      <c r="U321" s="25"/>
      <c r="V321" s="25"/>
    </row>
    <row r="322" spans="2:22" ht="14.25">
      <c r="B322" s="23"/>
      <c r="C322" s="23"/>
      <c r="D322" s="31"/>
      <c r="E322" s="25"/>
      <c r="F322" s="25"/>
      <c r="G322" s="25"/>
      <c r="H322" s="25"/>
      <c r="I322" s="25"/>
      <c r="J322" s="25"/>
      <c r="K322" s="25"/>
      <c r="L322" s="25"/>
      <c r="M322" s="25"/>
      <c r="N322" s="25"/>
      <c r="O322" s="25"/>
      <c r="P322" s="25"/>
      <c r="Q322" s="25"/>
      <c r="R322" s="25"/>
      <c r="S322" s="25"/>
      <c r="T322" s="25"/>
      <c r="U322" s="25"/>
      <c r="V322" s="25"/>
    </row>
    <row r="323" spans="2:22" ht="14.25">
      <c r="B323" s="23"/>
      <c r="C323" s="23"/>
      <c r="D323" s="31"/>
      <c r="E323" s="25"/>
      <c r="F323" s="25"/>
      <c r="G323" s="25"/>
      <c r="H323" s="25"/>
      <c r="I323" s="25"/>
      <c r="J323" s="25"/>
      <c r="K323" s="25"/>
      <c r="L323" s="25"/>
      <c r="M323" s="25"/>
      <c r="N323" s="25"/>
      <c r="O323" s="25"/>
      <c r="P323" s="25"/>
      <c r="Q323" s="25"/>
      <c r="R323" s="25"/>
      <c r="S323" s="25"/>
      <c r="T323" s="25"/>
      <c r="U323" s="25"/>
      <c r="V323" s="25"/>
    </row>
    <row r="324" spans="2:22" ht="14.25">
      <c r="B324" s="23"/>
      <c r="C324" s="23"/>
      <c r="D324" s="31"/>
      <c r="E324" s="25"/>
      <c r="F324" s="25"/>
      <c r="G324" s="25"/>
      <c r="H324" s="25"/>
      <c r="I324" s="25"/>
      <c r="J324" s="25"/>
      <c r="K324" s="25"/>
      <c r="L324" s="25"/>
      <c r="M324" s="25"/>
      <c r="N324" s="25"/>
      <c r="O324" s="25"/>
      <c r="P324" s="25"/>
      <c r="Q324" s="25"/>
      <c r="R324" s="25"/>
      <c r="S324" s="25"/>
      <c r="T324" s="25"/>
      <c r="U324" s="25"/>
      <c r="V324" s="25"/>
    </row>
    <row r="325" spans="2:22" ht="14.25">
      <c r="B325" s="23"/>
      <c r="C325" s="23"/>
      <c r="D325" s="31"/>
      <c r="E325" s="25"/>
      <c r="F325" s="25"/>
      <c r="G325" s="25"/>
      <c r="H325" s="25"/>
      <c r="I325" s="25"/>
      <c r="J325" s="25"/>
      <c r="K325" s="25"/>
      <c r="L325" s="25"/>
      <c r="M325" s="25"/>
      <c r="N325" s="25"/>
      <c r="O325" s="25"/>
      <c r="P325" s="25"/>
      <c r="Q325" s="25"/>
      <c r="R325" s="25"/>
      <c r="S325" s="25"/>
      <c r="T325" s="25"/>
      <c r="U325" s="25"/>
      <c r="V325" s="25"/>
    </row>
    <row r="326" spans="2:22" ht="14.25">
      <c r="B326" s="23"/>
      <c r="C326" s="23"/>
      <c r="D326" s="31"/>
      <c r="E326" s="25"/>
      <c r="F326" s="25"/>
      <c r="G326" s="25"/>
      <c r="H326" s="25"/>
      <c r="I326" s="25"/>
      <c r="J326" s="25"/>
      <c r="K326" s="25"/>
      <c r="L326" s="25"/>
      <c r="M326" s="25"/>
      <c r="N326" s="25"/>
      <c r="O326" s="25"/>
      <c r="P326" s="25"/>
      <c r="Q326" s="25"/>
      <c r="R326" s="25"/>
      <c r="S326" s="25"/>
      <c r="T326" s="25"/>
      <c r="U326" s="25"/>
      <c r="V326" s="25"/>
    </row>
    <row r="327" spans="2:22" ht="14.25">
      <c r="B327" s="23"/>
      <c r="C327" s="23"/>
      <c r="D327" s="31"/>
      <c r="E327" s="25"/>
      <c r="F327" s="25"/>
      <c r="G327" s="25"/>
      <c r="H327" s="25"/>
      <c r="I327" s="25"/>
      <c r="J327" s="25"/>
      <c r="K327" s="25"/>
      <c r="L327" s="25"/>
      <c r="M327" s="25"/>
      <c r="N327" s="25"/>
      <c r="O327" s="25"/>
      <c r="P327" s="25"/>
      <c r="Q327" s="25"/>
      <c r="R327" s="25"/>
      <c r="S327" s="25"/>
      <c r="T327" s="25"/>
      <c r="U327" s="25"/>
      <c r="V327" s="25"/>
    </row>
    <row r="328" spans="2:22" ht="14.25">
      <c r="B328" s="23"/>
      <c r="C328" s="23"/>
      <c r="D328" s="31"/>
      <c r="E328" s="25"/>
      <c r="F328" s="25"/>
      <c r="G328" s="25"/>
      <c r="H328" s="25"/>
      <c r="I328" s="25"/>
      <c r="J328" s="25"/>
      <c r="K328" s="25"/>
      <c r="L328" s="25"/>
      <c r="M328" s="25"/>
      <c r="N328" s="25"/>
      <c r="O328" s="25"/>
      <c r="P328" s="25"/>
      <c r="Q328" s="25"/>
      <c r="R328" s="25"/>
      <c r="S328" s="25"/>
      <c r="T328" s="25"/>
      <c r="U328" s="25"/>
      <c r="V328" s="25"/>
    </row>
    <row r="329" spans="2:22" ht="14.25">
      <c r="B329" s="23"/>
      <c r="C329" s="23"/>
      <c r="D329" s="31"/>
      <c r="E329" s="25"/>
      <c r="F329" s="25"/>
      <c r="G329" s="25"/>
      <c r="H329" s="25"/>
      <c r="I329" s="25"/>
      <c r="J329" s="25"/>
      <c r="K329" s="25"/>
      <c r="L329" s="25"/>
      <c r="M329" s="25"/>
      <c r="N329" s="25"/>
      <c r="O329" s="25"/>
      <c r="P329" s="25"/>
      <c r="Q329" s="25"/>
      <c r="R329" s="25"/>
      <c r="S329" s="25"/>
      <c r="T329" s="25"/>
      <c r="U329" s="25"/>
      <c r="V329" s="25"/>
    </row>
    <row r="330" spans="2:22" ht="14.25">
      <c r="B330" s="23"/>
      <c r="C330" s="23"/>
      <c r="D330" s="31"/>
      <c r="E330" s="25"/>
      <c r="F330" s="25"/>
      <c r="G330" s="25"/>
      <c r="H330" s="25"/>
      <c r="I330" s="25"/>
      <c r="J330" s="25"/>
      <c r="K330" s="25"/>
      <c r="L330" s="25"/>
      <c r="M330" s="25"/>
      <c r="N330" s="25"/>
      <c r="O330" s="25"/>
      <c r="P330" s="25"/>
      <c r="Q330" s="25"/>
      <c r="R330" s="25"/>
      <c r="S330" s="25"/>
      <c r="T330" s="25"/>
      <c r="U330" s="25"/>
      <c r="V330" s="25"/>
    </row>
    <row r="331" spans="2:22" ht="14.25">
      <c r="B331" s="23"/>
      <c r="C331" s="23"/>
      <c r="D331" s="31"/>
      <c r="E331" s="25"/>
      <c r="F331" s="25"/>
      <c r="G331" s="25"/>
      <c r="H331" s="25"/>
      <c r="I331" s="25"/>
      <c r="J331" s="25"/>
      <c r="K331" s="25"/>
      <c r="L331" s="25"/>
      <c r="M331" s="25"/>
      <c r="N331" s="25"/>
      <c r="O331" s="25"/>
      <c r="P331" s="25"/>
      <c r="Q331" s="25"/>
      <c r="R331" s="25"/>
      <c r="S331" s="25"/>
      <c r="T331" s="25"/>
      <c r="U331" s="25"/>
      <c r="V331" s="25"/>
    </row>
    <row r="332" spans="2:22" ht="14.25">
      <c r="B332" s="23"/>
      <c r="C332" s="23"/>
      <c r="D332" s="31"/>
      <c r="E332" s="25"/>
      <c r="F332" s="25"/>
      <c r="G332" s="25"/>
      <c r="H332" s="25"/>
      <c r="I332" s="25"/>
      <c r="J332" s="25"/>
      <c r="K332" s="25"/>
      <c r="L332" s="25"/>
      <c r="M332" s="25"/>
      <c r="N332" s="25"/>
      <c r="O332" s="25"/>
      <c r="P332" s="25"/>
      <c r="Q332" s="25"/>
      <c r="R332" s="25"/>
      <c r="S332" s="25"/>
      <c r="T332" s="25"/>
      <c r="U332" s="25"/>
      <c r="V332" s="25"/>
    </row>
    <row r="333" spans="2:22" ht="14.25">
      <c r="B333" s="23"/>
      <c r="C333" s="23"/>
      <c r="D333" s="31"/>
      <c r="E333" s="25"/>
      <c r="F333" s="25"/>
      <c r="G333" s="25"/>
      <c r="H333" s="25"/>
      <c r="I333" s="25"/>
      <c r="J333" s="25"/>
      <c r="K333" s="25"/>
      <c r="L333" s="25"/>
      <c r="M333" s="25"/>
      <c r="N333" s="25"/>
      <c r="O333" s="25"/>
      <c r="P333" s="25"/>
      <c r="Q333" s="25"/>
      <c r="R333" s="25"/>
      <c r="S333" s="25"/>
      <c r="T333" s="25"/>
      <c r="U333" s="25"/>
      <c r="V333" s="25"/>
    </row>
    <row r="334" spans="2:22" ht="14.25">
      <c r="B334" s="23"/>
      <c r="C334" s="23"/>
      <c r="D334" s="31"/>
      <c r="E334" s="25"/>
      <c r="F334" s="25"/>
      <c r="G334" s="25"/>
      <c r="H334" s="25"/>
      <c r="I334" s="25"/>
      <c r="J334" s="25"/>
      <c r="K334" s="25"/>
      <c r="L334" s="25"/>
      <c r="M334" s="25"/>
      <c r="N334" s="25"/>
      <c r="O334" s="25"/>
      <c r="P334" s="25"/>
      <c r="Q334" s="25"/>
      <c r="R334" s="25"/>
      <c r="S334" s="25"/>
      <c r="T334" s="25"/>
      <c r="U334" s="25"/>
      <c r="V334" s="25"/>
    </row>
    <row r="335" spans="2:22" ht="14.25">
      <c r="B335" s="23"/>
      <c r="C335" s="23"/>
      <c r="D335" s="31"/>
      <c r="E335" s="25"/>
      <c r="F335" s="25"/>
      <c r="G335" s="25"/>
      <c r="H335" s="25"/>
      <c r="I335" s="25"/>
      <c r="J335" s="25"/>
      <c r="K335" s="25"/>
      <c r="L335" s="25"/>
      <c r="M335" s="25"/>
      <c r="N335" s="25"/>
      <c r="O335" s="25"/>
      <c r="P335" s="25"/>
      <c r="Q335" s="25"/>
      <c r="R335" s="25"/>
      <c r="S335" s="25"/>
      <c r="T335" s="25"/>
      <c r="U335" s="25"/>
      <c r="V335" s="25"/>
    </row>
    <row r="336" spans="2:22" ht="14.25">
      <c r="B336" s="23"/>
      <c r="C336" s="23"/>
      <c r="D336" s="31"/>
      <c r="E336" s="25"/>
      <c r="F336" s="25"/>
      <c r="G336" s="25"/>
      <c r="H336" s="25"/>
      <c r="I336" s="25"/>
      <c r="J336" s="25"/>
      <c r="K336" s="25"/>
      <c r="L336" s="25"/>
      <c r="M336" s="25"/>
      <c r="N336" s="25"/>
      <c r="O336" s="25"/>
      <c r="P336" s="25"/>
      <c r="Q336" s="25"/>
      <c r="R336" s="25"/>
      <c r="S336" s="25"/>
      <c r="T336" s="25"/>
      <c r="U336" s="25"/>
      <c r="V336" s="25"/>
    </row>
    <row r="337" spans="2:22" ht="14.25">
      <c r="B337" s="23"/>
      <c r="C337" s="23"/>
      <c r="D337" s="31"/>
      <c r="E337" s="25"/>
      <c r="F337" s="25"/>
      <c r="G337" s="25"/>
      <c r="H337" s="25"/>
      <c r="I337" s="25"/>
      <c r="J337" s="25"/>
      <c r="K337" s="25"/>
      <c r="L337" s="25"/>
      <c r="M337" s="25"/>
      <c r="N337" s="25"/>
      <c r="O337" s="25"/>
      <c r="P337" s="25"/>
      <c r="Q337" s="25"/>
      <c r="R337" s="25"/>
      <c r="S337" s="25"/>
      <c r="T337" s="25"/>
      <c r="U337" s="25"/>
      <c r="V337" s="25"/>
    </row>
    <row r="338" spans="2:22" ht="14.25">
      <c r="B338" s="23"/>
      <c r="C338" s="23"/>
      <c r="D338" s="31"/>
      <c r="E338" s="25"/>
      <c r="F338" s="25"/>
      <c r="G338" s="25"/>
      <c r="H338" s="25"/>
      <c r="I338" s="25"/>
      <c r="J338" s="25"/>
      <c r="K338" s="25"/>
      <c r="L338" s="25"/>
      <c r="M338" s="25"/>
      <c r="N338" s="25"/>
      <c r="O338" s="25"/>
      <c r="P338" s="25"/>
      <c r="Q338" s="25"/>
      <c r="R338" s="25"/>
      <c r="S338" s="25"/>
      <c r="T338" s="25"/>
      <c r="U338" s="25"/>
      <c r="V338" s="25"/>
    </row>
    <row r="339" spans="2:22" ht="14.25">
      <c r="B339" s="23"/>
      <c r="C339" s="23"/>
      <c r="D339" s="31"/>
      <c r="E339" s="25"/>
      <c r="F339" s="25"/>
      <c r="G339" s="25"/>
      <c r="H339" s="25"/>
      <c r="I339" s="25"/>
      <c r="J339" s="25"/>
      <c r="K339" s="25"/>
      <c r="L339" s="25"/>
      <c r="M339" s="25"/>
      <c r="N339" s="25"/>
      <c r="O339" s="25"/>
      <c r="P339" s="25"/>
      <c r="Q339" s="25"/>
      <c r="R339" s="25"/>
      <c r="S339" s="25"/>
      <c r="T339" s="25"/>
      <c r="U339" s="25"/>
      <c r="V339" s="25"/>
    </row>
    <row r="340" spans="2:22" ht="14.25">
      <c r="B340" s="23"/>
      <c r="C340" s="23"/>
      <c r="D340" s="31"/>
      <c r="E340" s="25"/>
      <c r="F340" s="25"/>
      <c r="G340" s="25"/>
      <c r="H340" s="25"/>
      <c r="I340" s="25"/>
      <c r="J340" s="25"/>
      <c r="K340" s="25"/>
      <c r="L340" s="25"/>
      <c r="M340" s="25"/>
      <c r="N340" s="25"/>
      <c r="O340" s="25"/>
      <c r="P340" s="25"/>
      <c r="Q340" s="25"/>
      <c r="R340" s="25"/>
      <c r="S340" s="25"/>
      <c r="T340" s="25"/>
      <c r="U340" s="25"/>
      <c r="V340" s="25"/>
    </row>
    <row r="341" spans="2:22" ht="14.25">
      <c r="B341" s="23"/>
      <c r="C341" s="23"/>
      <c r="D341" s="31"/>
      <c r="E341" s="25"/>
      <c r="F341" s="25"/>
      <c r="G341" s="25"/>
      <c r="H341" s="25"/>
      <c r="I341" s="25"/>
      <c r="J341" s="25"/>
      <c r="K341" s="25"/>
      <c r="L341" s="25"/>
      <c r="M341" s="25"/>
      <c r="N341" s="25"/>
      <c r="O341" s="25"/>
      <c r="P341" s="25"/>
      <c r="Q341" s="25"/>
      <c r="R341" s="25"/>
      <c r="S341" s="25"/>
      <c r="T341" s="25"/>
      <c r="U341" s="25"/>
      <c r="V341" s="25"/>
    </row>
    <row r="342" spans="2:22" ht="14.25">
      <c r="B342" s="23"/>
      <c r="C342" s="23"/>
      <c r="D342" s="31"/>
      <c r="E342" s="25"/>
      <c r="F342" s="25"/>
      <c r="G342" s="25"/>
      <c r="H342" s="25"/>
      <c r="I342" s="25"/>
      <c r="J342" s="25"/>
      <c r="K342" s="25"/>
      <c r="L342" s="25"/>
      <c r="M342" s="25"/>
      <c r="N342" s="25"/>
      <c r="O342" s="25"/>
      <c r="P342" s="25"/>
      <c r="Q342" s="25"/>
      <c r="R342" s="25"/>
      <c r="S342" s="25"/>
      <c r="T342" s="25"/>
      <c r="U342" s="25"/>
      <c r="V342" s="25"/>
    </row>
    <row r="343" spans="2:22" ht="14.25">
      <c r="B343" s="23"/>
      <c r="C343" s="23"/>
      <c r="D343" s="31"/>
      <c r="E343" s="25"/>
      <c r="F343" s="25"/>
      <c r="G343" s="25"/>
      <c r="H343" s="25"/>
      <c r="I343" s="25"/>
      <c r="J343" s="25"/>
      <c r="K343" s="25"/>
      <c r="L343" s="25"/>
      <c r="M343" s="25"/>
      <c r="N343" s="25"/>
      <c r="O343" s="25"/>
      <c r="P343" s="25"/>
      <c r="Q343" s="25"/>
      <c r="R343" s="25"/>
      <c r="S343" s="25"/>
      <c r="T343" s="25"/>
      <c r="U343" s="25"/>
      <c r="V343" s="25"/>
    </row>
    <row r="344" spans="2:22" ht="14.25">
      <c r="B344" s="23"/>
      <c r="C344" s="23"/>
      <c r="D344" s="31"/>
      <c r="E344" s="25"/>
      <c r="F344" s="25"/>
      <c r="G344" s="25"/>
      <c r="H344" s="25"/>
      <c r="I344" s="25"/>
      <c r="J344" s="25"/>
      <c r="K344" s="25"/>
      <c r="L344" s="25"/>
      <c r="M344" s="25"/>
      <c r="N344" s="25"/>
      <c r="O344" s="25"/>
      <c r="P344" s="25"/>
      <c r="Q344" s="25"/>
      <c r="R344" s="25"/>
      <c r="S344" s="25"/>
      <c r="T344" s="25"/>
      <c r="U344" s="25"/>
      <c r="V344" s="25"/>
    </row>
    <row r="345" spans="2:22" ht="14.25">
      <c r="B345" s="23"/>
      <c r="C345" s="23"/>
      <c r="D345" s="31"/>
      <c r="E345" s="25"/>
      <c r="F345" s="25"/>
      <c r="G345" s="25"/>
      <c r="H345" s="25"/>
      <c r="I345" s="25"/>
      <c r="J345" s="25"/>
      <c r="K345" s="25"/>
      <c r="L345" s="25"/>
      <c r="M345" s="25"/>
      <c r="N345" s="25"/>
      <c r="O345" s="25"/>
      <c r="P345" s="25"/>
      <c r="Q345" s="25"/>
      <c r="R345" s="25"/>
      <c r="S345" s="25"/>
      <c r="T345" s="25"/>
      <c r="U345" s="25"/>
      <c r="V345" s="25"/>
    </row>
    <row r="346" spans="2:22" ht="14.25">
      <c r="B346" s="23"/>
      <c r="C346" s="23"/>
      <c r="D346" s="31"/>
      <c r="E346" s="25"/>
      <c r="F346" s="25"/>
      <c r="G346" s="25"/>
      <c r="H346" s="25"/>
      <c r="I346" s="25"/>
      <c r="J346" s="25"/>
      <c r="K346" s="25"/>
      <c r="L346" s="25"/>
      <c r="M346" s="25"/>
      <c r="N346" s="25"/>
      <c r="O346" s="25"/>
      <c r="P346" s="25"/>
      <c r="Q346" s="25"/>
      <c r="R346" s="25"/>
      <c r="S346" s="25"/>
      <c r="T346" s="25"/>
      <c r="U346" s="25"/>
      <c r="V346" s="25"/>
    </row>
    <row r="347" spans="2:22" ht="14.25">
      <c r="B347" s="23"/>
      <c r="C347" s="23"/>
      <c r="D347" s="31"/>
      <c r="E347" s="25"/>
      <c r="F347" s="25"/>
      <c r="G347" s="25"/>
      <c r="H347" s="25"/>
      <c r="I347" s="25"/>
      <c r="J347" s="25"/>
      <c r="K347" s="25"/>
      <c r="L347" s="25"/>
      <c r="M347" s="25"/>
      <c r="N347" s="25"/>
      <c r="O347" s="25"/>
      <c r="P347" s="25"/>
      <c r="Q347" s="25"/>
      <c r="R347" s="25"/>
      <c r="S347" s="25"/>
      <c r="T347" s="25"/>
      <c r="U347" s="25"/>
      <c r="V347" s="25"/>
    </row>
    <row r="348" spans="2:22" ht="14.25">
      <c r="B348" s="23"/>
      <c r="C348" s="23"/>
      <c r="D348" s="31"/>
      <c r="E348" s="25"/>
      <c r="F348" s="25"/>
      <c r="G348" s="25"/>
      <c r="H348" s="25"/>
      <c r="I348" s="25"/>
      <c r="J348" s="25"/>
      <c r="K348" s="25"/>
      <c r="L348" s="25"/>
      <c r="M348" s="25"/>
      <c r="N348" s="25"/>
      <c r="O348" s="25"/>
      <c r="P348" s="25"/>
      <c r="Q348" s="25"/>
      <c r="R348" s="25"/>
      <c r="S348" s="25"/>
      <c r="T348" s="25"/>
      <c r="U348" s="25"/>
      <c r="V348" s="25"/>
    </row>
    <row r="349" spans="2:22" ht="14.25">
      <c r="B349" s="23"/>
      <c r="C349" s="23"/>
      <c r="D349" s="31"/>
      <c r="E349" s="25"/>
      <c r="F349" s="25"/>
      <c r="G349" s="25"/>
      <c r="H349" s="25"/>
      <c r="I349" s="25"/>
      <c r="J349" s="25"/>
      <c r="K349" s="25"/>
      <c r="L349" s="25"/>
      <c r="M349" s="25"/>
      <c r="N349" s="25"/>
      <c r="O349" s="25"/>
      <c r="P349" s="25"/>
      <c r="Q349" s="25"/>
      <c r="R349" s="25"/>
      <c r="S349" s="25"/>
      <c r="T349" s="25"/>
      <c r="U349" s="25"/>
      <c r="V349" s="25"/>
    </row>
    <row r="350" spans="2:22" ht="14.25">
      <c r="B350" s="23"/>
      <c r="C350" s="23"/>
      <c r="D350" s="31"/>
      <c r="E350" s="25"/>
      <c r="F350" s="25"/>
      <c r="G350" s="25"/>
      <c r="H350" s="25"/>
      <c r="I350" s="25"/>
      <c r="J350" s="25"/>
      <c r="K350" s="25"/>
      <c r="L350" s="25"/>
      <c r="M350" s="25"/>
      <c r="N350" s="25"/>
      <c r="O350" s="25"/>
      <c r="P350" s="25"/>
      <c r="Q350" s="25"/>
      <c r="R350" s="25"/>
      <c r="S350" s="25"/>
      <c r="T350" s="25"/>
      <c r="U350" s="25"/>
      <c r="V350" s="25"/>
    </row>
    <row r="351" spans="2:22" ht="14.25">
      <c r="B351" s="23"/>
      <c r="C351" s="23"/>
      <c r="D351" s="31"/>
      <c r="E351" s="25"/>
      <c r="F351" s="25"/>
      <c r="G351" s="25"/>
      <c r="H351" s="25"/>
      <c r="I351" s="25"/>
      <c r="J351" s="25"/>
      <c r="K351" s="25"/>
      <c r="L351" s="25"/>
      <c r="M351" s="25"/>
      <c r="N351" s="25"/>
      <c r="O351" s="25"/>
      <c r="P351" s="25"/>
      <c r="Q351" s="25"/>
      <c r="R351" s="25"/>
      <c r="S351" s="25"/>
      <c r="T351" s="25"/>
      <c r="U351" s="25"/>
      <c r="V351" s="25"/>
    </row>
    <row r="352" spans="2:22" ht="14.25">
      <c r="B352" s="23"/>
      <c r="C352" s="23"/>
      <c r="D352" s="31"/>
      <c r="E352" s="25"/>
      <c r="F352" s="25"/>
      <c r="G352" s="25"/>
      <c r="H352" s="25"/>
      <c r="I352" s="25"/>
      <c r="J352" s="25"/>
      <c r="K352" s="25"/>
      <c r="L352" s="25"/>
      <c r="M352" s="25"/>
      <c r="N352" s="25"/>
      <c r="O352" s="25"/>
      <c r="P352" s="25"/>
      <c r="Q352" s="25"/>
      <c r="R352" s="25"/>
      <c r="S352" s="25"/>
      <c r="T352" s="25"/>
      <c r="U352" s="25"/>
      <c r="V352" s="25"/>
    </row>
    <row r="353" spans="2:22" ht="14.25">
      <c r="B353" s="23"/>
      <c r="C353" s="23"/>
      <c r="D353" s="31"/>
      <c r="E353" s="25"/>
      <c r="F353" s="25"/>
      <c r="G353" s="25"/>
      <c r="H353" s="25"/>
      <c r="I353" s="25"/>
      <c r="J353" s="25"/>
      <c r="K353" s="25"/>
      <c r="L353" s="25"/>
      <c r="M353" s="25"/>
      <c r="N353" s="25"/>
      <c r="O353" s="25"/>
      <c r="P353" s="25"/>
      <c r="Q353" s="25"/>
      <c r="R353" s="25"/>
      <c r="S353" s="25"/>
      <c r="T353" s="25"/>
      <c r="U353" s="25"/>
      <c r="V353" s="25"/>
    </row>
    <row r="354" spans="2:22" ht="14.25">
      <c r="B354" s="23"/>
      <c r="C354" s="23"/>
      <c r="D354" s="31"/>
      <c r="E354" s="25"/>
      <c r="F354" s="25"/>
      <c r="G354" s="25"/>
      <c r="H354" s="25"/>
      <c r="I354" s="25"/>
      <c r="J354" s="25"/>
      <c r="K354" s="25"/>
      <c r="L354" s="25"/>
      <c r="M354" s="25"/>
      <c r="N354" s="25"/>
      <c r="O354" s="25"/>
      <c r="P354" s="25"/>
      <c r="Q354" s="25"/>
      <c r="R354" s="25"/>
      <c r="S354" s="25"/>
      <c r="T354" s="25"/>
      <c r="U354" s="25"/>
      <c r="V354" s="25"/>
    </row>
    <row r="355" spans="2:22" ht="14.25">
      <c r="B355" s="23"/>
      <c r="C355" s="23"/>
      <c r="D355" s="31"/>
      <c r="E355" s="25"/>
      <c r="F355" s="25"/>
      <c r="G355" s="25"/>
      <c r="H355" s="25"/>
      <c r="I355" s="25"/>
      <c r="J355" s="25"/>
      <c r="K355" s="25"/>
      <c r="L355" s="25"/>
      <c r="M355" s="25"/>
      <c r="N355" s="25"/>
      <c r="O355" s="25"/>
      <c r="P355" s="25"/>
      <c r="Q355" s="25"/>
      <c r="R355" s="25"/>
      <c r="S355" s="25"/>
      <c r="T355" s="25"/>
      <c r="U355" s="25"/>
      <c r="V355" s="25"/>
    </row>
    <row r="356" spans="2:22" ht="14.25">
      <c r="B356" s="23"/>
      <c r="C356" s="23"/>
      <c r="D356" s="31"/>
      <c r="E356" s="25"/>
      <c r="F356" s="25"/>
      <c r="G356" s="25"/>
      <c r="H356" s="25"/>
      <c r="I356" s="25"/>
      <c r="J356" s="25"/>
      <c r="K356" s="25"/>
      <c r="L356" s="25"/>
      <c r="M356" s="25"/>
      <c r="N356" s="25"/>
      <c r="O356" s="25"/>
      <c r="P356" s="25"/>
      <c r="Q356" s="25"/>
      <c r="R356" s="25"/>
      <c r="S356" s="25"/>
      <c r="T356" s="25"/>
      <c r="U356" s="25"/>
      <c r="V356" s="25"/>
    </row>
    <row r="357" spans="2:22" ht="14.25">
      <c r="B357" s="23"/>
      <c r="C357" s="23"/>
      <c r="D357" s="31"/>
      <c r="E357" s="25"/>
      <c r="F357" s="25"/>
      <c r="G357" s="25"/>
      <c r="H357" s="25"/>
      <c r="I357" s="25"/>
      <c r="J357" s="25"/>
      <c r="K357" s="25"/>
      <c r="L357" s="25"/>
      <c r="M357" s="25"/>
      <c r="N357" s="25"/>
      <c r="O357" s="25"/>
      <c r="P357" s="25"/>
      <c r="Q357" s="25"/>
      <c r="R357" s="25"/>
      <c r="S357" s="25"/>
      <c r="T357" s="25"/>
      <c r="U357" s="25"/>
      <c r="V357" s="25"/>
    </row>
    <row r="358" spans="2:22" ht="14.25">
      <c r="B358" s="23"/>
      <c r="C358" s="23"/>
      <c r="D358" s="31"/>
      <c r="E358" s="25"/>
      <c r="F358" s="25"/>
      <c r="G358" s="25"/>
      <c r="H358" s="25"/>
      <c r="I358" s="25"/>
      <c r="J358" s="25"/>
      <c r="K358" s="25"/>
      <c r="L358" s="25"/>
      <c r="M358" s="25"/>
      <c r="N358" s="25"/>
      <c r="O358" s="25"/>
      <c r="P358" s="25"/>
      <c r="Q358" s="25"/>
      <c r="R358" s="25"/>
      <c r="S358" s="25"/>
      <c r="T358" s="25"/>
      <c r="U358" s="25"/>
      <c r="V358" s="25"/>
    </row>
    <row r="359" spans="2:22" ht="14.25">
      <c r="B359" s="23"/>
      <c r="C359" s="23"/>
      <c r="D359" s="31"/>
      <c r="E359" s="25"/>
      <c r="F359" s="25"/>
      <c r="G359" s="25"/>
      <c r="H359" s="25"/>
      <c r="I359" s="25"/>
      <c r="J359" s="25"/>
      <c r="K359" s="25"/>
      <c r="L359" s="25"/>
      <c r="M359" s="25"/>
      <c r="N359" s="25"/>
      <c r="O359" s="25"/>
      <c r="P359" s="25"/>
      <c r="Q359" s="25"/>
      <c r="R359" s="25"/>
      <c r="S359" s="25"/>
      <c r="T359" s="25"/>
      <c r="U359" s="25"/>
      <c r="V359" s="25"/>
    </row>
    <row r="360" spans="2:22" ht="14.25">
      <c r="B360" s="23"/>
      <c r="C360" s="23"/>
      <c r="D360" s="31"/>
      <c r="E360" s="25"/>
      <c r="F360" s="25"/>
      <c r="G360" s="25"/>
      <c r="H360" s="25"/>
      <c r="I360" s="25"/>
      <c r="J360" s="25"/>
      <c r="K360" s="25"/>
      <c r="L360" s="25"/>
      <c r="M360" s="25"/>
      <c r="N360" s="25"/>
      <c r="O360" s="25"/>
      <c r="P360" s="25"/>
      <c r="Q360" s="25"/>
      <c r="R360" s="25"/>
      <c r="S360" s="25"/>
      <c r="T360" s="25"/>
      <c r="U360" s="25"/>
      <c r="V360" s="25"/>
    </row>
    <row r="361" spans="2:22" ht="14.25">
      <c r="B361" s="23"/>
      <c r="C361" s="23"/>
      <c r="D361" s="31"/>
      <c r="E361" s="25"/>
      <c r="F361" s="25"/>
      <c r="G361" s="25"/>
      <c r="H361" s="25"/>
      <c r="I361" s="25"/>
      <c r="J361" s="25"/>
      <c r="K361" s="25"/>
      <c r="L361" s="25"/>
      <c r="M361" s="25"/>
      <c r="N361" s="25"/>
      <c r="O361" s="25"/>
      <c r="P361" s="25"/>
      <c r="Q361" s="25"/>
      <c r="R361" s="25"/>
      <c r="S361" s="25"/>
      <c r="T361" s="25"/>
      <c r="U361" s="25"/>
      <c r="V361" s="25"/>
    </row>
    <row r="362" spans="2:22" ht="14.25">
      <c r="B362" s="23"/>
      <c r="C362" s="23"/>
      <c r="D362" s="31"/>
      <c r="E362" s="25"/>
      <c r="F362" s="25"/>
      <c r="G362" s="25"/>
      <c r="H362" s="25"/>
      <c r="I362" s="25"/>
      <c r="J362" s="25"/>
      <c r="K362" s="25"/>
      <c r="L362" s="25"/>
      <c r="M362" s="25"/>
      <c r="N362" s="25"/>
      <c r="O362" s="25"/>
      <c r="P362" s="25"/>
      <c r="Q362" s="25"/>
      <c r="R362" s="25"/>
      <c r="S362" s="25"/>
      <c r="T362" s="25"/>
      <c r="U362" s="25"/>
      <c r="V362" s="25"/>
    </row>
    <row r="363" spans="2:22" ht="14.25">
      <c r="B363" s="23"/>
      <c r="C363" s="23"/>
      <c r="D363" s="31"/>
      <c r="E363" s="25"/>
      <c r="F363" s="25"/>
      <c r="G363" s="25"/>
      <c r="H363" s="25"/>
      <c r="I363" s="25"/>
      <c r="J363" s="25"/>
      <c r="K363" s="25"/>
      <c r="L363" s="25"/>
      <c r="M363" s="25"/>
      <c r="N363" s="25"/>
      <c r="O363" s="25"/>
      <c r="P363" s="25"/>
      <c r="Q363" s="25"/>
      <c r="R363" s="25"/>
      <c r="S363" s="25"/>
      <c r="T363" s="25"/>
      <c r="U363" s="25"/>
      <c r="V363" s="25"/>
    </row>
    <row r="364" spans="2:22" ht="14.25">
      <c r="B364" s="23"/>
      <c r="C364" s="23"/>
      <c r="D364" s="31"/>
      <c r="E364" s="25"/>
      <c r="F364" s="25"/>
      <c r="G364" s="25"/>
      <c r="H364" s="25"/>
      <c r="I364" s="25"/>
      <c r="J364" s="25"/>
      <c r="K364" s="25"/>
      <c r="L364" s="25"/>
      <c r="M364" s="25"/>
      <c r="N364" s="25"/>
      <c r="O364" s="25"/>
      <c r="P364" s="25"/>
      <c r="Q364" s="25"/>
      <c r="R364" s="25"/>
      <c r="S364" s="25"/>
      <c r="T364" s="25"/>
      <c r="U364" s="25"/>
      <c r="V364" s="25"/>
    </row>
    <row r="365" spans="2:22" ht="14.25">
      <c r="B365" s="23"/>
      <c r="C365" s="23"/>
      <c r="D365" s="31"/>
      <c r="E365" s="25"/>
      <c r="F365" s="25"/>
      <c r="G365" s="25"/>
      <c r="H365" s="25"/>
      <c r="I365" s="25"/>
      <c r="J365" s="25"/>
      <c r="K365" s="25"/>
      <c r="L365" s="25"/>
      <c r="M365" s="25"/>
      <c r="N365" s="25"/>
      <c r="O365" s="25"/>
      <c r="P365" s="25"/>
      <c r="Q365" s="25"/>
      <c r="R365" s="25"/>
      <c r="S365" s="25"/>
      <c r="T365" s="25"/>
      <c r="U365" s="25"/>
      <c r="V365" s="25"/>
    </row>
    <row r="366" spans="2:22" ht="14.25">
      <c r="B366" s="23"/>
      <c r="C366" s="23"/>
      <c r="D366" s="31"/>
      <c r="E366" s="25"/>
      <c r="F366" s="25"/>
      <c r="G366" s="25"/>
      <c r="H366" s="25"/>
      <c r="I366" s="25"/>
      <c r="J366" s="25"/>
      <c r="K366" s="25"/>
      <c r="L366" s="25"/>
      <c r="M366" s="25"/>
      <c r="N366" s="25"/>
      <c r="O366" s="25"/>
      <c r="P366" s="25"/>
      <c r="Q366" s="25"/>
      <c r="R366" s="25"/>
      <c r="S366" s="25"/>
      <c r="T366" s="25"/>
      <c r="U366" s="25"/>
      <c r="V366" s="25"/>
    </row>
    <row r="367" spans="2:22" ht="14.25">
      <c r="B367" s="23"/>
      <c r="C367" s="23"/>
      <c r="D367" s="31"/>
      <c r="E367" s="25"/>
      <c r="F367" s="25"/>
      <c r="G367" s="25"/>
      <c r="H367" s="25"/>
      <c r="I367" s="25"/>
      <c r="J367" s="25"/>
      <c r="K367" s="25"/>
      <c r="L367" s="25"/>
      <c r="M367" s="25"/>
      <c r="N367" s="25"/>
      <c r="O367" s="25"/>
      <c r="P367" s="25"/>
      <c r="Q367" s="25"/>
      <c r="R367" s="25"/>
      <c r="S367" s="25"/>
      <c r="T367" s="25"/>
      <c r="U367" s="25"/>
      <c r="V367" s="25"/>
    </row>
    <row r="368" spans="2:22" ht="14.25">
      <c r="B368" s="23"/>
      <c r="C368" s="23"/>
      <c r="D368" s="31"/>
      <c r="E368" s="25"/>
      <c r="F368" s="25"/>
      <c r="G368" s="25"/>
      <c r="H368" s="25"/>
      <c r="I368" s="25"/>
      <c r="J368" s="25"/>
      <c r="K368" s="25"/>
      <c r="L368" s="25"/>
      <c r="M368" s="25"/>
      <c r="N368" s="25"/>
      <c r="O368" s="25"/>
      <c r="P368" s="25"/>
      <c r="Q368" s="25"/>
      <c r="R368" s="25"/>
      <c r="S368" s="25"/>
      <c r="T368" s="25"/>
      <c r="U368" s="25"/>
      <c r="V368" s="25"/>
    </row>
    <row r="369" spans="2:22" ht="14.25">
      <c r="B369" s="23"/>
      <c r="C369" s="23"/>
      <c r="D369" s="31"/>
      <c r="E369" s="25"/>
      <c r="F369" s="25"/>
      <c r="G369" s="25"/>
      <c r="H369" s="25"/>
      <c r="I369" s="25"/>
      <c r="J369" s="25"/>
      <c r="K369" s="25"/>
      <c r="L369" s="25"/>
      <c r="M369" s="25"/>
      <c r="N369" s="25"/>
      <c r="O369" s="25"/>
      <c r="P369" s="25"/>
      <c r="Q369" s="25"/>
      <c r="R369" s="25"/>
      <c r="S369" s="25"/>
      <c r="T369" s="25"/>
      <c r="U369" s="25"/>
      <c r="V369" s="25"/>
    </row>
    <row r="370" spans="2:22" ht="14.25">
      <c r="B370" s="23"/>
      <c r="C370" s="23"/>
      <c r="D370" s="31"/>
      <c r="E370" s="25"/>
      <c r="F370" s="25"/>
      <c r="G370" s="25"/>
      <c r="H370" s="25"/>
      <c r="I370" s="25"/>
      <c r="J370" s="25"/>
      <c r="K370" s="25"/>
      <c r="L370" s="25"/>
      <c r="M370" s="25"/>
      <c r="N370" s="25"/>
      <c r="O370" s="25"/>
      <c r="P370" s="25"/>
      <c r="Q370" s="25"/>
      <c r="R370" s="25"/>
      <c r="S370" s="25"/>
      <c r="T370" s="25"/>
      <c r="U370" s="25"/>
      <c r="V370" s="25"/>
    </row>
    <row r="371" spans="2:22" ht="14.25">
      <c r="B371" s="23"/>
      <c r="C371" s="23"/>
      <c r="D371" s="31"/>
      <c r="E371" s="25"/>
      <c r="F371" s="25"/>
      <c r="G371" s="25"/>
      <c r="H371" s="25"/>
      <c r="I371" s="25"/>
      <c r="J371" s="25"/>
      <c r="K371" s="25"/>
      <c r="L371" s="25"/>
      <c r="M371" s="25"/>
      <c r="N371" s="25"/>
      <c r="O371" s="25"/>
      <c r="P371" s="25"/>
      <c r="Q371" s="25"/>
      <c r="R371" s="25"/>
      <c r="S371" s="25"/>
      <c r="T371" s="25"/>
      <c r="U371" s="25"/>
      <c r="V371" s="25"/>
    </row>
    <row r="372" spans="2:22" ht="14.25">
      <c r="B372" s="23"/>
      <c r="C372" s="23"/>
      <c r="D372" s="31"/>
      <c r="E372" s="25"/>
      <c r="F372" s="25"/>
      <c r="G372" s="25"/>
      <c r="H372" s="25"/>
      <c r="I372" s="25"/>
      <c r="J372" s="25"/>
      <c r="K372" s="25"/>
      <c r="L372" s="25"/>
      <c r="M372" s="25"/>
      <c r="N372" s="25"/>
      <c r="O372" s="25"/>
      <c r="P372" s="25"/>
      <c r="Q372" s="25"/>
      <c r="R372" s="25"/>
      <c r="S372" s="25"/>
      <c r="T372" s="25"/>
      <c r="U372" s="25"/>
      <c r="V372" s="25"/>
    </row>
    <row r="373" spans="2:22" ht="14.25">
      <c r="B373" s="23"/>
      <c r="C373" s="23"/>
      <c r="D373" s="31"/>
      <c r="E373" s="25"/>
      <c r="F373" s="25"/>
      <c r="G373" s="25"/>
      <c r="H373" s="25"/>
      <c r="I373" s="25"/>
      <c r="J373" s="25"/>
      <c r="K373" s="25"/>
      <c r="L373" s="25"/>
      <c r="M373" s="25"/>
      <c r="N373" s="25"/>
      <c r="O373" s="25"/>
      <c r="P373" s="25"/>
      <c r="Q373" s="25"/>
      <c r="R373" s="25"/>
      <c r="S373" s="25"/>
      <c r="T373" s="25"/>
      <c r="U373" s="25"/>
      <c r="V373" s="25"/>
    </row>
    <row r="374" spans="2:22" ht="14.25">
      <c r="B374" s="23"/>
      <c r="C374" s="23"/>
      <c r="D374" s="31"/>
      <c r="E374" s="25"/>
      <c r="F374" s="25"/>
      <c r="G374" s="25"/>
      <c r="H374" s="25"/>
      <c r="I374" s="25"/>
      <c r="J374" s="25"/>
      <c r="K374" s="25"/>
      <c r="L374" s="25"/>
      <c r="M374" s="25"/>
      <c r="N374" s="25"/>
      <c r="O374" s="25"/>
      <c r="P374" s="25"/>
      <c r="Q374" s="25"/>
      <c r="R374" s="25"/>
      <c r="S374" s="25"/>
      <c r="T374" s="25"/>
      <c r="U374" s="25"/>
      <c r="V374" s="25"/>
    </row>
    <row r="375" spans="2:22" ht="14.25">
      <c r="B375" s="23"/>
      <c r="C375" s="23"/>
      <c r="D375" s="31"/>
      <c r="E375" s="25"/>
      <c r="F375" s="25"/>
      <c r="G375" s="25"/>
      <c r="H375" s="25"/>
      <c r="I375" s="25"/>
      <c r="J375" s="25"/>
      <c r="K375" s="25"/>
      <c r="L375" s="25"/>
      <c r="M375" s="25"/>
      <c r="N375" s="25"/>
      <c r="O375" s="25"/>
      <c r="P375" s="25"/>
      <c r="Q375" s="25"/>
      <c r="R375" s="25"/>
      <c r="S375" s="25"/>
      <c r="T375" s="25"/>
      <c r="U375" s="25"/>
      <c r="V375" s="25"/>
    </row>
    <row r="376" spans="2:22" ht="14.25">
      <c r="B376" s="23"/>
      <c r="C376" s="23"/>
      <c r="D376" s="31"/>
      <c r="E376" s="25"/>
      <c r="F376" s="25"/>
      <c r="G376" s="25"/>
      <c r="H376" s="25"/>
      <c r="I376" s="25"/>
      <c r="J376" s="25"/>
      <c r="K376" s="25"/>
      <c r="L376" s="25"/>
      <c r="M376" s="25"/>
      <c r="N376" s="25"/>
      <c r="O376" s="25"/>
      <c r="P376" s="25"/>
      <c r="Q376" s="25"/>
      <c r="R376" s="25"/>
      <c r="S376" s="25"/>
      <c r="T376" s="25"/>
      <c r="U376" s="25"/>
      <c r="V376" s="25"/>
    </row>
    <row r="377" spans="2:22" ht="14.25">
      <c r="B377" s="23"/>
      <c r="C377" s="23"/>
      <c r="D377" s="31"/>
      <c r="E377" s="25"/>
      <c r="F377" s="25"/>
      <c r="G377" s="25"/>
      <c r="H377" s="25"/>
      <c r="I377" s="25"/>
      <c r="J377" s="25"/>
      <c r="K377" s="25"/>
      <c r="L377" s="25"/>
      <c r="M377" s="25"/>
      <c r="N377" s="25"/>
      <c r="O377" s="25"/>
      <c r="P377" s="25"/>
      <c r="Q377" s="25"/>
      <c r="R377" s="25"/>
      <c r="S377" s="25"/>
      <c r="T377" s="25"/>
      <c r="U377" s="25"/>
      <c r="V377" s="25"/>
    </row>
    <row r="378" spans="2:22" ht="14.25">
      <c r="B378" s="23"/>
      <c r="C378" s="23"/>
      <c r="D378" s="31"/>
      <c r="E378" s="25"/>
      <c r="F378" s="25"/>
      <c r="G378" s="25"/>
      <c r="H378" s="25"/>
      <c r="I378" s="25"/>
      <c r="J378" s="25"/>
      <c r="K378" s="25"/>
      <c r="L378" s="25"/>
      <c r="M378" s="25"/>
      <c r="N378" s="25"/>
      <c r="O378" s="25"/>
      <c r="P378" s="25"/>
      <c r="Q378" s="25"/>
      <c r="R378" s="25"/>
      <c r="S378" s="25"/>
      <c r="T378" s="25"/>
      <c r="U378" s="25"/>
      <c r="V378" s="25"/>
    </row>
    <row r="379" spans="2:22" ht="14.25">
      <c r="B379" s="23"/>
      <c r="C379" s="23"/>
      <c r="D379" s="31"/>
      <c r="E379" s="25"/>
      <c r="F379" s="25"/>
      <c r="G379" s="25"/>
      <c r="H379" s="25"/>
      <c r="I379" s="25"/>
      <c r="J379" s="25"/>
      <c r="K379" s="25"/>
      <c r="L379" s="25"/>
      <c r="M379" s="25"/>
      <c r="N379" s="25"/>
      <c r="O379" s="25"/>
      <c r="P379" s="25"/>
      <c r="Q379" s="25"/>
      <c r="R379" s="25"/>
      <c r="S379" s="25"/>
      <c r="T379" s="25"/>
      <c r="U379" s="25"/>
      <c r="V379" s="25"/>
    </row>
    <row r="380" spans="2:22" ht="14.25">
      <c r="B380" s="23"/>
      <c r="C380" s="23"/>
      <c r="D380" s="31"/>
      <c r="E380" s="25"/>
      <c r="F380" s="25"/>
      <c r="G380" s="25"/>
      <c r="H380" s="25"/>
      <c r="I380" s="25"/>
      <c r="J380" s="25"/>
      <c r="K380" s="25"/>
      <c r="L380" s="25"/>
      <c r="M380" s="25"/>
      <c r="N380" s="25"/>
      <c r="O380" s="25"/>
      <c r="P380" s="25"/>
      <c r="Q380" s="25"/>
      <c r="R380" s="25"/>
      <c r="S380" s="25"/>
      <c r="T380" s="25"/>
      <c r="U380" s="25"/>
      <c r="V380" s="25"/>
    </row>
    <row r="381" spans="2:22" ht="14.25">
      <c r="B381" s="23"/>
      <c r="C381" s="23"/>
      <c r="D381" s="31"/>
      <c r="E381" s="25"/>
      <c r="F381" s="25"/>
      <c r="G381" s="25"/>
      <c r="H381" s="25"/>
      <c r="I381" s="25"/>
      <c r="J381" s="25"/>
      <c r="K381" s="25"/>
      <c r="L381" s="25"/>
      <c r="M381" s="25"/>
      <c r="N381" s="25"/>
      <c r="O381" s="25"/>
      <c r="P381" s="25"/>
      <c r="Q381" s="25"/>
      <c r="R381" s="25"/>
      <c r="S381" s="25"/>
      <c r="T381" s="25"/>
      <c r="U381" s="25"/>
      <c r="V381" s="25"/>
    </row>
    <row r="382" spans="2:22" ht="14.25">
      <c r="B382" s="23"/>
      <c r="C382" s="23"/>
      <c r="D382" s="31"/>
      <c r="E382" s="25"/>
      <c r="F382" s="25"/>
      <c r="G382" s="25"/>
      <c r="H382" s="25"/>
      <c r="I382" s="25"/>
      <c r="J382" s="25"/>
      <c r="K382" s="25"/>
      <c r="L382" s="25"/>
      <c r="M382" s="25"/>
      <c r="N382" s="25"/>
      <c r="O382" s="25"/>
      <c r="P382" s="25"/>
      <c r="Q382" s="25"/>
      <c r="R382" s="25"/>
      <c r="S382" s="25"/>
      <c r="T382" s="25"/>
      <c r="U382" s="25"/>
      <c r="V382" s="25"/>
    </row>
    <row r="383" spans="2:22" ht="14.25">
      <c r="B383" s="23"/>
      <c r="C383" s="23"/>
      <c r="D383" s="31"/>
      <c r="E383" s="25"/>
      <c r="F383" s="25"/>
      <c r="G383" s="25"/>
      <c r="H383" s="25"/>
      <c r="I383" s="25"/>
      <c r="J383" s="25"/>
      <c r="K383" s="25"/>
      <c r="L383" s="25"/>
      <c r="M383" s="25"/>
      <c r="N383" s="25"/>
      <c r="O383" s="25"/>
      <c r="P383" s="25"/>
      <c r="Q383" s="25"/>
      <c r="R383" s="25"/>
      <c r="S383" s="25"/>
      <c r="T383" s="25"/>
      <c r="U383" s="25"/>
      <c r="V383" s="25"/>
    </row>
    <row r="384" spans="2:22" ht="14.25">
      <c r="B384" s="23"/>
      <c r="C384" s="23"/>
      <c r="D384" s="31"/>
      <c r="E384" s="25"/>
      <c r="F384" s="25"/>
      <c r="G384" s="25"/>
      <c r="H384" s="25"/>
      <c r="I384" s="25"/>
      <c r="J384" s="25"/>
      <c r="K384" s="25"/>
      <c r="L384" s="25"/>
      <c r="M384" s="25"/>
      <c r="N384" s="25"/>
      <c r="O384" s="25"/>
      <c r="P384" s="25"/>
      <c r="Q384" s="25"/>
      <c r="R384" s="25"/>
      <c r="S384" s="25"/>
      <c r="T384" s="25"/>
      <c r="U384" s="25"/>
      <c r="V384" s="25"/>
    </row>
    <row r="385" spans="2:22" ht="14.25">
      <c r="B385" s="23"/>
      <c r="C385" s="23"/>
      <c r="D385" s="31"/>
      <c r="E385" s="25"/>
      <c r="F385" s="25"/>
      <c r="G385" s="25"/>
      <c r="H385" s="25"/>
      <c r="I385" s="25"/>
      <c r="J385" s="25"/>
      <c r="K385" s="25"/>
      <c r="L385" s="25"/>
      <c r="M385" s="25"/>
      <c r="N385" s="25"/>
      <c r="O385" s="25"/>
      <c r="P385" s="25"/>
      <c r="Q385" s="25"/>
      <c r="R385" s="25"/>
      <c r="S385" s="25"/>
      <c r="T385" s="25"/>
      <c r="U385" s="25"/>
      <c r="V385" s="25"/>
    </row>
    <row r="386" spans="2:22" ht="14.25">
      <c r="B386" s="23"/>
      <c r="C386" s="23"/>
      <c r="D386" s="31"/>
      <c r="E386" s="25"/>
      <c r="F386" s="25"/>
      <c r="G386" s="25"/>
      <c r="H386" s="25"/>
      <c r="I386" s="25"/>
      <c r="J386" s="25"/>
      <c r="K386" s="25"/>
      <c r="L386" s="25"/>
      <c r="M386" s="25"/>
      <c r="N386" s="25"/>
      <c r="O386" s="25"/>
      <c r="P386" s="25"/>
      <c r="Q386" s="25"/>
      <c r="R386" s="25"/>
      <c r="S386" s="25"/>
      <c r="T386" s="25"/>
      <c r="U386" s="25"/>
      <c r="V386" s="25"/>
    </row>
    <row r="387" spans="2:22" ht="14.25">
      <c r="B387" s="23"/>
      <c r="C387" s="23"/>
      <c r="D387" s="31"/>
      <c r="E387" s="25"/>
      <c r="F387" s="25"/>
      <c r="G387" s="25"/>
      <c r="H387" s="25"/>
      <c r="I387" s="25"/>
      <c r="J387" s="25"/>
      <c r="K387" s="25"/>
      <c r="L387" s="25"/>
      <c r="M387" s="25"/>
      <c r="N387" s="25"/>
      <c r="O387" s="25"/>
      <c r="P387" s="25"/>
      <c r="Q387" s="25"/>
      <c r="R387" s="25"/>
      <c r="S387" s="25"/>
      <c r="T387" s="25"/>
      <c r="U387" s="25"/>
      <c r="V387" s="25"/>
    </row>
    <row r="388" spans="2:22" ht="14.25">
      <c r="B388" s="23"/>
      <c r="C388" s="23"/>
      <c r="D388" s="31"/>
      <c r="E388" s="25"/>
      <c r="F388" s="25"/>
      <c r="G388" s="25"/>
      <c r="H388" s="25"/>
      <c r="I388" s="25"/>
      <c r="J388" s="25"/>
      <c r="K388" s="25"/>
      <c r="L388" s="25"/>
      <c r="M388" s="25"/>
      <c r="N388" s="25"/>
      <c r="O388" s="25"/>
      <c r="P388" s="25"/>
      <c r="Q388" s="25"/>
      <c r="R388" s="25"/>
      <c r="S388" s="25"/>
      <c r="T388" s="25"/>
      <c r="U388" s="25"/>
      <c r="V388" s="25"/>
    </row>
    <row r="389" spans="2:22" ht="14.25">
      <c r="B389" s="23"/>
      <c r="C389" s="23"/>
      <c r="D389" s="31"/>
      <c r="E389" s="25"/>
      <c r="F389" s="25"/>
      <c r="G389" s="25"/>
      <c r="H389" s="25"/>
      <c r="I389" s="25"/>
      <c r="J389" s="25"/>
      <c r="K389" s="25"/>
      <c r="L389" s="25"/>
      <c r="M389" s="25"/>
      <c r="N389" s="25"/>
      <c r="O389" s="25"/>
      <c r="P389" s="25"/>
      <c r="Q389" s="25"/>
      <c r="R389" s="25"/>
      <c r="S389" s="25"/>
      <c r="T389" s="25"/>
      <c r="U389" s="25"/>
      <c r="V389" s="25"/>
    </row>
    <row r="390" spans="2:22" ht="14.25">
      <c r="B390" s="23"/>
      <c r="C390" s="23"/>
      <c r="D390" s="31"/>
      <c r="E390" s="25"/>
      <c r="F390" s="25"/>
      <c r="G390" s="25"/>
      <c r="H390" s="25"/>
      <c r="I390" s="25"/>
      <c r="J390" s="25"/>
      <c r="K390" s="25"/>
      <c r="L390" s="25"/>
      <c r="M390" s="25"/>
      <c r="N390" s="25"/>
      <c r="O390" s="25"/>
      <c r="P390" s="25"/>
      <c r="Q390" s="25"/>
      <c r="R390" s="25"/>
      <c r="S390" s="25"/>
      <c r="T390" s="25"/>
      <c r="U390" s="25"/>
      <c r="V390" s="25"/>
    </row>
    <row r="391" spans="2:22" ht="14.25">
      <c r="B391" s="23"/>
      <c r="C391" s="23"/>
      <c r="D391" s="31"/>
      <c r="E391" s="25"/>
      <c r="F391" s="25"/>
      <c r="G391" s="25"/>
      <c r="H391" s="25"/>
      <c r="I391" s="25"/>
      <c r="J391" s="25"/>
      <c r="K391" s="25"/>
      <c r="L391" s="25"/>
      <c r="M391" s="25"/>
      <c r="N391" s="25"/>
      <c r="O391" s="25"/>
      <c r="P391" s="25"/>
      <c r="Q391" s="25"/>
      <c r="R391" s="25"/>
      <c r="S391" s="25"/>
      <c r="T391" s="25"/>
      <c r="U391" s="25"/>
      <c r="V391" s="25"/>
    </row>
    <row r="392" spans="2:22" ht="14.25">
      <c r="B392" s="23"/>
      <c r="C392" s="23"/>
      <c r="D392" s="31"/>
      <c r="E392" s="25"/>
      <c r="F392" s="25"/>
      <c r="G392" s="25"/>
      <c r="H392" s="25"/>
      <c r="I392" s="25"/>
      <c r="J392" s="25"/>
      <c r="K392" s="25"/>
      <c r="L392" s="25"/>
      <c r="M392" s="25"/>
      <c r="N392" s="25"/>
      <c r="O392" s="25"/>
      <c r="P392" s="25"/>
      <c r="Q392" s="25"/>
      <c r="R392" s="25"/>
      <c r="S392" s="25"/>
      <c r="T392" s="25"/>
      <c r="U392" s="25"/>
      <c r="V392" s="25"/>
    </row>
    <row r="393" spans="2:22" ht="14.25">
      <c r="B393" s="23"/>
      <c r="C393" s="23"/>
      <c r="D393" s="31"/>
      <c r="E393" s="25"/>
      <c r="F393" s="25"/>
      <c r="G393" s="25"/>
      <c r="H393" s="25"/>
      <c r="I393" s="25"/>
      <c r="J393" s="25"/>
      <c r="K393" s="25"/>
      <c r="L393" s="25"/>
      <c r="M393" s="25"/>
      <c r="N393" s="25"/>
      <c r="O393" s="25"/>
      <c r="P393" s="25"/>
      <c r="Q393" s="25"/>
      <c r="R393" s="25"/>
      <c r="S393" s="25"/>
      <c r="T393" s="25"/>
      <c r="U393" s="25"/>
      <c r="V393" s="25"/>
    </row>
    <row r="394" spans="2:22" ht="14.25">
      <c r="B394" s="23"/>
      <c r="C394" s="23"/>
      <c r="D394" s="31"/>
      <c r="E394" s="25"/>
      <c r="F394" s="25"/>
      <c r="G394" s="25"/>
      <c r="H394" s="25"/>
      <c r="I394" s="25"/>
      <c r="J394" s="25"/>
      <c r="K394" s="25"/>
      <c r="L394" s="25"/>
      <c r="M394" s="25"/>
      <c r="N394" s="25"/>
      <c r="O394" s="25"/>
      <c r="P394" s="25"/>
      <c r="Q394" s="25"/>
      <c r="R394" s="25"/>
      <c r="S394" s="25"/>
      <c r="T394" s="25"/>
      <c r="U394" s="25"/>
      <c r="V394" s="25"/>
    </row>
    <row r="395" spans="2:22" ht="14.25">
      <c r="B395" s="23"/>
      <c r="C395" s="23"/>
      <c r="D395" s="31"/>
      <c r="E395" s="25"/>
      <c r="F395" s="25"/>
      <c r="G395" s="25"/>
      <c r="H395" s="25"/>
      <c r="I395" s="25"/>
      <c r="J395" s="25"/>
      <c r="K395" s="25"/>
      <c r="L395" s="25"/>
      <c r="M395" s="25"/>
      <c r="N395" s="25"/>
      <c r="O395" s="25"/>
      <c r="P395" s="25"/>
      <c r="Q395" s="25"/>
      <c r="R395" s="25"/>
      <c r="S395" s="25"/>
      <c r="T395" s="25"/>
      <c r="U395" s="25"/>
      <c r="V395" s="25"/>
    </row>
    <row r="396" spans="2:22" ht="14.25">
      <c r="B396" s="23"/>
      <c r="C396" s="23"/>
      <c r="D396" s="31"/>
      <c r="E396" s="25"/>
      <c r="F396" s="25"/>
      <c r="G396" s="25"/>
      <c r="H396" s="25"/>
      <c r="I396" s="25"/>
      <c r="J396" s="25"/>
      <c r="K396" s="25"/>
      <c r="L396" s="25"/>
      <c r="M396" s="25"/>
      <c r="N396" s="25"/>
      <c r="O396" s="25"/>
      <c r="P396" s="25"/>
      <c r="Q396" s="25"/>
      <c r="R396" s="25"/>
      <c r="S396" s="25"/>
      <c r="T396" s="25"/>
      <c r="U396" s="25"/>
      <c r="V396" s="25"/>
    </row>
    <row r="397" spans="2:22" ht="14.25">
      <c r="B397" s="23"/>
      <c r="C397" s="23"/>
      <c r="D397" s="31"/>
      <c r="E397" s="25"/>
      <c r="F397" s="25"/>
      <c r="G397" s="25"/>
      <c r="H397" s="25"/>
      <c r="I397" s="25"/>
      <c r="J397" s="25"/>
      <c r="K397" s="25"/>
      <c r="L397" s="25"/>
      <c r="M397" s="25"/>
      <c r="N397" s="25"/>
      <c r="O397" s="25"/>
      <c r="P397" s="25"/>
      <c r="Q397" s="25"/>
      <c r="R397" s="25"/>
      <c r="S397" s="25"/>
      <c r="T397" s="25"/>
      <c r="U397" s="25"/>
      <c r="V397" s="25"/>
    </row>
    <row r="398" spans="2:22" ht="14.25">
      <c r="B398" s="23"/>
      <c r="C398" s="23"/>
      <c r="D398" s="31"/>
      <c r="E398" s="25"/>
      <c r="F398" s="25"/>
      <c r="G398" s="25"/>
      <c r="H398" s="25"/>
      <c r="I398" s="25"/>
      <c r="J398" s="25"/>
      <c r="K398" s="25"/>
      <c r="L398" s="25"/>
      <c r="M398" s="25"/>
      <c r="N398" s="25"/>
      <c r="O398" s="25"/>
      <c r="P398" s="25"/>
      <c r="Q398" s="25"/>
      <c r="R398" s="25"/>
      <c r="S398" s="25"/>
      <c r="T398" s="25"/>
      <c r="U398" s="25"/>
      <c r="V398" s="25"/>
    </row>
    <row r="399" spans="2:22" ht="14.25">
      <c r="B399" s="23"/>
      <c r="C399" s="23"/>
      <c r="D399" s="31"/>
      <c r="E399" s="25"/>
      <c r="F399" s="25"/>
      <c r="G399" s="25"/>
      <c r="H399" s="25"/>
      <c r="I399" s="25"/>
      <c r="J399" s="25"/>
      <c r="K399" s="25"/>
      <c r="L399" s="25"/>
      <c r="M399" s="25"/>
      <c r="N399" s="25"/>
      <c r="O399" s="25"/>
      <c r="P399" s="25"/>
      <c r="Q399" s="25"/>
      <c r="R399" s="25"/>
      <c r="S399" s="25"/>
      <c r="T399" s="25"/>
      <c r="U399" s="25"/>
      <c r="V399" s="25"/>
    </row>
    <row r="400" spans="2:22" ht="14.25">
      <c r="B400" s="23"/>
      <c r="C400" s="23"/>
      <c r="D400" s="31"/>
      <c r="E400" s="25"/>
      <c r="F400" s="25"/>
      <c r="G400" s="25"/>
      <c r="H400" s="25"/>
      <c r="I400" s="25"/>
      <c r="J400" s="25"/>
      <c r="K400" s="25"/>
      <c r="L400" s="25"/>
      <c r="M400" s="25"/>
      <c r="N400" s="25"/>
      <c r="O400" s="25"/>
      <c r="P400" s="25"/>
      <c r="Q400" s="25"/>
      <c r="R400" s="25"/>
      <c r="S400" s="25"/>
      <c r="T400" s="25"/>
      <c r="U400" s="25"/>
      <c r="V400" s="25"/>
    </row>
    <row r="401" spans="2:22" ht="14.25">
      <c r="B401" s="23"/>
      <c r="C401" s="23"/>
      <c r="D401" s="31"/>
      <c r="E401" s="25"/>
      <c r="F401" s="25"/>
      <c r="G401" s="25"/>
      <c r="H401" s="25"/>
      <c r="I401" s="25"/>
      <c r="J401" s="25"/>
      <c r="K401" s="25"/>
      <c r="L401" s="25"/>
      <c r="M401" s="25"/>
      <c r="N401" s="25"/>
      <c r="O401" s="25"/>
      <c r="P401" s="25"/>
      <c r="Q401" s="25"/>
      <c r="R401" s="25"/>
      <c r="S401" s="25"/>
      <c r="T401" s="25"/>
      <c r="U401" s="25"/>
      <c r="V401" s="25"/>
    </row>
    <row r="402" spans="2:22" ht="14.25">
      <c r="B402" s="23"/>
      <c r="C402" s="23"/>
      <c r="D402" s="31"/>
      <c r="E402" s="25"/>
      <c r="F402" s="25"/>
      <c r="G402" s="25"/>
      <c r="H402" s="25"/>
      <c r="I402" s="25"/>
      <c r="J402" s="25"/>
      <c r="K402" s="25"/>
      <c r="L402" s="25"/>
      <c r="M402" s="25"/>
      <c r="N402" s="25"/>
      <c r="O402" s="25"/>
      <c r="P402" s="25"/>
      <c r="Q402" s="25"/>
      <c r="R402" s="25"/>
      <c r="S402" s="25"/>
      <c r="T402" s="25"/>
      <c r="U402" s="25"/>
      <c r="V402" s="25"/>
    </row>
    <row r="403" spans="2:22" ht="14.25">
      <c r="B403" s="23"/>
      <c r="C403" s="23"/>
      <c r="D403" s="31"/>
      <c r="E403" s="25"/>
      <c r="F403" s="25"/>
      <c r="G403" s="25"/>
      <c r="H403" s="25"/>
      <c r="I403" s="25"/>
      <c r="J403" s="25"/>
      <c r="K403" s="25"/>
      <c r="L403" s="25"/>
      <c r="M403" s="25"/>
      <c r="N403" s="25"/>
      <c r="O403" s="25"/>
      <c r="P403" s="25"/>
      <c r="Q403" s="25"/>
      <c r="R403" s="25"/>
      <c r="S403" s="25"/>
      <c r="T403" s="25"/>
      <c r="U403" s="25"/>
      <c r="V403" s="25"/>
    </row>
    <row r="404" spans="2:22" ht="14.25">
      <c r="B404" s="23"/>
      <c r="C404" s="23"/>
      <c r="D404" s="31"/>
      <c r="E404" s="25"/>
      <c r="F404" s="25"/>
      <c r="G404" s="25"/>
      <c r="H404" s="25"/>
      <c r="I404" s="25"/>
      <c r="J404" s="25"/>
      <c r="K404" s="25"/>
      <c r="L404" s="25"/>
      <c r="M404" s="25"/>
      <c r="N404" s="25"/>
      <c r="O404" s="25"/>
      <c r="P404" s="25"/>
      <c r="Q404" s="25"/>
      <c r="R404" s="25"/>
      <c r="S404" s="25"/>
      <c r="T404" s="25"/>
      <c r="U404" s="25"/>
      <c r="V404" s="25"/>
    </row>
    <row r="405" spans="2:22" ht="14.25">
      <c r="B405" s="23"/>
      <c r="C405" s="23"/>
      <c r="D405" s="31"/>
      <c r="E405" s="25"/>
      <c r="F405" s="25"/>
      <c r="G405" s="25"/>
      <c r="H405" s="25"/>
      <c r="I405" s="25"/>
      <c r="J405" s="25"/>
      <c r="K405" s="25"/>
      <c r="L405" s="25"/>
      <c r="M405" s="25"/>
      <c r="N405" s="25"/>
      <c r="O405" s="25"/>
      <c r="P405" s="25"/>
      <c r="Q405" s="25"/>
      <c r="R405" s="25"/>
      <c r="S405" s="25"/>
      <c r="T405" s="25"/>
      <c r="U405" s="25"/>
      <c r="V405" s="25"/>
    </row>
    <row r="406" spans="2:22" ht="14.25">
      <c r="B406" s="23"/>
      <c r="C406" s="23"/>
      <c r="D406" s="31"/>
      <c r="E406" s="25"/>
      <c r="F406" s="25"/>
      <c r="G406" s="25"/>
      <c r="H406" s="25"/>
      <c r="I406" s="25"/>
      <c r="J406" s="25"/>
      <c r="K406" s="25"/>
      <c r="L406" s="25"/>
      <c r="M406" s="25"/>
      <c r="N406" s="25"/>
      <c r="O406" s="25"/>
      <c r="P406" s="25"/>
      <c r="Q406" s="25"/>
      <c r="R406" s="25"/>
      <c r="S406" s="25"/>
      <c r="T406" s="25"/>
      <c r="U406" s="25"/>
      <c r="V406" s="25"/>
    </row>
    <row r="407" spans="2:22" ht="14.25">
      <c r="B407" s="23"/>
      <c r="C407" s="23"/>
      <c r="D407" s="31"/>
      <c r="E407" s="25"/>
      <c r="F407" s="25"/>
      <c r="G407" s="25"/>
      <c r="H407" s="25"/>
      <c r="I407" s="25"/>
      <c r="J407" s="25"/>
      <c r="K407" s="25"/>
      <c r="L407" s="25"/>
      <c r="M407" s="25"/>
      <c r="N407" s="25"/>
      <c r="O407" s="25"/>
      <c r="P407" s="25"/>
      <c r="Q407" s="25"/>
      <c r="R407" s="25"/>
      <c r="S407" s="25"/>
      <c r="T407" s="25"/>
      <c r="U407" s="25"/>
      <c r="V407" s="25"/>
    </row>
    <row r="408" spans="2:22" ht="14.25">
      <c r="B408" s="23"/>
      <c r="C408" s="23"/>
      <c r="D408" s="31"/>
      <c r="E408" s="25"/>
      <c r="F408" s="25"/>
      <c r="G408" s="25"/>
      <c r="H408" s="25"/>
      <c r="I408" s="25"/>
      <c r="J408" s="25"/>
      <c r="K408" s="25"/>
      <c r="L408" s="25"/>
      <c r="M408" s="25"/>
      <c r="N408" s="25"/>
      <c r="O408" s="25"/>
      <c r="P408" s="25"/>
      <c r="Q408" s="25"/>
      <c r="R408" s="25"/>
      <c r="S408" s="25"/>
      <c r="T408" s="25"/>
      <c r="U408" s="25"/>
      <c r="V408" s="25"/>
    </row>
    <row r="409" spans="2:22" ht="14.25">
      <c r="B409" s="23"/>
      <c r="C409" s="23"/>
      <c r="D409" s="31"/>
      <c r="E409" s="25"/>
      <c r="F409" s="25"/>
      <c r="G409" s="25"/>
      <c r="H409" s="25"/>
      <c r="I409" s="25"/>
      <c r="J409" s="25"/>
      <c r="K409" s="25"/>
      <c r="L409" s="25"/>
      <c r="M409" s="25"/>
      <c r="N409" s="25"/>
      <c r="O409" s="25"/>
      <c r="P409" s="25"/>
      <c r="Q409" s="25"/>
      <c r="R409" s="25"/>
      <c r="S409" s="25"/>
      <c r="T409" s="25"/>
      <c r="U409" s="25"/>
      <c r="V409" s="25"/>
    </row>
    <row r="410" spans="2:22" ht="14.25">
      <c r="B410" s="23"/>
      <c r="C410" s="23"/>
      <c r="D410" s="31"/>
      <c r="E410" s="25"/>
      <c r="F410" s="25"/>
      <c r="G410" s="25"/>
      <c r="H410" s="25"/>
      <c r="I410" s="25"/>
      <c r="J410" s="25"/>
      <c r="K410" s="25"/>
      <c r="L410" s="25"/>
      <c r="M410" s="25"/>
      <c r="N410" s="25"/>
      <c r="O410" s="25"/>
      <c r="P410" s="25"/>
      <c r="Q410" s="25"/>
      <c r="R410" s="25"/>
      <c r="S410" s="25"/>
      <c r="T410" s="25"/>
      <c r="U410" s="25"/>
      <c r="V410" s="25"/>
    </row>
    <row r="411" spans="2:22" ht="14.25">
      <c r="B411" s="23"/>
      <c r="C411" s="23"/>
      <c r="D411" s="31"/>
      <c r="E411" s="25"/>
      <c r="F411" s="25"/>
      <c r="G411" s="25"/>
      <c r="H411" s="25"/>
      <c r="I411" s="25"/>
      <c r="J411" s="25"/>
      <c r="K411" s="25"/>
      <c r="L411" s="25"/>
      <c r="M411" s="25"/>
      <c r="N411" s="25"/>
      <c r="O411" s="25"/>
      <c r="P411" s="25"/>
      <c r="Q411" s="25"/>
      <c r="R411" s="25"/>
      <c r="S411" s="25"/>
      <c r="T411" s="25"/>
      <c r="U411" s="25"/>
      <c r="V411" s="25"/>
    </row>
    <row r="412" spans="2:22" ht="14.25">
      <c r="B412" s="23"/>
      <c r="C412" s="23"/>
      <c r="D412" s="31"/>
      <c r="E412" s="25"/>
      <c r="F412" s="25"/>
      <c r="G412" s="25"/>
      <c r="H412" s="25"/>
      <c r="I412" s="25"/>
      <c r="J412" s="25"/>
      <c r="K412" s="25"/>
      <c r="L412" s="25"/>
      <c r="M412" s="25"/>
      <c r="N412" s="25"/>
      <c r="O412" s="25"/>
      <c r="P412" s="25"/>
      <c r="Q412" s="25"/>
      <c r="R412" s="25"/>
      <c r="S412" s="25"/>
      <c r="T412" s="25"/>
      <c r="U412" s="25"/>
      <c r="V412" s="25"/>
    </row>
    <row r="413" spans="2:22" ht="14.25">
      <c r="B413" s="23"/>
      <c r="C413" s="23"/>
      <c r="D413" s="31"/>
      <c r="E413" s="25"/>
      <c r="F413" s="25"/>
      <c r="G413" s="25"/>
      <c r="H413" s="25"/>
      <c r="I413" s="25"/>
      <c r="J413" s="25"/>
      <c r="K413" s="25"/>
      <c r="L413" s="25"/>
      <c r="M413" s="25"/>
      <c r="N413" s="25"/>
      <c r="O413" s="25"/>
      <c r="P413" s="25"/>
      <c r="Q413" s="25"/>
      <c r="R413" s="25"/>
      <c r="S413" s="25"/>
      <c r="T413" s="25"/>
      <c r="U413" s="25"/>
      <c r="V413" s="25"/>
    </row>
    <row r="414" spans="2:22" ht="14.25">
      <c r="B414" s="23"/>
      <c r="C414" s="23"/>
      <c r="D414" s="31"/>
      <c r="E414" s="25"/>
      <c r="F414" s="25"/>
      <c r="G414" s="25"/>
      <c r="H414" s="25"/>
      <c r="I414" s="25"/>
      <c r="J414" s="25"/>
      <c r="K414" s="25"/>
      <c r="L414" s="25"/>
      <c r="M414" s="25"/>
      <c r="N414" s="25"/>
      <c r="O414" s="25"/>
      <c r="P414" s="25"/>
      <c r="Q414" s="25"/>
      <c r="R414" s="25"/>
      <c r="S414" s="25"/>
      <c r="T414" s="25"/>
      <c r="U414" s="25"/>
      <c r="V414" s="25"/>
    </row>
    <row r="415" spans="2:22" ht="14.25">
      <c r="B415" s="23"/>
      <c r="C415" s="23"/>
      <c r="D415" s="31"/>
      <c r="E415" s="25"/>
      <c r="F415" s="25"/>
      <c r="G415" s="25"/>
      <c r="H415" s="25"/>
      <c r="I415" s="25"/>
      <c r="J415" s="25"/>
      <c r="K415" s="25"/>
      <c r="L415" s="25"/>
      <c r="M415" s="25"/>
      <c r="N415" s="25"/>
      <c r="O415" s="25"/>
      <c r="P415" s="25"/>
      <c r="Q415" s="25"/>
      <c r="R415" s="25"/>
      <c r="S415" s="25"/>
      <c r="T415" s="25"/>
      <c r="U415" s="25"/>
      <c r="V415" s="25"/>
    </row>
    <row r="416" spans="2:22" ht="14.25">
      <c r="B416" s="23"/>
      <c r="C416" s="23"/>
      <c r="D416" s="31"/>
      <c r="E416" s="25"/>
      <c r="F416" s="25"/>
      <c r="G416" s="25"/>
      <c r="H416" s="25"/>
      <c r="I416" s="25"/>
      <c r="J416" s="25"/>
      <c r="K416" s="25"/>
      <c r="L416" s="25"/>
      <c r="M416" s="25"/>
      <c r="N416" s="25"/>
      <c r="O416" s="25"/>
      <c r="P416" s="25"/>
      <c r="Q416" s="25"/>
      <c r="R416" s="25"/>
      <c r="S416" s="25"/>
      <c r="T416" s="25"/>
      <c r="U416" s="25"/>
      <c r="V416" s="25"/>
    </row>
    <row r="417" spans="2:22" ht="14.25">
      <c r="B417" s="23"/>
      <c r="C417" s="23"/>
      <c r="D417" s="31"/>
      <c r="E417" s="25"/>
      <c r="F417" s="25"/>
      <c r="G417" s="25"/>
      <c r="H417" s="25"/>
      <c r="I417" s="25"/>
      <c r="J417" s="25"/>
      <c r="K417" s="25"/>
      <c r="L417" s="25"/>
      <c r="M417" s="25"/>
      <c r="N417" s="25"/>
      <c r="O417" s="25"/>
      <c r="P417" s="25"/>
      <c r="Q417" s="25"/>
      <c r="R417" s="25"/>
      <c r="S417" s="25"/>
      <c r="T417" s="25"/>
      <c r="U417" s="25"/>
      <c r="V417" s="25"/>
    </row>
    <row r="418" spans="2:22" ht="14.25">
      <c r="B418" s="23"/>
      <c r="C418" s="23"/>
      <c r="D418" s="31"/>
      <c r="E418" s="25"/>
      <c r="F418" s="25"/>
      <c r="G418" s="25"/>
      <c r="H418" s="25"/>
      <c r="I418" s="25"/>
      <c r="J418" s="25"/>
      <c r="K418" s="25"/>
      <c r="L418" s="25"/>
      <c r="M418" s="25"/>
      <c r="N418" s="25"/>
      <c r="O418" s="25"/>
      <c r="P418" s="25"/>
      <c r="Q418" s="25"/>
      <c r="R418" s="25"/>
      <c r="S418" s="25"/>
      <c r="T418" s="25"/>
      <c r="U418" s="25"/>
      <c r="V418" s="25"/>
    </row>
    <row r="419" spans="2:22" ht="14.25">
      <c r="B419" s="23"/>
      <c r="C419" s="23"/>
      <c r="D419" s="31"/>
      <c r="E419" s="25"/>
      <c r="F419" s="25"/>
      <c r="G419" s="25"/>
      <c r="H419" s="25"/>
      <c r="I419" s="25"/>
      <c r="J419" s="25"/>
      <c r="K419" s="25"/>
      <c r="L419" s="25"/>
      <c r="M419" s="25"/>
      <c r="N419" s="25"/>
      <c r="O419" s="25"/>
      <c r="P419" s="25"/>
      <c r="Q419" s="25"/>
      <c r="R419" s="25"/>
      <c r="S419" s="25"/>
      <c r="T419" s="25"/>
      <c r="U419" s="25"/>
      <c r="V419" s="25"/>
    </row>
    <row r="420" spans="2:22" ht="14.25">
      <c r="B420" s="23"/>
      <c r="C420" s="23"/>
      <c r="D420" s="31"/>
      <c r="E420" s="25"/>
      <c r="F420" s="25"/>
      <c r="G420" s="25"/>
      <c r="H420" s="25"/>
      <c r="I420" s="25"/>
      <c r="J420" s="25"/>
      <c r="K420" s="25"/>
      <c r="L420" s="25"/>
      <c r="M420" s="25"/>
      <c r="N420" s="25"/>
      <c r="O420" s="25"/>
      <c r="P420" s="25"/>
      <c r="Q420" s="25"/>
      <c r="R420" s="25"/>
      <c r="S420" s="25"/>
      <c r="T420" s="25"/>
      <c r="U420" s="25"/>
      <c r="V420" s="25"/>
    </row>
    <row r="421" spans="2:22" ht="14.25">
      <c r="B421" s="23"/>
      <c r="C421" s="23"/>
      <c r="D421" s="31"/>
      <c r="E421" s="25"/>
      <c r="F421" s="25"/>
      <c r="G421" s="25"/>
      <c r="H421" s="25"/>
      <c r="I421" s="25"/>
      <c r="J421" s="25"/>
      <c r="K421" s="25"/>
      <c r="L421" s="25"/>
      <c r="M421" s="25"/>
      <c r="N421" s="25"/>
      <c r="O421" s="25"/>
      <c r="P421" s="25"/>
      <c r="Q421" s="25"/>
      <c r="R421" s="25"/>
      <c r="S421" s="25"/>
      <c r="T421" s="25"/>
      <c r="U421" s="25"/>
      <c r="V421" s="25"/>
    </row>
    <row r="422" spans="2:22" ht="14.25">
      <c r="B422" s="23"/>
      <c r="C422" s="23"/>
      <c r="D422" s="31"/>
      <c r="E422" s="25"/>
      <c r="F422" s="25"/>
      <c r="G422" s="25"/>
      <c r="H422" s="25"/>
      <c r="I422" s="25"/>
      <c r="J422" s="25"/>
      <c r="K422" s="25"/>
      <c r="L422" s="25"/>
      <c r="M422" s="25"/>
      <c r="N422" s="25"/>
      <c r="O422" s="25"/>
      <c r="P422" s="25"/>
      <c r="Q422" s="25"/>
      <c r="R422" s="25"/>
      <c r="S422" s="25"/>
      <c r="T422" s="25"/>
      <c r="U422" s="25"/>
      <c r="V422" s="25"/>
    </row>
    <row r="423" spans="2:22" ht="14.25">
      <c r="B423" s="23"/>
      <c r="C423" s="23"/>
      <c r="D423" s="31"/>
      <c r="E423" s="25"/>
      <c r="F423" s="25"/>
      <c r="G423" s="25"/>
      <c r="H423" s="25"/>
      <c r="I423" s="25"/>
      <c r="J423" s="25"/>
      <c r="K423" s="25"/>
      <c r="L423" s="25"/>
      <c r="M423" s="25"/>
      <c r="N423" s="25"/>
      <c r="O423" s="25"/>
      <c r="P423" s="25"/>
      <c r="Q423" s="25"/>
      <c r="R423" s="25"/>
      <c r="S423" s="25"/>
      <c r="T423" s="25"/>
      <c r="U423" s="25"/>
      <c r="V423" s="25"/>
    </row>
    <row r="424" spans="2:22" ht="14.25">
      <c r="B424" s="23"/>
      <c r="C424" s="23"/>
      <c r="D424" s="31"/>
      <c r="E424" s="25"/>
      <c r="F424" s="25"/>
      <c r="G424" s="25"/>
      <c r="H424" s="25"/>
      <c r="I424" s="25"/>
      <c r="J424" s="25"/>
      <c r="K424" s="25"/>
      <c r="L424" s="25"/>
      <c r="M424" s="25"/>
      <c r="N424" s="25"/>
      <c r="O424" s="25"/>
      <c r="P424" s="25"/>
      <c r="Q424" s="25"/>
      <c r="R424" s="25"/>
      <c r="S424" s="25"/>
      <c r="T424" s="25"/>
      <c r="U424" s="25"/>
      <c r="V424" s="25"/>
    </row>
    <row r="425" spans="2:22" ht="14.25">
      <c r="B425" s="23"/>
      <c r="C425" s="23"/>
      <c r="D425" s="31"/>
      <c r="E425" s="25"/>
      <c r="F425" s="25"/>
      <c r="G425" s="25"/>
      <c r="H425" s="25"/>
      <c r="I425" s="25"/>
      <c r="J425" s="25"/>
      <c r="K425" s="25"/>
      <c r="L425" s="25"/>
      <c r="M425" s="25"/>
      <c r="N425" s="25"/>
      <c r="O425" s="25"/>
      <c r="P425" s="25"/>
      <c r="Q425" s="25"/>
      <c r="R425" s="25"/>
      <c r="S425" s="25"/>
      <c r="T425" s="25"/>
      <c r="U425" s="25"/>
      <c r="V425" s="25"/>
    </row>
    <row r="426" spans="2:22" ht="14.25">
      <c r="B426" s="23"/>
      <c r="C426" s="23"/>
      <c r="D426" s="31"/>
      <c r="E426" s="25"/>
      <c r="F426" s="25"/>
      <c r="G426" s="25"/>
      <c r="H426" s="25"/>
      <c r="I426" s="25"/>
      <c r="J426" s="25"/>
      <c r="K426" s="25"/>
      <c r="L426" s="25"/>
      <c r="M426" s="25"/>
      <c r="N426" s="25"/>
      <c r="O426" s="25"/>
      <c r="P426" s="25"/>
      <c r="Q426" s="25"/>
      <c r="R426" s="25"/>
      <c r="S426" s="25"/>
      <c r="T426" s="25"/>
      <c r="U426" s="25"/>
      <c r="V426" s="25"/>
    </row>
    <row r="427" spans="2:22" ht="14.25">
      <c r="B427" s="23"/>
      <c r="C427" s="23"/>
      <c r="D427" s="31"/>
      <c r="E427" s="25"/>
      <c r="F427" s="25"/>
      <c r="G427" s="25"/>
      <c r="H427" s="25"/>
      <c r="I427" s="25"/>
      <c r="J427" s="25"/>
      <c r="K427" s="25"/>
      <c r="L427" s="25"/>
      <c r="M427" s="25"/>
      <c r="N427" s="25"/>
      <c r="O427" s="25"/>
      <c r="P427" s="25"/>
      <c r="Q427" s="25"/>
      <c r="R427" s="25"/>
      <c r="S427" s="25"/>
      <c r="T427" s="25"/>
      <c r="U427" s="25"/>
      <c r="V427" s="25"/>
    </row>
    <row r="428" spans="2:22" ht="14.25">
      <c r="B428" s="23"/>
      <c r="C428" s="23"/>
      <c r="D428" s="31"/>
      <c r="E428" s="25"/>
      <c r="F428" s="25"/>
      <c r="G428" s="25"/>
      <c r="H428" s="25"/>
      <c r="I428" s="25"/>
      <c r="J428" s="25"/>
      <c r="K428" s="25"/>
      <c r="L428" s="25"/>
      <c r="M428" s="25"/>
      <c r="N428" s="25"/>
      <c r="O428" s="25"/>
      <c r="P428" s="25"/>
      <c r="Q428" s="25"/>
      <c r="R428" s="25"/>
      <c r="S428" s="25"/>
      <c r="T428" s="25"/>
      <c r="U428" s="25"/>
      <c r="V428" s="25"/>
    </row>
    <row r="429" spans="2:22" ht="14.25">
      <c r="B429" s="23"/>
      <c r="C429" s="23"/>
      <c r="D429" s="31"/>
      <c r="E429" s="25"/>
      <c r="F429" s="25"/>
      <c r="G429" s="25"/>
      <c r="H429" s="25"/>
      <c r="I429" s="25"/>
      <c r="J429" s="25"/>
      <c r="K429" s="25"/>
      <c r="L429" s="25"/>
      <c r="M429" s="25"/>
      <c r="N429" s="25"/>
      <c r="O429" s="25"/>
      <c r="P429" s="25"/>
      <c r="Q429" s="25"/>
      <c r="R429" s="25"/>
      <c r="S429" s="25"/>
      <c r="T429" s="25"/>
      <c r="U429" s="25"/>
      <c r="V429" s="25"/>
    </row>
    <row r="430" spans="2:22" ht="14.25">
      <c r="B430" s="23"/>
      <c r="C430" s="23"/>
      <c r="D430" s="31"/>
      <c r="E430" s="25"/>
      <c r="F430" s="25"/>
      <c r="G430" s="25"/>
      <c r="H430" s="25"/>
      <c r="I430" s="25"/>
      <c r="J430" s="25"/>
      <c r="K430" s="25"/>
      <c r="L430" s="25"/>
      <c r="M430" s="25"/>
      <c r="N430" s="25"/>
      <c r="O430" s="25"/>
      <c r="P430" s="25"/>
      <c r="Q430" s="25"/>
      <c r="R430" s="25"/>
      <c r="S430" s="25"/>
      <c r="T430" s="25"/>
      <c r="U430" s="25"/>
      <c r="V430" s="25"/>
    </row>
    <row r="431" spans="2:22" ht="14.25">
      <c r="B431" s="23"/>
      <c r="C431" s="23"/>
      <c r="D431" s="31"/>
      <c r="E431" s="25"/>
      <c r="F431" s="25"/>
      <c r="G431" s="25"/>
      <c r="H431" s="25"/>
      <c r="I431" s="25"/>
      <c r="J431" s="25"/>
      <c r="K431" s="25"/>
      <c r="L431" s="25"/>
      <c r="M431" s="25"/>
      <c r="N431" s="25"/>
      <c r="O431" s="25"/>
      <c r="P431" s="25"/>
      <c r="Q431" s="25"/>
      <c r="R431" s="25"/>
      <c r="S431" s="25"/>
      <c r="T431" s="25"/>
      <c r="U431" s="25"/>
      <c r="V431" s="25"/>
    </row>
    <row r="432" spans="2:22" ht="14.25">
      <c r="B432" s="23"/>
      <c r="C432" s="23"/>
      <c r="D432" s="31"/>
      <c r="E432" s="25"/>
      <c r="F432" s="25"/>
      <c r="G432" s="25"/>
      <c r="H432" s="25"/>
      <c r="I432" s="25"/>
      <c r="J432" s="25"/>
      <c r="K432" s="25"/>
      <c r="L432" s="25"/>
      <c r="M432" s="25"/>
      <c r="N432" s="25"/>
      <c r="O432" s="25"/>
      <c r="P432" s="25"/>
      <c r="Q432" s="25"/>
      <c r="R432" s="25"/>
      <c r="S432" s="25"/>
      <c r="T432" s="25"/>
      <c r="U432" s="25"/>
      <c r="V432" s="25"/>
    </row>
    <row r="433" spans="2:22" ht="14.25">
      <c r="B433" s="23"/>
      <c r="C433" s="23"/>
      <c r="D433" s="31"/>
      <c r="E433" s="25"/>
      <c r="F433" s="25"/>
      <c r="G433" s="25"/>
      <c r="H433" s="25"/>
      <c r="I433" s="25"/>
      <c r="J433" s="25"/>
      <c r="K433" s="25"/>
      <c r="L433" s="25"/>
      <c r="M433" s="25"/>
      <c r="N433" s="25"/>
      <c r="O433" s="25"/>
      <c r="P433" s="25"/>
      <c r="Q433" s="25"/>
      <c r="R433" s="25"/>
      <c r="S433" s="25"/>
      <c r="T433" s="25"/>
      <c r="U433" s="25"/>
      <c r="V433" s="25"/>
    </row>
    <row r="434" spans="2:22" ht="14.25">
      <c r="B434" s="23"/>
      <c r="C434" s="23"/>
      <c r="D434" s="31"/>
      <c r="E434" s="25"/>
      <c r="F434" s="25"/>
      <c r="G434" s="25"/>
      <c r="H434" s="25"/>
      <c r="I434" s="25"/>
      <c r="J434" s="25"/>
      <c r="K434" s="25"/>
      <c r="L434" s="25"/>
      <c r="M434" s="25"/>
      <c r="N434" s="25"/>
      <c r="O434" s="25"/>
      <c r="P434" s="25"/>
      <c r="Q434" s="25"/>
      <c r="R434" s="25"/>
      <c r="S434" s="25"/>
      <c r="T434" s="25"/>
      <c r="U434" s="25"/>
      <c r="V434" s="25"/>
    </row>
    <row r="435" spans="2:22" ht="14.25">
      <c r="B435" s="23"/>
      <c r="C435" s="23"/>
      <c r="D435" s="31"/>
      <c r="E435" s="25"/>
      <c r="F435" s="25"/>
      <c r="G435" s="25"/>
      <c r="H435" s="25"/>
      <c r="I435" s="25"/>
      <c r="J435" s="25"/>
      <c r="K435" s="25"/>
      <c r="L435" s="25"/>
      <c r="M435" s="25"/>
      <c r="N435" s="25"/>
      <c r="O435" s="25"/>
      <c r="P435" s="25"/>
      <c r="Q435" s="25"/>
      <c r="R435" s="25"/>
      <c r="S435" s="25"/>
      <c r="T435" s="25"/>
      <c r="U435" s="25"/>
      <c r="V435" s="25"/>
    </row>
    <row r="436" spans="2:22" ht="14.25">
      <c r="B436" s="23"/>
      <c r="C436" s="23"/>
      <c r="D436" s="31"/>
      <c r="E436" s="25"/>
      <c r="F436" s="25"/>
      <c r="G436" s="25"/>
      <c r="H436" s="25"/>
      <c r="I436" s="25"/>
      <c r="J436" s="25"/>
      <c r="K436" s="25"/>
      <c r="L436" s="25"/>
      <c r="M436" s="25"/>
      <c r="N436" s="25"/>
      <c r="O436" s="25"/>
      <c r="P436" s="25"/>
      <c r="Q436" s="25"/>
      <c r="R436" s="25"/>
      <c r="S436" s="25"/>
      <c r="T436" s="25"/>
      <c r="U436" s="25"/>
      <c r="V436" s="25"/>
    </row>
    <row r="437" spans="2:22" ht="14.25">
      <c r="B437" s="23"/>
      <c r="C437" s="23"/>
      <c r="D437" s="31"/>
      <c r="E437" s="25"/>
      <c r="F437" s="25"/>
      <c r="G437" s="25"/>
      <c r="H437" s="25"/>
      <c r="I437" s="25"/>
      <c r="J437" s="25"/>
      <c r="K437" s="25"/>
      <c r="L437" s="25"/>
      <c r="M437" s="25"/>
      <c r="N437" s="25"/>
      <c r="O437" s="25"/>
      <c r="P437" s="25"/>
      <c r="Q437" s="25"/>
      <c r="R437" s="25"/>
      <c r="S437" s="25"/>
      <c r="T437" s="25"/>
      <c r="U437" s="25"/>
      <c r="V437" s="25"/>
    </row>
    <row r="438" spans="2:22" ht="14.25">
      <c r="B438" s="23"/>
      <c r="C438" s="23"/>
      <c r="D438" s="31"/>
      <c r="E438" s="25"/>
      <c r="F438" s="25"/>
      <c r="G438" s="25"/>
      <c r="H438" s="25"/>
      <c r="I438" s="25"/>
      <c r="J438" s="25"/>
      <c r="K438" s="25"/>
      <c r="L438" s="25"/>
      <c r="M438" s="25"/>
      <c r="N438" s="25"/>
      <c r="O438" s="25"/>
      <c r="P438" s="25"/>
      <c r="Q438" s="25"/>
      <c r="R438" s="25"/>
      <c r="S438" s="25"/>
      <c r="T438" s="25"/>
      <c r="U438" s="25"/>
      <c r="V438" s="25"/>
    </row>
    <row r="439" spans="2:22" ht="14.25">
      <c r="B439" s="23"/>
      <c r="C439" s="23"/>
      <c r="D439" s="31"/>
      <c r="E439" s="25"/>
      <c r="F439" s="25"/>
      <c r="G439" s="25"/>
      <c r="H439" s="25"/>
      <c r="I439" s="25"/>
      <c r="J439" s="25"/>
      <c r="K439" s="25"/>
      <c r="L439" s="25"/>
      <c r="M439" s="25"/>
      <c r="N439" s="25"/>
      <c r="O439" s="25"/>
      <c r="P439" s="25"/>
      <c r="Q439" s="25"/>
      <c r="R439" s="25"/>
      <c r="S439" s="25"/>
      <c r="T439" s="25"/>
      <c r="U439" s="25"/>
      <c r="V439" s="25"/>
    </row>
    <row r="440" spans="2:22" ht="14.25">
      <c r="B440" s="23"/>
      <c r="C440" s="23"/>
      <c r="D440" s="31"/>
      <c r="E440" s="25"/>
      <c r="F440" s="25"/>
      <c r="G440" s="25"/>
      <c r="H440" s="25"/>
      <c r="I440" s="25"/>
      <c r="J440" s="25"/>
      <c r="K440" s="25"/>
      <c r="L440" s="25"/>
      <c r="M440" s="25"/>
      <c r="N440" s="25"/>
      <c r="O440" s="25"/>
      <c r="P440" s="25"/>
      <c r="Q440" s="25"/>
      <c r="R440" s="25"/>
      <c r="S440" s="25"/>
      <c r="T440" s="25"/>
      <c r="U440" s="25"/>
      <c r="V440" s="25"/>
    </row>
    <row r="441" spans="2:22" ht="14.25">
      <c r="B441" s="23"/>
      <c r="C441" s="23"/>
      <c r="D441" s="31"/>
      <c r="E441" s="25"/>
      <c r="F441" s="25"/>
      <c r="G441" s="25"/>
      <c r="H441" s="25"/>
      <c r="I441" s="25"/>
      <c r="J441" s="25"/>
      <c r="K441" s="25"/>
      <c r="L441" s="25"/>
      <c r="M441" s="25"/>
      <c r="N441" s="25"/>
      <c r="O441" s="25"/>
      <c r="P441" s="25"/>
      <c r="Q441" s="25"/>
      <c r="R441" s="25"/>
      <c r="S441" s="25"/>
      <c r="T441" s="25"/>
      <c r="U441" s="25"/>
      <c r="V441" s="25"/>
    </row>
    <row r="442" spans="2:22" ht="14.25">
      <c r="B442" s="23"/>
      <c r="C442" s="23"/>
      <c r="D442" s="31"/>
      <c r="E442" s="25"/>
      <c r="F442" s="25"/>
      <c r="G442" s="25"/>
      <c r="H442" s="25"/>
      <c r="I442" s="25"/>
      <c r="J442" s="25"/>
      <c r="K442" s="25"/>
      <c r="L442" s="25"/>
      <c r="M442" s="25"/>
      <c r="N442" s="25"/>
      <c r="O442" s="25"/>
      <c r="P442" s="25"/>
      <c r="Q442" s="25"/>
      <c r="R442" s="25"/>
      <c r="S442" s="25"/>
      <c r="T442" s="25"/>
      <c r="U442" s="25"/>
      <c r="V442" s="25"/>
    </row>
    <row r="443" spans="2:22" ht="14.25">
      <c r="B443" s="23"/>
      <c r="C443" s="23"/>
      <c r="D443" s="31"/>
      <c r="E443" s="25"/>
      <c r="F443" s="25"/>
      <c r="G443" s="25"/>
      <c r="H443" s="25"/>
      <c r="I443" s="25"/>
      <c r="J443" s="25"/>
      <c r="K443" s="25"/>
      <c r="L443" s="25"/>
      <c r="M443" s="25"/>
      <c r="N443" s="25"/>
      <c r="O443" s="25"/>
      <c r="P443" s="25"/>
      <c r="Q443" s="25"/>
      <c r="R443" s="25"/>
      <c r="S443" s="25"/>
      <c r="T443" s="25"/>
      <c r="U443" s="25"/>
      <c r="V443" s="25"/>
    </row>
    <row r="444" spans="2:22" ht="14.25">
      <c r="B444" s="23"/>
      <c r="C444" s="23"/>
      <c r="D444" s="31"/>
      <c r="E444" s="25"/>
      <c r="F444" s="25"/>
      <c r="G444" s="25"/>
      <c r="H444" s="25"/>
      <c r="I444" s="25"/>
      <c r="J444" s="25"/>
      <c r="K444" s="25"/>
      <c r="L444" s="25"/>
      <c r="M444" s="25"/>
      <c r="N444" s="25"/>
      <c r="O444" s="25"/>
      <c r="P444" s="25"/>
      <c r="Q444" s="25"/>
      <c r="R444" s="25"/>
      <c r="S444" s="25"/>
      <c r="T444" s="25"/>
      <c r="U444" s="25"/>
      <c r="V444" s="25"/>
    </row>
    <row r="445" spans="2:22" ht="14.25">
      <c r="B445" s="23"/>
      <c r="C445" s="23"/>
      <c r="D445" s="31"/>
      <c r="E445" s="25"/>
      <c r="F445" s="25"/>
      <c r="G445" s="25"/>
      <c r="H445" s="25"/>
      <c r="I445" s="25"/>
      <c r="J445" s="25"/>
      <c r="K445" s="25"/>
      <c r="L445" s="25"/>
      <c r="M445" s="25"/>
      <c r="N445" s="25"/>
      <c r="O445" s="25"/>
      <c r="P445" s="25"/>
      <c r="Q445" s="25"/>
      <c r="R445" s="25"/>
      <c r="S445" s="25"/>
      <c r="T445" s="25"/>
      <c r="U445" s="25"/>
      <c r="V445" s="25"/>
    </row>
    <row r="446" spans="2:22" ht="14.25">
      <c r="B446" s="23"/>
      <c r="C446" s="23"/>
      <c r="D446" s="31"/>
      <c r="E446" s="25"/>
      <c r="F446" s="25"/>
      <c r="G446" s="25"/>
      <c r="H446" s="25"/>
      <c r="I446" s="25"/>
      <c r="J446" s="25"/>
      <c r="K446" s="25"/>
      <c r="L446" s="25"/>
      <c r="M446" s="25"/>
      <c r="N446" s="25"/>
      <c r="O446" s="25"/>
      <c r="P446" s="25"/>
      <c r="Q446" s="25"/>
      <c r="R446" s="25"/>
      <c r="S446" s="25"/>
      <c r="T446" s="25"/>
      <c r="U446" s="25"/>
      <c r="V446" s="25"/>
    </row>
    <row r="447" spans="2:22" ht="14.25">
      <c r="B447" s="23"/>
      <c r="C447" s="23"/>
      <c r="D447" s="31"/>
      <c r="E447" s="25"/>
      <c r="F447" s="25"/>
      <c r="G447" s="25"/>
      <c r="H447" s="25"/>
      <c r="I447" s="25"/>
      <c r="J447" s="25"/>
      <c r="K447" s="25"/>
      <c r="L447" s="25"/>
      <c r="M447" s="25"/>
      <c r="N447" s="25"/>
      <c r="O447" s="25"/>
      <c r="P447" s="25"/>
      <c r="Q447" s="25"/>
      <c r="R447" s="25"/>
      <c r="S447" s="25"/>
      <c r="T447" s="25"/>
      <c r="U447" s="25"/>
      <c r="V447" s="25"/>
    </row>
    <row r="448" spans="2:22" ht="14.25">
      <c r="B448" s="23"/>
      <c r="C448" s="23"/>
      <c r="D448" s="31"/>
      <c r="E448" s="25"/>
      <c r="F448" s="25"/>
      <c r="G448" s="25"/>
      <c r="H448" s="25"/>
      <c r="I448" s="25"/>
      <c r="J448" s="25"/>
      <c r="K448" s="25"/>
      <c r="L448" s="25"/>
      <c r="M448" s="25"/>
      <c r="N448" s="25"/>
      <c r="O448" s="25"/>
      <c r="P448" s="25"/>
      <c r="Q448" s="25"/>
      <c r="R448" s="25"/>
      <c r="S448" s="25"/>
      <c r="T448" s="25"/>
      <c r="U448" s="25"/>
      <c r="V448" s="25"/>
    </row>
    <row r="449" spans="2:22" ht="14.25">
      <c r="B449" s="23"/>
      <c r="C449" s="23"/>
      <c r="D449" s="31"/>
      <c r="E449" s="25"/>
      <c r="F449" s="25"/>
      <c r="G449" s="25"/>
      <c r="H449" s="25"/>
      <c r="I449" s="25"/>
      <c r="J449" s="25"/>
      <c r="K449" s="25"/>
      <c r="L449" s="25"/>
      <c r="M449" s="25"/>
      <c r="N449" s="25"/>
      <c r="O449" s="25"/>
      <c r="P449" s="25"/>
      <c r="Q449" s="25"/>
      <c r="R449" s="25"/>
      <c r="S449" s="25"/>
      <c r="T449" s="25"/>
      <c r="U449" s="25"/>
      <c r="V449" s="25"/>
    </row>
    <row r="450" spans="2:22" ht="14.25">
      <c r="B450" s="23"/>
      <c r="C450" s="23"/>
      <c r="D450" s="31"/>
      <c r="E450" s="25"/>
      <c r="F450" s="25"/>
      <c r="G450" s="25"/>
      <c r="H450" s="25"/>
      <c r="I450" s="25"/>
      <c r="J450" s="25"/>
      <c r="K450" s="25"/>
      <c r="L450" s="25"/>
      <c r="M450" s="25"/>
      <c r="N450" s="25"/>
      <c r="O450" s="25"/>
      <c r="P450" s="25"/>
      <c r="Q450" s="25"/>
      <c r="R450" s="25"/>
      <c r="S450" s="25"/>
      <c r="T450" s="25"/>
      <c r="U450" s="25"/>
      <c r="V450" s="25"/>
    </row>
    <row r="451" spans="2:22" ht="14.25">
      <c r="B451" s="23"/>
      <c r="C451" s="23"/>
      <c r="D451" s="31"/>
      <c r="E451" s="25"/>
      <c r="F451" s="25"/>
      <c r="G451" s="25"/>
      <c r="H451" s="25"/>
      <c r="I451" s="25"/>
      <c r="J451" s="25"/>
      <c r="K451" s="25"/>
      <c r="L451" s="25"/>
      <c r="M451" s="25"/>
      <c r="N451" s="25"/>
      <c r="O451" s="25"/>
      <c r="P451" s="25"/>
      <c r="Q451" s="25"/>
      <c r="R451" s="25"/>
      <c r="S451" s="25"/>
      <c r="T451" s="25"/>
      <c r="U451" s="25"/>
      <c r="V451" s="25"/>
    </row>
    <row r="452" spans="2:22" ht="14.25">
      <c r="B452" s="23"/>
      <c r="C452" s="23"/>
      <c r="D452" s="31"/>
      <c r="E452" s="25"/>
      <c r="F452" s="25"/>
      <c r="G452" s="25"/>
      <c r="H452" s="25"/>
      <c r="I452" s="25"/>
      <c r="J452" s="25"/>
      <c r="K452" s="25"/>
      <c r="L452" s="25"/>
      <c r="M452" s="25"/>
      <c r="N452" s="25"/>
      <c r="O452" s="25"/>
      <c r="P452" s="25"/>
      <c r="Q452" s="25"/>
      <c r="R452" s="25"/>
      <c r="S452" s="25"/>
      <c r="T452" s="25"/>
      <c r="U452" s="25"/>
      <c r="V452" s="25"/>
    </row>
    <row r="453" spans="2:22" ht="14.25">
      <c r="B453" s="23"/>
      <c r="C453" s="23"/>
      <c r="D453" s="31"/>
      <c r="E453" s="25"/>
      <c r="F453" s="25"/>
      <c r="G453" s="25"/>
      <c r="H453" s="25"/>
      <c r="I453" s="25"/>
      <c r="J453" s="25"/>
      <c r="K453" s="25"/>
      <c r="L453" s="25"/>
      <c r="M453" s="25"/>
      <c r="N453" s="25"/>
      <c r="O453" s="25"/>
      <c r="P453" s="25"/>
      <c r="Q453" s="25"/>
      <c r="R453" s="25"/>
      <c r="S453" s="25"/>
      <c r="T453" s="25"/>
      <c r="U453" s="25"/>
      <c r="V453" s="25"/>
    </row>
    <row r="454" spans="2:22" ht="14.25">
      <c r="B454" s="23"/>
      <c r="C454" s="23"/>
      <c r="D454" s="31"/>
      <c r="E454" s="25"/>
      <c r="F454" s="25"/>
      <c r="G454" s="25"/>
      <c r="H454" s="25"/>
      <c r="I454" s="25"/>
      <c r="J454" s="25"/>
      <c r="K454" s="25"/>
      <c r="L454" s="25"/>
      <c r="M454" s="25"/>
      <c r="N454" s="25"/>
      <c r="O454" s="25"/>
      <c r="P454" s="25"/>
      <c r="Q454" s="25"/>
      <c r="R454" s="25"/>
      <c r="S454" s="25"/>
      <c r="T454" s="25"/>
      <c r="U454" s="25"/>
      <c r="V454" s="25"/>
    </row>
    <row r="455" spans="2:22" ht="14.25">
      <c r="B455" s="23"/>
      <c r="C455" s="23"/>
      <c r="D455" s="31"/>
      <c r="E455" s="25"/>
      <c r="F455" s="25"/>
      <c r="G455" s="25"/>
      <c r="H455" s="25"/>
      <c r="I455" s="25"/>
      <c r="J455" s="25"/>
      <c r="K455" s="25"/>
      <c r="L455" s="25"/>
      <c r="M455" s="25"/>
      <c r="N455" s="25"/>
      <c r="O455" s="25"/>
      <c r="P455" s="25"/>
      <c r="Q455" s="25"/>
      <c r="R455" s="25"/>
      <c r="S455" s="25"/>
      <c r="T455" s="25"/>
      <c r="U455" s="25"/>
      <c r="V455" s="25"/>
    </row>
    <row r="456" spans="2:22" ht="14.25">
      <c r="B456" s="23"/>
      <c r="C456" s="23"/>
      <c r="D456" s="31"/>
      <c r="E456" s="25"/>
      <c r="F456" s="25"/>
      <c r="G456" s="25"/>
      <c r="H456" s="25"/>
      <c r="I456" s="25"/>
      <c r="J456" s="25"/>
      <c r="K456" s="25"/>
      <c r="L456" s="25"/>
      <c r="M456" s="25"/>
      <c r="N456" s="25"/>
      <c r="O456" s="25"/>
      <c r="P456" s="25"/>
      <c r="Q456" s="25"/>
      <c r="R456" s="25"/>
      <c r="S456" s="25"/>
      <c r="T456" s="25"/>
      <c r="U456" s="25"/>
      <c r="V456" s="25"/>
    </row>
    <row r="457" spans="2:22" ht="14.25">
      <c r="B457" s="23"/>
      <c r="C457" s="23"/>
      <c r="D457" s="31"/>
      <c r="E457" s="25"/>
      <c r="F457" s="25"/>
      <c r="G457" s="25"/>
      <c r="H457" s="25"/>
      <c r="I457" s="25"/>
      <c r="J457" s="25"/>
      <c r="K457" s="25"/>
      <c r="L457" s="25"/>
      <c r="M457" s="25"/>
      <c r="N457" s="25"/>
      <c r="O457" s="25"/>
      <c r="P457" s="25"/>
      <c r="Q457" s="25"/>
      <c r="R457" s="25"/>
      <c r="S457" s="25"/>
      <c r="T457" s="25"/>
      <c r="U457" s="25"/>
      <c r="V457" s="25"/>
    </row>
    <row r="458" spans="2:22" ht="14.25">
      <c r="B458" s="23"/>
      <c r="C458" s="23"/>
      <c r="D458" s="31"/>
      <c r="E458" s="25"/>
      <c r="F458" s="25"/>
      <c r="G458" s="25"/>
      <c r="H458" s="25"/>
      <c r="I458" s="25"/>
      <c r="J458" s="25"/>
      <c r="K458" s="25"/>
      <c r="L458" s="25"/>
      <c r="M458" s="25"/>
      <c r="N458" s="25"/>
      <c r="O458" s="25"/>
      <c r="P458" s="25"/>
      <c r="Q458" s="25"/>
      <c r="R458" s="25"/>
      <c r="S458" s="25"/>
      <c r="T458" s="25"/>
      <c r="U458" s="25"/>
      <c r="V458" s="25"/>
    </row>
    <row r="459" spans="2:22" ht="14.25">
      <c r="B459" s="23"/>
      <c r="C459" s="23"/>
      <c r="D459" s="31"/>
      <c r="E459" s="25"/>
      <c r="F459" s="25"/>
      <c r="G459" s="25"/>
      <c r="H459" s="25"/>
      <c r="I459" s="25"/>
      <c r="J459" s="25"/>
      <c r="K459" s="25"/>
      <c r="L459" s="25"/>
      <c r="M459" s="25"/>
      <c r="N459" s="25"/>
      <c r="O459" s="25"/>
      <c r="P459" s="25"/>
      <c r="Q459" s="25"/>
      <c r="R459" s="25"/>
      <c r="S459" s="25"/>
      <c r="T459" s="25"/>
      <c r="U459" s="25"/>
      <c r="V459" s="25"/>
    </row>
    <row r="460" spans="2:22" ht="14.25">
      <c r="B460" s="23"/>
      <c r="C460" s="23"/>
      <c r="D460" s="31"/>
      <c r="E460" s="25"/>
      <c r="F460" s="25"/>
      <c r="G460" s="25"/>
      <c r="H460" s="25"/>
      <c r="I460" s="25"/>
      <c r="J460" s="25"/>
      <c r="K460" s="25"/>
      <c r="L460" s="25"/>
      <c r="M460" s="25"/>
      <c r="N460" s="25"/>
      <c r="O460" s="25"/>
      <c r="P460" s="25"/>
      <c r="Q460" s="25"/>
      <c r="R460" s="25"/>
      <c r="S460" s="25"/>
      <c r="T460" s="25"/>
      <c r="U460" s="25"/>
      <c r="V460" s="25"/>
    </row>
    <row r="461" spans="2:22" ht="14.25">
      <c r="B461" s="23"/>
      <c r="C461" s="23"/>
      <c r="D461" s="31"/>
      <c r="E461" s="25"/>
      <c r="F461" s="25"/>
      <c r="G461" s="25"/>
      <c r="H461" s="25"/>
      <c r="I461" s="25"/>
      <c r="J461" s="25"/>
      <c r="K461" s="25"/>
      <c r="L461" s="25"/>
      <c r="M461" s="25"/>
      <c r="N461" s="25"/>
      <c r="O461" s="25"/>
      <c r="P461" s="25"/>
      <c r="Q461" s="25"/>
      <c r="R461" s="25"/>
      <c r="S461" s="25"/>
      <c r="T461" s="25"/>
      <c r="U461" s="25"/>
      <c r="V461" s="25"/>
    </row>
    <row r="462" spans="2:22" ht="14.25">
      <c r="B462" s="23"/>
      <c r="C462" s="23"/>
      <c r="D462" s="31"/>
      <c r="E462" s="25"/>
      <c r="F462" s="25"/>
      <c r="G462" s="25"/>
      <c r="H462" s="25"/>
      <c r="I462" s="25"/>
      <c r="J462" s="25"/>
      <c r="K462" s="25"/>
      <c r="L462" s="25"/>
      <c r="M462" s="25"/>
      <c r="N462" s="25"/>
      <c r="O462" s="25"/>
      <c r="P462" s="25"/>
      <c r="Q462" s="25"/>
      <c r="R462" s="25"/>
      <c r="S462" s="25"/>
      <c r="T462" s="25"/>
      <c r="U462" s="25"/>
      <c r="V462" s="25"/>
    </row>
    <row r="463" spans="2:22" ht="14.25">
      <c r="B463" s="23"/>
      <c r="C463" s="23"/>
      <c r="D463" s="31"/>
      <c r="E463" s="25"/>
      <c r="F463" s="25"/>
      <c r="G463" s="25"/>
      <c r="H463" s="25"/>
      <c r="I463" s="25"/>
      <c r="J463" s="25"/>
      <c r="K463" s="25"/>
      <c r="L463" s="25"/>
      <c r="M463" s="25"/>
      <c r="N463" s="25"/>
      <c r="O463" s="25"/>
      <c r="P463" s="25"/>
      <c r="Q463" s="25"/>
      <c r="R463" s="25"/>
      <c r="S463" s="25"/>
      <c r="T463" s="25"/>
      <c r="U463" s="25"/>
      <c r="V463" s="25"/>
    </row>
    <row r="464" spans="2:22" ht="14.25">
      <c r="B464" s="23"/>
      <c r="C464" s="23"/>
      <c r="D464" s="31"/>
      <c r="E464" s="25"/>
      <c r="F464" s="25"/>
      <c r="G464" s="25"/>
      <c r="H464" s="25"/>
      <c r="I464" s="25"/>
      <c r="J464" s="25"/>
      <c r="K464" s="25"/>
      <c r="L464" s="25"/>
      <c r="M464" s="25"/>
      <c r="N464" s="25"/>
      <c r="O464" s="25"/>
      <c r="P464" s="25"/>
      <c r="Q464" s="25"/>
      <c r="R464" s="25"/>
      <c r="S464" s="25"/>
      <c r="T464" s="25"/>
      <c r="U464" s="25"/>
      <c r="V464" s="25"/>
    </row>
    <row r="465" spans="2:22" ht="14.25">
      <c r="B465" s="23"/>
      <c r="C465" s="23"/>
      <c r="D465" s="31"/>
      <c r="E465" s="25"/>
      <c r="F465" s="25"/>
      <c r="G465" s="25"/>
      <c r="H465" s="25"/>
      <c r="I465" s="25"/>
      <c r="J465" s="25"/>
      <c r="K465" s="25"/>
      <c r="L465" s="25"/>
      <c r="M465" s="25"/>
      <c r="N465" s="25"/>
      <c r="O465" s="25"/>
      <c r="P465" s="25"/>
      <c r="Q465" s="25"/>
      <c r="R465" s="25"/>
      <c r="S465" s="25"/>
      <c r="T465" s="25"/>
      <c r="U465" s="25"/>
      <c r="V465" s="25"/>
    </row>
    <row r="466" spans="2:22" ht="14.25">
      <c r="B466" s="23"/>
      <c r="C466" s="23"/>
      <c r="D466" s="31"/>
      <c r="E466" s="25"/>
      <c r="F466" s="25"/>
      <c r="G466" s="25"/>
      <c r="H466" s="25"/>
      <c r="I466" s="25"/>
      <c r="J466" s="25"/>
      <c r="K466" s="25"/>
      <c r="L466" s="25"/>
      <c r="M466" s="25"/>
      <c r="N466" s="25"/>
      <c r="O466" s="25"/>
      <c r="P466" s="25"/>
      <c r="Q466" s="25"/>
      <c r="R466" s="25"/>
      <c r="S466" s="25"/>
      <c r="T466" s="25"/>
      <c r="U466" s="25"/>
      <c r="V466" s="25"/>
    </row>
    <row r="467" spans="2:22" ht="14.25">
      <c r="B467" s="23"/>
      <c r="C467" s="23"/>
      <c r="D467" s="31"/>
      <c r="E467" s="25"/>
      <c r="F467" s="25"/>
      <c r="G467" s="25"/>
      <c r="H467" s="25"/>
      <c r="I467" s="25"/>
      <c r="J467" s="25"/>
      <c r="K467" s="25"/>
      <c r="L467" s="25"/>
      <c r="M467" s="25"/>
      <c r="N467" s="25"/>
      <c r="O467" s="25"/>
      <c r="P467" s="25"/>
      <c r="Q467" s="25"/>
      <c r="R467" s="25"/>
      <c r="S467" s="25"/>
      <c r="T467" s="25"/>
      <c r="U467" s="25"/>
      <c r="V467" s="25"/>
    </row>
    <row r="468" spans="2:22" ht="14.25">
      <c r="B468" s="23"/>
      <c r="C468" s="23"/>
      <c r="D468" s="31"/>
      <c r="E468" s="25"/>
      <c r="F468" s="25"/>
      <c r="G468" s="25"/>
      <c r="H468" s="25"/>
      <c r="I468" s="25"/>
      <c r="J468" s="25"/>
      <c r="K468" s="25"/>
      <c r="L468" s="25"/>
      <c r="M468" s="25"/>
      <c r="N468" s="25"/>
      <c r="O468" s="25"/>
      <c r="P468" s="25"/>
      <c r="Q468" s="25"/>
      <c r="R468" s="25"/>
      <c r="S468" s="25"/>
      <c r="T468" s="25"/>
      <c r="U468" s="25"/>
      <c r="V468" s="25"/>
    </row>
    <row r="469" spans="2:22" ht="14.25">
      <c r="B469" s="23"/>
      <c r="C469" s="23"/>
      <c r="D469" s="31"/>
      <c r="E469" s="25"/>
      <c r="F469" s="25"/>
      <c r="G469" s="25"/>
      <c r="H469" s="25"/>
      <c r="I469" s="25"/>
      <c r="J469" s="25"/>
      <c r="K469" s="25"/>
      <c r="L469" s="25"/>
      <c r="M469" s="25"/>
      <c r="N469" s="25"/>
      <c r="O469" s="25"/>
      <c r="P469" s="25"/>
      <c r="Q469" s="25"/>
      <c r="R469" s="25"/>
      <c r="S469" s="25"/>
      <c r="T469" s="25"/>
      <c r="U469" s="25"/>
      <c r="V469" s="25"/>
    </row>
    <row r="470" spans="2:22" ht="14.25">
      <c r="B470" s="23"/>
      <c r="C470" s="23"/>
      <c r="D470" s="31"/>
      <c r="E470" s="25"/>
      <c r="F470" s="25"/>
      <c r="G470" s="25"/>
      <c r="H470" s="25"/>
      <c r="I470" s="25"/>
      <c r="J470" s="25"/>
      <c r="K470" s="25"/>
      <c r="L470" s="25"/>
      <c r="M470" s="25"/>
      <c r="N470" s="25"/>
      <c r="O470" s="25"/>
      <c r="P470" s="25"/>
      <c r="Q470" s="25"/>
      <c r="R470" s="25"/>
      <c r="S470" s="25"/>
      <c r="T470" s="25"/>
      <c r="U470" s="25"/>
      <c r="V470" s="25"/>
    </row>
    <row r="471" spans="2:22" ht="14.25">
      <c r="B471" s="23"/>
      <c r="C471" s="23"/>
      <c r="D471" s="31"/>
      <c r="E471" s="25"/>
      <c r="F471" s="25"/>
      <c r="G471" s="25"/>
      <c r="H471" s="25"/>
      <c r="I471" s="25"/>
      <c r="J471" s="25"/>
      <c r="K471" s="25"/>
      <c r="L471" s="25"/>
      <c r="M471" s="25"/>
      <c r="N471" s="25"/>
      <c r="O471" s="25"/>
      <c r="P471" s="25"/>
      <c r="Q471" s="25"/>
      <c r="R471" s="25"/>
      <c r="S471" s="25"/>
      <c r="T471" s="25"/>
      <c r="U471" s="25"/>
      <c r="V471" s="25"/>
    </row>
    <row r="472" spans="2:22" ht="14.25">
      <c r="B472" s="23"/>
      <c r="C472" s="23"/>
      <c r="D472" s="31"/>
      <c r="E472" s="25"/>
      <c r="F472" s="25"/>
      <c r="G472" s="25"/>
      <c r="H472" s="25"/>
      <c r="I472" s="25"/>
      <c r="J472" s="25"/>
      <c r="K472" s="25"/>
      <c r="L472" s="25"/>
      <c r="M472" s="25"/>
      <c r="N472" s="25"/>
      <c r="O472" s="25"/>
      <c r="P472" s="25"/>
      <c r="Q472" s="25"/>
      <c r="R472" s="25"/>
      <c r="S472" s="25"/>
      <c r="T472" s="25"/>
      <c r="U472" s="25"/>
      <c r="V472" s="25"/>
    </row>
    <row r="473" spans="2:22" ht="14.25">
      <c r="B473" s="23"/>
      <c r="C473" s="23"/>
      <c r="D473" s="31"/>
      <c r="E473" s="25"/>
      <c r="F473" s="25"/>
      <c r="G473" s="25"/>
      <c r="H473" s="25"/>
      <c r="I473" s="25"/>
      <c r="J473" s="25"/>
      <c r="K473" s="25"/>
      <c r="L473" s="25"/>
      <c r="M473" s="25"/>
      <c r="N473" s="25"/>
      <c r="O473" s="25"/>
      <c r="P473" s="25"/>
      <c r="Q473" s="25"/>
      <c r="R473" s="25"/>
      <c r="S473" s="25"/>
      <c r="T473" s="25"/>
      <c r="U473" s="25"/>
      <c r="V473" s="25"/>
    </row>
    <row r="474" spans="2:22" ht="14.25">
      <c r="B474" s="23"/>
      <c r="C474" s="23"/>
      <c r="D474" s="31"/>
      <c r="E474" s="25"/>
      <c r="F474" s="25"/>
      <c r="G474" s="25"/>
      <c r="H474" s="25"/>
      <c r="I474" s="25"/>
      <c r="J474" s="25"/>
      <c r="K474" s="25"/>
      <c r="L474" s="25"/>
      <c r="M474" s="25"/>
      <c r="N474" s="25"/>
      <c r="O474" s="25"/>
      <c r="P474" s="25"/>
      <c r="Q474" s="25"/>
      <c r="R474" s="25"/>
      <c r="S474" s="25"/>
      <c r="T474" s="25"/>
      <c r="U474" s="25"/>
      <c r="V474" s="25"/>
    </row>
    <row r="475" spans="2:22" ht="14.25">
      <c r="B475" s="23"/>
      <c r="C475" s="23"/>
      <c r="D475" s="31"/>
      <c r="E475" s="25"/>
      <c r="F475" s="25"/>
      <c r="G475" s="25"/>
      <c r="H475" s="25"/>
      <c r="I475" s="25"/>
      <c r="J475" s="25"/>
      <c r="K475" s="25"/>
      <c r="L475" s="25"/>
      <c r="M475" s="25"/>
      <c r="N475" s="25"/>
      <c r="O475" s="25"/>
      <c r="P475" s="25"/>
      <c r="Q475" s="25"/>
      <c r="R475" s="25"/>
      <c r="S475" s="25"/>
      <c r="T475" s="25"/>
      <c r="U475" s="25"/>
      <c r="V475" s="25"/>
    </row>
    <row r="476" spans="2:22" ht="14.25">
      <c r="B476" s="23"/>
      <c r="C476" s="23"/>
      <c r="D476" s="31"/>
      <c r="E476" s="25"/>
      <c r="F476" s="25"/>
      <c r="G476" s="25"/>
      <c r="H476" s="25"/>
      <c r="I476" s="25"/>
      <c r="J476" s="25"/>
      <c r="K476" s="25"/>
      <c r="L476" s="25"/>
      <c r="M476" s="25"/>
      <c r="N476" s="25"/>
      <c r="O476" s="25"/>
      <c r="P476" s="25"/>
      <c r="Q476" s="25"/>
      <c r="R476" s="25"/>
      <c r="S476" s="25"/>
      <c r="T476" s="25"/>
      <c r="U476" s="25"/>
      <c r="V476" s="25"/>
    </row>
    <row r="477" spans="2:22" ht="14.25">
      <c r="B477" s="23"/>
      <c r="C477" s="23"/>
      <c r="D477" s="31"/>
      <c r="E477" s="25"/>
      <c r="F477" s="25"/>
      <c r="G477" s="25"/>
      <c r="H477" s="25"/>
      <c r="I477" s="25"/>
      <c r="J477" s="25"/>
      <c r="K477" s="25"/>
      <c r="L477" s="25"/>
      <c r="M477" s="25"/>
      <c r="N477" s="25"/>
      <c r="O477" s="25"/>
      <c r="P477" s="25"/>
      <c r="Q477" s="25"/>
      <c r="R477" s="25"/>
      <c r="S477" s="25"/>
      <c r="T477" s="25"/>
      <c r="U477" s="25"/>
      <c r="V477" s="25"/>
    </row>
    <row r="478" spans="2:22" ht="14.25">
      <c r="B478" s="23"/>
      <c r="C478" s="23"/>
      <c r="D478" s="31"/>
      <c r="E478" s="25"/>
      <c r="F478" s="25"/>
      <c r="G478" s="25"/>
      <c r="H478" s="25"/>
      <c r="I478" s="25"/>
      <c r="J478" s="25"/>
      <c r="K478" s="25"/>
      <c r="L478" s="25"/>
      <c r="M478" s="25"/>
      <c r="N478" s="25"/>
      <c r="O478" s="25"/>
      <c r="P478" s="25"/>
      <c r="Q478" s="25"/>
      <c r="R478" s="25"/>
      <c r="S478" s="25"/>
      <c r="T478" s="25"/>
      <c r="U478" s="25"/>
      <c r="V478" s="25"/>
    </row>
    <row r="479" spans="2:22" ht="14.25">
      <c r="B479" s="23"/>
      <c r="C479" s="23"/>
      <c r="D479" s="31"/>
      <c r="E479" s="25"/>
      <c r="F479" s="25"/>
      <c r="G479" s="25"/>
      <c r="H479" s="25"/>
      <c r="I479" s="25"/>
      <c r="J479" s="25"/>
      <c r="K479" s="25"/>
      <c r="L479" s="25"/>
      <c r="M479" s="25"/>
      <c r="N479" s="25"/>
      <c r="O479" s="25"/>
      <c r="P479" s="25"/>
      <c r="Q479" s="25"/>
      <c r="R479" s="25"/>
      <c r="S479" s="25"/>
      <c r="T479" s="25"/>
      <c r="U479" s="25"/>
      <c r="V479" s="25"/>
    </row>
    <row r="480" spans="2:22" ht="14.25">
      <c r="B480" s="23"/>
      <c r="C480" s="23"/>
      <c r="D480" s="31"/>
      <c r="E480" s="25"/>
      <c r="F480" s="25"/>
      <c r="G480" s="25"/>
      <c r="H480" s="25"/>
      <c r="I480" s="25"/>
      <c r="J480" s="25"/>
      <c r="K480" s="25"/>
      <c r="L480" s="25"/>
      <c r="M480" s="25"/>
      <c r="N480" s="25"/>
      <c r="O480" s="25"/>
      <c r="P480" s="25"/>
      <c r="Q480" s="25"/>
      <c r="R480" s="25"/>
      <c r="S480" s="25"/>
      <c r="T480" s="25"/>
      <c r="U480" s="25"/>
      <c r="V480" s="25"/>
    </row>
    <row r="481" spans="2:22" ht="14.25">
      <c r="B481" s="23"/>
      <c r="C481" s="23"/>
      <c r="D481" s="31"/>
      <c r="E481" s="25"/>
      <c r="F481" s="25"/>
      <c r="G481" s="25"/>
      <c r="H481" s="25"/>
      <c r="I481" s="25"/>
      <c r="J481" s="25"/>
      <c r="K481" s="25"/>
      <c r="L481" s="25"/>
      <c r="M481" s="25"/>
      <c r="N481" s="25"/>
      <c r="O481" s="25"/>
      <c r="P481" s="25"/>
      <c r="Q481" s="25"/>
      <c r="R481" s="25"/>
      <c r="S481" s="25"/>
      <c r="T481" s="25"/>
      <c r="U481" s="25"/>
      <c r="V481" s="25"/>
    </row>
    <row r="482" spans="2:22" ht="14.25">
      <c r="B482" s="23"/>
      <c r="C482" s="23"/>
      <c r="D482" s="31"/>
      <c r="E482" s="25"/>
      <c r="F482" s="25"/>
      <c r="G482" s="25"/>
      <c r="H482" s="25"/>
      <c r="I482" s="25"/>
      <c r="J482" s="25"/>
      <c r="K482" s="25"/>
      <c r="L482" s="25"/>
      <c r="M482" s="25"/>
      <c r="N482" s="25"/>
      <c r="O482" s="25"/>
      <c r="P482" s="25"/>
      <c r="Q482" s="25"/>
      <c r="R482" s="25"/>
      <c r="S482" s="25"/>
      <c r="T482" s="25"/>
      <c r="U482" s="25"/>
      <c r="V482" s="25"/>
    </row>
    <row r="483" spans="2:22" ht="14.25">
      <c r="B483" s="23"/>
      <c r="C483" s="23"/>
      <c r="D483" s="31"/>
      <c r="E483" s="25"/>
      <c r="F483" s="25"/>
      <c r="G483" s="25"/>
      <c r="H483" s="25"/>
      <c r="I483" s="25"/>
      <c r="J483" s="25"/>
      <c r="K483" s="25"/>
      <c r="L483" s="25"/>
      <c r="M483" s="25"/>
      <c r="N483" s="25"/>
      <c r="O483" s="25"/>
      <c r="P483" s="25"/>
      <c r="Q483" s="25"/>
      <c r="R483" s="25"/>
      <c r="S483" s="25"/>
      <c r="T483" s="25"/>
      <c r="U483" s="25"/>
      <c r="V483" s="25"/>
    </row>
    <row r="484" spans="2:22" ht="14.25">
      <c r="B484" s="23"/>
      <c r="C484" s="23"/>
      <c r="D484" s="31"/>
      <c r="E484" s="25"/>
      <c r="F484" s="25"/>
      <c r="G484" s="25"/>
      <c r="H484" s="25"/>
      <c r="I484" s="25"/>
      <c r="J484" s="25"/>
      <c r="K484" s="25"/>
      <c r="L484" s="25"/>
      <c r="M484" s="25"/>
      <c r="N484" s="25"/>
      <c r="O484" s="25"/>
      <c r="P484" s="25"/>
      <c r="Q484" s="25"/>
      <c r="R484" s="25"/>
      <c r="S484" s="25"/>
      <c r="T484" s="25"/>
      <c r="U484" s="25"/>
      <c r="V484" s="25"/>
    </row>
    <row r="485" spans="2:22" ht="14.25">
      <c r="B485" s="23"/>
      <c r="C485" s="23"/>
      <c r="D485" s="31"/>
      <c r="E485" s="25"/>
      <c r="F485" s="25"/>
      <c r="G485" s="25"/>
      <c r="H485" s="25"/>
      <c r="I485" s="25"/>
      <c r="J485" s="25"/>
      <c r="K485" s="25"/>
      <c r="L485" s="25"/>
      <c r="M485" s="25"/>
      <c r="N485" s="25"/>
      <c r="O485" s="25"/>
      <c r="P485" s="25"/>
      <c r="Q485" s="25"/>
      <c r="R485" s="25"/>
      <c r="S485" s="25"/>
      <c r="T485" s="25"/>
      <c r="U485" s="25"/>
      <c r="V485" s="25"/>
    </row>
    <row r="486" spans="2:22" ht="14.25">
      <c r="B486" s="23"/>
      <c r="C486" s="23"/>
      <c r="D486" s="31"/>
      <c r="E486" s="25"/>
      <c r="F486" s="25"/>
      <c r="G486" s="25"/>
      <c r="H486" s="25"/>
      <c r="I486" s="25"/>
      <c r="J486" s="25"/>
      <c r="K486" s="25"/>
      <c r="L486" s="25"/>
      <c r="M486" s="25"/>
      <c r="N486" s="25"/>
      <c r="O486" s="25"/>
      <c r="P486" s="25"/>
      <c r="Q486" s="25"/>
      <c r="R486" s="25"/>
      <c r="S486" s="25"/>
      <c r="T486" s="25"/>
      <c r="U486" s="25"/>
      <c r="V486" s="25"/>
    </row>
    <row r="487" spans="2:22" ht="14.25">
      <c r="B487" s="23"/>
      <c r="C487" s="23"/>
      <c r="D487" s="31"/>
      <c r="E487" s="25"/>
      <c r="F487" s="25"/>
      <c r="G487" s="25"/>
      <c r="H487" s="25"/>
      <c r="I487" s="25"/>
      <c r="J487" s="25"/>
      <c r="K487" s="25"/>
      <c r="L487" s="25"/>
      <c r="M487" s="25"/>
      <c r="N487" s="25"/>
      <c r="O487" s="25"/>
      <c r="P487" s="25"/>
      <c r="Q487" s="25"/>
      <c r="R487" s="25"/>
      <c r="S487" s="25"/>
      <c r="T487" s="25"/>
      <c r="U487" s="25"/>
      <c r="V487" s="25"/>
    </row>
    <row r="488" spans="2:22" ht="14.25">
      <c r="B488" s="23"/>
      <c r="C488" s="23"/>
      <c r="D488" s="31"/>
      <c r="E488" s="25"/>
      <c r="F488" s="25"/>
      <c r="G488" s="25"/>
      <c r="H488" s="25"/>
      <c r="I488" s="25"/>
      <c r="J488" s="25"/>
      <c r="K488" s="25"/>
      <c r="L488" s="25"/>
      <c r="M488" s="25"/>
      <c r="N488" s="25"/>
      <c r="O488" s="25"/>
      <c r="P488" s="25"/>
      <c r="Q488" s="25"/>
      <c r="R488" s="25"/>
      <c r="S488" s="25"/>
      <c r="T488" s="25"/>
      <c r="U488" s="25"/>
      <c r="V488" s="25"/>
    </row>
    <row r="489" spans="2:22" ht="14.25">
      <c r="B489" s="23"/>
      <c r="C489" s="23"/>
      <c r="D489" s="31"/>
      <c r="E489" s="25"/>
      <c r="F489" s="25"/>
      <c r="G489" s="25"/>
      <c r="H489" s="25"/>
      <c r="I489" s="25"/>
      <c r="J489" s="25"/>
      <c r="K489" s="25"/>
      <c r="L489" s="25"/>
      <c r="M489" s="25"/>
      <c r="N489" s="25"/>
      <c r="O489" s="25"/>
      <c r="P489" s="25"/>
      <c r="Q489" s="25"/>
      <c r="R489" s="25"/>
      <c r="S489" s="25"/>
      <c r="T489" s="25"/>
      <c r="U489" s="25"/>
      <c r="V489" s="25"/>
    </row>
    <row r="490" spans="2:22" ht="14.25">
      <c r="B490" s="23"/>
      <c r="C490" s="23"/>
      <c r="D490" s="31"/>
      <c r="E490" s="25"/>
      <c r="F490" s="25"/>
      <c r="G490" s="25"/>
      <c r="H490" s="25"/>
      <c r="I490" s="25"/>
      <c r="J490" s="25"/>
      <c r="K490" s="25"/>
      <c r="L490" s="25"/>
      <c r="M490" s="25"/>
      <c r="N490" s="25"/>
      <c r="O490" s="25"/>
      <c r="P490" s="25"/>
      <c r="Q490" s="25"/>
      <c r="R490" s="25"/>
      <c r="S490" s="25"/>
      <c r="T490" s="25"/>
      <c r="U490" s="25"/>
      <c r="V490" s="25"/>
    </row>
    <row r="491" spans="2:22" ht="14.25">
      <c r="B491" s="23"/>
      <c r="C491" s="23"/>
      <c r="D491" s="31"/>
      <c r="E491" s="25"/>
      <c r="F491" s="25"/>
      <c r="G491" s="25"/>
      <c r="H491" s="25"/>
      <c r="I491" s="25"/>
      <c r="J491" s="25"/>
      <c r="K491" s="25"/>
      <c r="L491" s="25"/>
      <c r="M491" s="25"/>
      <c r="N491" s="25"/>
      <c r="O491" s="25"/>
      <c r="P491" s="25"/>
      <c r="Q491" s="25"/>
      <c r="R491" s="25"/>
      <c r="S491" s="25"/>
      <c r="T491" s="25"/>
      <c r="U491" s="25"/>
      <c r="V491" s="25"/>
    </row>
    <row r="492" spans="2:22" ht="14.25">
      <c r="B492" s="23"/>
      <c r="C492" s="23"/>
      <c r="D492" s="31"/>
      <c r="E492" s="25"/>
      <c r="F492" s="25"/>
      <c r="G492" s="25"/>
      <c r="H492" s="25"/>
      <c r="I492" s="25"/>
      <c r="J492" s="25"/>
      <c r="K492" s="25"/>
      <c r="L492" s="25"/>
      <c r="M492" s="25"/>
      <c r="N492" s="25"/>
      <c r="O492" s="25"/>
      <c r="P492" s="25"/>
      <c r="Q492" s="25"/>
      <c r="R492" s="25"/>
      <c r="S492" s="25"/>
      <c r="T492" s="25"/>
      <c r="U492" s="25"/>
      <c r="V492" s="25"/>
    </row>
    <row r="493" spans="2:22" ht="14.25">
      <c r="B493" s="23"/>
      <c r="C493" s="23"/>
      <c r="D493" s="31"/>
      <c r="E493" s="25"/>
      <c r="F493" s="25"/>
      <c r="G493" s="25"/>
      <c r="H493" s="25"/>
      <c r="I493" s="25"/>
      <c r="J493" s="25"/>
      <c r="K493" s="25"/>
      <c r="L493" s="25"/>
      <c r="M493" s="25"/>
      <c r="N493" s="25"/>
      <c r="O493" s="25"/>
      <c r="P493" s="25"/>
      <c r="Q493" s="25"/>
      <c r="R493" s="25"/>
      <c r="S493" s="25"/>
      <c r="T493" s="25"/>
      <c r="U493" s="25"/>
      <c r="V493" s="25"/>
    </row>
    <row r="494" spans="2:22" ht="14.25">
      <c r="B494" s="23"/>
      <c r="C494" s="23"/>
      <c r="D494" s="31"/>
      <c r="E494" s="25"/>
      <c r="F494" s="25"/>
      <c r="G494" s="25"/>
      <c r="H494" s="25"/>
      <c r="I494" s="25"/>
      <c r="J494" s="25"/>
      <c r="K494" s="25"/>
      <c r="L494" s="25"/>
      <c r="M494" s="25"/>
      <c r="N494" s="25"/>
      <c r="O494" s="25"/>
      <c r="P494" s="25"/>
      <c r="Q494" s="25"/>
      <c r="R494" s="25"/>
      <c r="S494" s="25"/>
      <c r="T494" s="25"/>
      <c r="U494" s="25"/>
      <c r="V494" s="25"/>
    </row>
    <row r="495" spans="2:22" ht="14.25">
      <c r="B495" s="23"/>
      <c r="C495" s="23"/>
      <c r="D495" s="31"/>
      <c r="E495" s="25"/>
      <c r="F495" s="25"/>
      <c r="G495" s="25"/>
      <c r="H495" s="25"/>
      <c r="I495" s="25"/>
      <c r="J495" s="25"/>
      <c r="K495" s="25"/>
      <c r="L495" s="25"/>
      <c r="M495" s="25"/>
      <c r="N495" s="25"/>
      <c r="O495" s="25"/>
      <c r="P495" s="25"/>
      <c r="Q495" s="25"/>
      <c r="R495" s="25"/>
      <c r="S495" s="25"/>
      <c r="T495" s="25"/>
      <c r="U495" s="25"/>
      <c r="V495" s="25"/>
    </row>
    <row r="496" spans="2:22" ht="14.25">
      <c r="B496" s="23"/>
      <c r="C496" s="23"/>
      <c r="D496" s="31"/>
      <c r="E496" s="25"/>
      <c r="F496" s="25"/>
      <c r="G496" s="25"/>
      <c r="H496" s="25"/>
      <c r="I496" s="25"/>
      <c r="J496" s="25"/>
      <c r="K496" s="25"/>
      <c r="L496" s="25"/>
      <c r="M496" s="25"/>
      <c r="N496" s="25"/>
      <c r="O496" s="25"/>
      <c r="P496" s="25"/>
      <c r="Q496" s="25"/>
      <c r="R496" s="25"/>
      <c r="S496" s="25"/>
      <c r="T496" s="25"/>
      <c r="U496" s="25"/>
      <c r="V496" s="25"/>
    </row>
    <row r="497" spans="2:22" ht="14.25">
      <c r="B497" s="23"/>
      <c r="C497" s="23"/>
      <c r="D497" s="31"/>
      <c r="E497" s="25"/>
      <c r="F497" s="25"/>
      <c r="G497" s="25"/>
      <c r="H497" s="25"/>
      <c r="I497" s="25"/>
      <c r="J497" s="25"/>
      <c r="K497" s="25"/>
      <c r="L497" s="25"/>
      <c r="M497" s="25"/>
      <c r="N497" s="25"/>
      <c r="O497" s="25"/>
      <c r="P497" s="25"/>
      <c r="Q497" s="25"/>
      <c r="R497" s="25"/>
      <c r="S497" s="25"/>
      <c r="T497" s="25"/>
      <c r="U497" s="25"/>
      <c r="V497" s="25"/>
    </row>
    <row r="498" spans="2:22" ht="14.25">
      <c r="B498" s="23"/>
      <c r="C498" s="23"/>
      <c r="D498" s="31"/>
      <c r="E498" s="25"/>
      <c r="F498" s="25"/>
      <c r="G498" s="25"/>
      <c r="H498" s="25"/>
      <c r="I498" s="25"/>
      <c r="J498" s="25"/>
      <c r="K498" s="25"/>
      <c r="L498" s="25"/>
      <c r="M498" s="25"/>
      <c r="N498" s="25"/>
      <c r="O498" s="25"/>
      <c r="P498" s="25"/>
      <c r="Q498" s="25"/>
      <c r="R498" s="25"/>
      <c r="S498" s="25"/>
      <c r="T498" s="25"/>
      <c r="U498" s="25"/>
      <c r="V498" s="25"/>
    </row>
    <row r="499" spans="2:22" ht="14.25">
      <c r="B499" s="23"/>
      <c r="C499" s="23"/>
      <c r="D499" s="31"/>
      <c r="E499" s="25"/>
      <c r="F499" s="25"/>
      <c r="G499" s="25"/>
      <c r="H499" s="25"/>
      <c r="I499" s="25"/>
      <c r="J499" s="25"/>
      <c r="K499" s="25"/>
      <c r="L499" s="25"/>
      <c r="M499" s="25"/>
      <c r="N499" s="25"/>
      <c r="O499" s="25"/>
      <c r="P499" s="25"/>
      <c r="Q499" s="25"/>
      <c r="R499" s="25"/>
      <c r="S499" s="25"/>
      <c r="T499" s="25"/>
      <c r="U499" s="25"/>
      <c r="V499" s="25"/>
    </row>
    <row r="500" spans="2:22" ht="14.25">
      <c r="B500" s="23"/>
      <c r="C500" s="23"/>
      <c r="D500" s="31"/>
      <c r="E500" s="25"/>
      <c r="F500" s="25"/>
      <c r="G500" s="25"/>
      <c r="H500" s="25"/>
      <c r="I500" s="25"/>
      <c r="J500" s="25"/>
      <c r="K500" s="25"/>
      <c r="L500" s="25"/>
      <c r="M500" s="25"/>
      <c r="N500" s="25"/>
      <c r="O500" s="25"/>
      <c r="P500" s="25"/>
      <c r="Q500" s="25"/>
      <c r="R500" s="25"/>
      <c r="S500" s="25"/>
      <c r="T500" s="25"/>
      <c r="U500" s="25"/>
      <c r="V500" s="25"/>
    </row>
    <row r="501" spans="2:22" ht="14.25">
      <c r="B501" s="23"/>
      <c r="C501" s="23"/>
      <c r="D501" s="31"/>
      <c r="E501" s="25"/>
      <c r="F501" s="25"/>
      <c r="G501" s="25"/>
      <c r="H501" s="25"/>
      <c r="I501" s="25"/>
      <c r="J501" s="25"/>
      <c r="K501" s="25"/>
      <c r="L501" s="25"/>
      <c r="M501" s="25"/>
      <c r="N501" s="25"/>
      <c r="O501" s="25"/>
      <c r="P501" s="25"/>
      <c r="Q501" s="25"/>
      <c r="R501" s="25"/>
      <c r="S501" s="25"/>
      <c r="T501" s="25"/>
      <c r="U501" s="25"/>
      <c r="V501" s="25"/>
    </row>
    <row r="502" spans="2:22" ht="14.25">
      <c r="B502" s="23"/>
      <c r="C502" s="23"/>
      <c r="D502" s="31"/>
      <c r="E502" s="25"/>
      <c r="F502" s="25"/>
      <c r="G502" s="25"/>
      <c r="H502" s="25"/>
      <c r="I502" s="25"/>
      <c r="J502" s="25"/>
      <c r="K502" s="25"/>
      <c r="L502" s="25"/>
      <c r="M502" s="25"/>
      <c r="N502" s="25"/>
      <c r="O502" s="25"/>
      <c r="P502" s="25"/>
      <c r="Q502" s="25"/>
      <c r="R502" s="25"/>
      <c r="S502" s="25"/>
      <c r="T502" s="25"/>
      <c r="U502" s="25"/>
      <c r="V502" s="25"/>
    </row>
    <row r="503" spans="2:22" ht="14.25">
      <c r="B503" s="23"/>
      <c r="C503" s="23"/>
      <c r="D503" s="31"/>
      <c r="E503" s="25"/>
      <c r="F503" s="25"/>
      <c r="G503" s="25"/>
      <c r="H503" s="25"/>
      <c r="I503" s="25"/>
      <c r="J503" s="25"/>
      <c r="K503" s="25"/>
      <c r="L503" s="25"/>
      <c r="M503" s="25"/>
      <c r="N503" s="25"/>
      <c r="O503" s="25"/>
      <c r="P503" s="25"/>
      <c r="Q503" s="25"/>
      <c r="R503" s="25"/>
      <c r="S503" s="25"/>
      <c r="T503" s="25"/>
      <c r="U503" s="25"/>
      <c r="V503" s="25"/>
    </row>
    <row r="504" spans="2:22" ht="14.25">
      <c r="B504" s="23"/>
      <c r="C504" s="23"/>
      <c r="D504" s="31"/>
      <c r="E504" s="25"/>
      <c r="F504" s="25"/>
      <c r="G504" s="25"/>
      <c r="H504" s="25"/>
      <c r="I504" s="25"/>
      <c r="J504" s="25"/>
      <c r="K504" s="25"/>
      <c r="L504" s="25"/>
      <c r="M504" s="25"/>
      <c r="N504" s="25"/>
      <c r="O504" s="25"/>
      <c r="P504" s="25"/>
      <c r="Q504" s="25"/>
      <c r="R504" s="25"/>
      <c r="S504" s="25"/>
      <c r="T504" s="25"/>
      <c r="U504" s="25"/>
      <c r="V504" s="25"/>
    </row>
    <row r="505" spans="2:22" ht="14.25">
      <c r="B505" s="23"/>
      <c r="C505" s="23"/>
      <c r="D505" s="31"/>
      <c r="E505" s="25"/>
      <c r="F505" s="25"/>
      <c r="G505" s="25"/>
      <c r="H505" s="25"/>
      <c r="I505" s="25"/>
      <c r="J505" s="25"/>
      <c r="K505" s="25"/>
      <c r="L505" s="25"/>
      <c r="M505" s="25"/>
      <c r="N505" s="25"/>
      <c r="O505" s="25"/>
      <c r="P505" s="25"/>
      <c r="Q505" s="25"/>
      <c r="R505" s="25"/>
      <c r="S505" s="25"/>
      <c r="T505" s="25"/>
      <c r="U505" s="25"/>
      <c r="V505" s="25"/>
    </row>
    <row r="506" spans="2:22" ht="14.25">
      <c r="B506" s="23"/>
      <c r="C506" s="23"/>
      <c r="D506" s="31"/>
      <c r="E506" s="25"/>
      <c r="F506" s="25"/>
      <c r="G506" s="25"/>
      <c r="H506" s="25"/>
      <c r="I506" s="25"/>
      <c r="J506" s="25"/>
      <c r="K506" s="25"/>
      <c r="L506" s="25"/>
      <c r="M506" s="25"/>
      <c r="N506" s="25"/>
      <c r="O506" s="25"/>
      <c r="P506" s="25"/>
      <c r="Q506" s="25"/>
      <c r="R506" s="25"/>
      <c r="S506" s="25"/>
      <c r="T506" s="25"/>
      <c r="U506" s="25"/>
      <c r="V506" s="25"/>
    </row>
    <row r="507" spans="2:22" ht="14.25">
      <c r="B507" s="23"/>
      <c r="C507" s="23"/>
      <c r="D507" s="31"/>
      <c r="E507" s="25"/>
      <c r="F507" s="25"/>
      <c r="G507" s="25"/>
      <c r="H507" s="25"/>
      <c r="I507" s="25"/>
      <c r="J507" s="25"/>
      <c r="K507" s="25"/>
      <c r="L507" s="25"/>
      <c r="M507" s="25"/>
      <c r="N507" s="25"/>
      <c r="O507" s="25"/>
      <c r="P507" s="25"/>
      <c r="Q507" s="25"/>
      <c r="R507" s="25"/>
      <c r="S507" s="25"/>
      <c r="T507" s="25"/>
      <c r="U507" s="25"/>
      <c r="V507" s="25"/>
    </row>
    <row r="508" spans="2:22" ht="14.25">
      <c r="B508" s="23"/>
      <c r="C508" s="23"/>
      <c r="D508" s="31"/>
      <c r="E508" s="25"/>
      <c r="F508" s="25"/>
      <c r="G508" s="25"/>
      <c r="H508" s="25"/>
      <c r="I508" s="25"/>
      <c r="J508" s="25"/>
      <c r="K508" s="25"/>
      <c r="L508" s="25"/>
      <c r="M508" s="25"/>
      <c r="N508" s="25"/>
      <c r="O508" s="25"/>
      <c r="P508" s="25"/>
      <c r="Q508" s="25"/>
      <c r="R508" s="25"/>
      <c r="S508" s="25"/>
      <c r="T508" s="25"/>
      <c r="U508" s="25"/>
      <c r="V508" s="25"/>
    </row>
    <row r="509" spans="2:22" ht="14.25">
      <c r="B509" s="23"/>
      <c r="C509" s="23"/>
      <c r="D509" s="31"/>
      <c r="E509" s="25"/>
      <c r="F509" s="25"/>
      <c r="G509" s="25"/>
      <c r="H509" s="25"/>
      <c r="I509" s="25"/>
      <c r="J509" s="25"/>
      <c r="K509" s="25"/>
      <c r="L509" s="25"/>
      <c r="M509" s="25"/>
      <c r="N509" s="25"/>
      <c r="O509" s="25"/>
      <c r="P509" s="25"/>
      <c r="Q509" s="25"/>
      <c r="R509" s="25"/>
      <c r="S509" s="25"/>
      <c r="T509" s="25"/>
      <c r="U509" s="25"/>
      <c r="V509" s="25"/>
    </row>
    <row r="510" spans="2:22" ht="14.25">
      <c r="B510" s="23"/>
      <c r="C510" s="23"/>
      <c r="D510" s="31"/>
      <c r="E510" s="25"/>
      <c r="F510" s="25"/>
      <c r="G510" s="25"/>
      <c r="H510" s="25"/>
      <c r="I510" s="25"/>
      <c r="J510" s="25"/>
      <c r="K510" s="25"/>
      <c r="L510" s="25"/>
      <c r="M510" s="25"/>
      <c r="N510" s="25"/>
      <c r="O510" s="25"/>
      <c r="P510" s="25"/>
      <c r="Q510" s="25"/>
      <c r="R510" s="25"/>
      <c r="S510" s="25"/>
      <c r="T510" s="25"/>
      <c r="U510" s="25"/>
      <c r="V510" s="25"/>
    </row>
    <row r="511" spans="2:22" ht="14.25">
      <c r="B511" s="23"/>
      <c r="C511" s="23"/>
      <c r="D511" s="31"/>
      <c r="E511" s="25"/>
      <c r="F511" s="25"/>
      <c r="G511" s="25"/>
      <c r="H511" s="25"/>
      <c r="I511" s="25"/>
      <c r="J511" s="25"/>
      <c r="K511" s="25"/>
      <c r="L511" s="25"/>
      <c r="M511" s="25"/>
      <c r="N511" s="25"/>
      <c r="O511" s="25"/>
      <c r="P511" s="25"/>
      <c r="Q511" s="25"/>
      <c r="R511" s="25"/>
      <c r="S511" s="25"/>
      <c r="T511" s="25"/>
      <c r="U511" s="25"/>
      <c r="V511" s="25"/>
    </row>
    <row r="512" spans="2:22" ht="14.25">
      <c r="B512" s="23"/>
      <c r="C512" s="23"/>
      <c r="D512" s="31"/>
      <c r="E512" s="25"/>
      <c r="F512" s="25"/>
      <c r="G512" s="25"/>
      <c r="H512" s="25"/>
      <c r="I512" s="25"/>
      <c r="J512" s="25"/>
      <c r="K512" s="25"/>
      <c r="L512" s="25"/>
      <c r="M512" s="25"/>
      <c r="N512" s="25"/>
      <c r="O512" s="25"/>
      <c r="P512" s="25"/>
      <c r="Q512" s="25"/>
      <c r="R512" s="25"/>
      <c r="S512" s="25"/>
      <c r="T512" s="25"/>
      <c r="U512" s="25"/>
      <c r="V512" s="25"/>
    </row>
    <row r="513" spans="2:22" ht="14.25">
      <c r="B513" s="23"/>
      <c r="C513" s="23"/>
      <c r="D513" s="31"/>
      <c r="E513" s="25"/>
      <c r="F513" s="25"/>
      <c r="G513" s="25"/>
      <c r="H513" s="25"/>
      <c r="I513" s="25"/>
      <c r="J513" s="25"/>
      <c r="K513" s="25"/>
      <c r="L513" s="25"/>
      <c r="M513" s="25"/>
      <c r="N513" s="25"/>
      <c r="O513" s="25"/>
      <c r="P513" s="25"/>
      <c r="Q513" s="25"/>
      <c r="R513" s="25"/>
      <c r="S513" s="25"/>
      <c r="T513" s="25"/>
      <c r="U513" s="25"/>
      <c r="V513" s="25"/>
    </row>
    <row r="514" spans="2:22" ht="14.25">
      <c r="B514" s="23"/>
      <c r="C514" s="23"/>
      <c r="D514" s="31"/>
      <c r="E514" s="25"/>
      <c r="F514" s="25"/>
      <c r="G514" s="25"/>
      <c r="H514" s="25"/>
      <c r="I514" s="25"/>
      <c r="J514" s="25"/>
      <c r="K514" s="25"/>
      <c r="L514" s="25"/>
      <c r="M514" s="25"/>
      <c r="N514" s="25"/>
      <c r="O514" s="25"/>
      <c r="P514" s="25"/>
      <c r="Q514" s="25"/>
      <c r="R514" s="25"/>
      <c r="S514" s="25"/>
      <c r="T514" s="25"/>
      <c r="U514" s="25"/>
      <c r="V514" s="25"/>
    </row>
    <row r="515" spans="2:22" ht="14.25">
      <c r="B515" s="23"/>
      <c r="C515" s="23"/>
      <c r="D515" s="31"/>
      <c r="E515" s="25"/>
      <c r="F515" s="25"/>
      <c r="G515" s="25"/>
      <c r="H515" s="25"/>
      <c r="I515" s="25"/>
      <c r="J515" s="25"/>
      <c r="K515" s="25"/>
      <c r="L515" s="25"/>
      <c r="M515" s="25"/>
      <c r="N515" s="25"/>
      <c r="O515" s="25"/>
      <c r="P515" s="25"/>
      <c r="Q515" s="25"/>
      <c r="R515" s="25"/>
      <c r="S515" s="25"/>
      <c r="T515" s="25"/>
      <c r="U515" s="25"/>
      <c r="V515" s="25"/>
    </row>
    <row r="516" spans="2:22" ht="14.25">
      <c r="B516" s="23"/>
      <c r="C516" s="23"/>
      <c r="D516" s="31"/>
      <c r="E516" s="25"/>
      <c r="F516" s="25"/>
      <c r="G516" s="25"/>
      <c r="H516" s="25"/>
      <c r="I516" s="25"/>
      <c r="J516" s="25"/>
      <c r="K516" s="25"/>
      <c r="L516" s="25"/>
      <c r="M516" s="25"/>
      <c r="N516" s="25"/>
      <c r="O516" s="25"/>
      <c r="P516" s="25"/>
      <c r="Q516" s="25"/>
      <c r="R516" s="25"/>
      <c r="S516" s="25"/>
      <c r="T516" s="25"/>
      <c r="U516" s="25"/>
      <c r="V516" s="25"/>
    </row>
    <row r="517" spans="2:22" ht="14.25">
      <c r="B517" s="23"/>
      <c r="C517" s="23"/>
      <c r="D517" s="31"/>
      <c r="E517" s="25"/>
      <c r="F517" s="25"/>
      <c r="G517" s="25"/>
      <c r="H517" s="25"/>
      <c r="I517" s="25"/>
      <c r="J517" s="25"/>
      <c r="K517" s="25"/>
      <c r="L517" s="25"/>
      <c r="M517" s="25"/>
      <c r="N517" s="25"/>
      <c r="O517" s="25"/>
      <c r="P517" s="25"/>
      <c r="Q517" s="25"/>
      <c r="R517" s="25"/>
      <c r="S517" s="25"/>
      <c r="T517" s="25"/>
      <c r="U517" s="25"/>
      <c r="V517" s="25"/>
    </row>
    <row r="518" spans="2:22" ht="14.25">
      <c r="B518" s="23"/>
      <c r="C518" s="23"/>
      <c r="D518" s="31"/>
      <c r="E518" s="25"/>
      <c r="F518" s="25"/>
      <c r="G518" s="25"/>
      <c r="H518" s="25"/>
      <c r="I518" s="25"/>
      <c r="J518" s="25"/>
      <c r="K518" s="25"/>
      <c r="L518" s="25"/>
      <c r="M518" s="25"/>
      <c r="N518" s="25"/>
      <c r="O518" s="25"/>
      <c r="P518" s="25"/>
      <c r="Q518" s="25"/>
      <c r="R518" s="25"/>
      <c r="S518" s="25"/>
      <c r="T518" s="25"/>
      <c r="U518" s="25"/>
      <c r="V518" s="25"/>
    </row>
    <row r="519" spans="2:22" ht="14.25">
      <c r="B519" s="23"/>
      <c r="C519" s="23"/>
      <c r="D519" s="31"/>
      <c r="E519" s="25"/>
      <c r="F519" s="25"/>
      <c r="G519" s="25"/>
      <c r="H519" s="25"/>
      <c r="I519" s="25"/>
      <c r="J519" s="25"/>
      <c r="K519" s="25"/>
      <c r="L519" s="25"/>
      <c r="M519" s="25"/>
      <c r="N519" s="25"/>
      <c r="O519" s="25"/>
      <c r="P519" s="25"/>
      <c r="Q519" s="25"/>
      <c r="R519" s="25"/>
      <c r="S519" s="25"/>
      <c r="T519" s="25"/>
      <c r="U519" s="25"/>
      <c r="V519" s="25"/>
    </row>
    <row r="520" spans="2:22" ht="14.25">
      <c r="B520" s="23"/>
      <c r="C520" s="23"/>
      <c r="D520" s="31"/>
      <c r="E520" s="25"/>
      <c r="F520" s="25"/>
      <c r="G520" s="25"/>
      <c r="H520" s="25"/>
      <c r="I520" s="25"/>
      <c r="J520" s="25"/>
      <c r="K520" s="25"/>
      <c r="L520" s="25"/>
      <c r="M520" s="25"/>
      <c r="N520" s="25"/>
      <c r="O520" s="25"/>
      <c r="P520" s="25"/>
      <c r="Q520" s="25"/>
      <c r="R520" s="25"/>
      <c r="S520" s="25"/>
      <c r="T520" s="25"/>
      <c r="U520" s="25"/>
      <c r="V520" s="25"/>
    </row>
    <row r="521" spans="2:22" ht="14.25">
      <c r="B521" s="23"/>
      <c r="C521" s="23"/>
      <c r="D521" s="31"/>
      <c r="E521" s="25"/>
      <c r="F521" s="25"/>
      <c r="G521" s="25"/>
      <c r="H521" s="25"/>
      <c r="I521" s="25"/>
      <c r="J521" s="25"/>
      <c r="K521" s="25"/>
      <c r="L521" s="25"/>
      <c r="M521" s="25"/>
      <c r="N521" s="25"/>
      <c r="O521" s="25"/>
      <c r="P521" s="25"/>
      <c r="Q521" s="25"/>
      <c r="R521" s="25"/>
      <c r="S521" s="25"/>
      <c r="T521" s="25"/>
      <c r="U521" s="25"/>
      <c r="V521" s="25"/>
    </row>
    <row r="522" spans="2:22" ht="14.25">
      <c r="B522" s="23"/>
      <c r="C522" s="23"/>
      <c r="D522" s="31"/>
      <c r="E522" s="25"/>
      <c r="F522" s="25"/>
      <c r="G522" s="25"/>
      <c r="H522" s="25"/>
      <c r="I522" s="25"/>
      <c r="J522" s="25"/>
      <c r="K522" s="25"/>
      <c r="L522" s="25"/>
      <c r="M522" s="25"/>
      <c r="N522" s="25"/>
      <c r="O522" s="25"/>
      <c r="P522" s="25"/>
      <c r="Q522" s="25"/>
      <c r="R522" s="25"/>
      <c r="S522" s="25"/>
      <c r="T522" s="25"/>
      <c r="U522" s="25"/>
      <c r="V522" s="25"/>
    </row>
    <row r="523" spans="2:22" ht="14.25">
      <c r="B523" s="23"/>
      <c r="C523" s="23"/>
      <c r="D523" s="31"/>
      <c r="E523" s="25"/>
      <c r="F523" s="25"/>
      <c r="G523" s="25"/>
      <c r="H523" s="25"/>
      <c r="I523" s="25"/>
      <c r="J523" s="25"/>
      <c r="K523" s="25"/>
      <c r="L523" s="25"/>
      <c r="M523" s="25"/>
      <c r="N523" s="25"/>
      <c r="O523" s="25"/>
      <c r="P523" s="25"/>
      <c r="Q523" s="25"/>
      <c r="R523" s="25"/>
      <c r="S523" s="25"/>
      <c r="T523" s="25"/>
      <c r="U523" s="25"/>
      <c r="V523" s="25"/>
    </row>
    <row r="524" spans="2:22" ht="14.25">
      <c r="B524" s="23"/>
      <c r="C524" s="23"/>
      <c r="D524" s="31"/>
      <c r="E524" s="25"/>
      <c r="F524" s="25"/>
      <c r="G524" s="25"/>
      <c r="H524" s="25"/>
      <c r="I524" s="25"/>
      <c r="J524" s="25"/>
      <c r="K524" s="25"/>
      <c r="L524" s="25"/>
      <c r="M524" s="25"/>
      <c r="N524" s="25"/>
      <c r="O524" s="25"/>
      <c r="P524" s="25"/>
      <c r="Q524" s="25"/>
      <c r="R524" s="25"/>
      <c r="S524" s="25"/>
      <c r="T524" s="25"/>
      <c r="U524" s="25"/>
      <c r="V524" s="25"/>
    </row>
    <row r="525" spans="2:22" ht="14.25">
      <c r="B525" s="23"/>
      <c r="C525" s="23"/>
      <c r="D525" s="31"/>
      <c r="E525" s="25"/>
      <c r="F525" s="25"/>
      <c r="G525" s="25"/>
      <c r="H525" s="25"/>
      <c r="I525" s="25"/>
      <c r="J525" s="25"/>
      <c r="K525" s="25"/>
      <c r="L525" s="25"/>
      <c r="M525" s="25"/>
      <c r="N525" s="25"/>
      <c r="O525" s="25"/>
      <c r="P525" s="25"/>
      <c r="Q525" s="25"/>
      <c r="R525" s="25"/>
      <c r="S525" s="25"/>
      <c r="T525" s="25"/>
      <c r="U525" s="25"/>
      <c r="V525" s="25"/>
    </row>
    <row r="526" spans="2:22" ht="14.25">
      <c r="B526" s="23"/>
      <c r="C526" s="23"/>
      <c r="D526" s="31"/>
      <c r="E526" s="25"/>
      <c r="F526" s="25"/>
      <c r="G526" s="25"/>
      <c r="H526" s="25"/>
      <c r="I526" s="25"/>
      <c r="J526" s="25"/>
      <c r="K526" s="25"/>
      <c r="L526" s="25"/>
      <c r="M526" s="25"/>
      <c r="N526" s="25"/>
      <c r="O526" s="25"/>
      <c r="P526" s="25"/>
      <c r="Q526" s="25"/>
      <c r="R526" s="25"/>
      <c r="S526" s="25"/>
      <c r="T526" s="25"/>
      <c r="U526" s="25"/>
      <c r="V526" s="25"/>
    </row>
    <row r="527" spans="2:22" ht="14.25">
      <c r="B527" s="23"/>
      <c r="C527" s="23"/>
      <c r="D527" s="31"/>
      <c r="E527" s="25"/>
      <c r="F527" s="25"/>
      <c r="G527" s="25"/>
      <c r="H527" s="25"/>
      <c r="I527" s="25"/>
      <c r="J527" s="25"/>
      <c r="K527" s="25"/>
      <c r="L527" s="25"/>
      <c r="M527" s="25"/>
      <c r="N527" s="25"/>
      <c r="O527" s="25"/>
      <c r="P527" s="25"/>
      <c r="Q527" s="25"/>
      <c r="R527" s="25"/>
      <c r="S527" s="25"/>
      <c r="T527" s="25"/>
      <c r="U527" s="25"/>
      <c r="V527" s="25"/>
    </row>
    <row r="528" spans="2:22" ht="14.25">
      <c r="B528" s="23"/>
      <c r="C528" s="23"/>
      <c r="D528" s="31"/>
      <c r="E528" s="25"/>
      <c r="F528" s="25"/>
      <c r="G528" s="25"/>
      <c r="H528" s="25"/>
      <c r="I528" s="25"/>
      <c r="J528" s="25"/>
      <c r="K528" s="25"/>
      <c r="L528" s="25"/>
      <c r="M528" s="25"/>
      <c r="N528" s="25"/>
      <c r="O528" s="25"/>
      <c r="P528" s="25"/>
      <c r="Q528" s="25"/>
      <c r="R528" s="25"/>
      <c r="S528" s="25"/>
      <c r="T528" s="25"/>
      <c r="U528" s="25"/>
      <c r="V528" s="25"/>
    </row>
    <row r="529" spans="2:22" ht="14.25">
      <c r="B529" s="23"/>
      <c r="C529" s="23"/>
      <c r="D529" s="31"/>
      <c r="E529" s="25"/>
      <c r="F529" s="25"/>
      <c r="G529" s="25"/>
      <c r="H529" s="25"/>
      <c r="I529" s="25"/>
      <c r="J529" s="25"/>
      <c r="K529" s="25"/>
      <c r="L529" s="25"/>
      <c r="M529" s="25"/>
      <c r="N529" s="25"/>
      <c r="O529" s="25"/>
      <c r="P529" s="25"/>
      <c r="Q529" s="25"/>
      <c r="R529" s="25"/>
      <c r="S529" s="25"/>
      <c r="T529" s="25"/>
      <c r="U529" s="25"/>
      <c r="V529" s="25"/>
    </row>
    <row r="530" spans="2:22" ht="14.25">
      <c r="B530" s="23"/>
      <c r="C530" s="23"/>
      <c r="D530" s="31"/>
      <c r="E530" s="25"/>
      <c r="F530" s="25"/>
      <c r="G530" s="25"/>
      <c r="H530" s="25"/>
      <c r="I530" s="25"/>
      <c r="J530" s="25"/>
      <c r="K530" s="25"/>
      <c r="L530" s="25"/>
      <c r="M530" s="25"/>
      <c r="N530" s="25"/>
      <c r="O530" s="25"/>
      <c r="P530" s="25"/>
      <c r="Q530" s="25"/>
      <c r="R530" s="25"/>
      <c r="S530" s="25"/>
      <c r="T530" s="25"/>
      <c r="U530" s="25"/>
      <c r="V530" s="25"/>
    </row>
    <row r="531" spans="2:22" ht="14.25">
      <c r="B531" s="23"/>
      <c r="C531" s="23"/>
      <c r="D531" s="31"/>
      <c r="E531" s="25"/>
      <c r="F531" s="25"/>
      <c r="G531" s="25"/>
      <c r="H531" s="25"/>
      <c r="I531" s="25"/>
      <c r="J531" s="25"/>
      <c r="K531" s="25"/>
      <c r="L531" s="25"/>
      <c r="M531" s="25"/>
      <c r="N531" s="25"/>
      <c r="O531" s="25"/>
      <c r="P531" s="25"/>
      <c r="Q531" s="25"/>
      <c r="R531" s="25"/>
      <c r="S531" s="25"/>
      <c r="T531" s="25"/>
      <c r="U531" s="25"/>
      <c r="V531" s="25"/>
    </row>
    <row r="532" spans="2:22" ht="14.25">
      <c r="B532" s="23"/>
      <c r="C532" s="23"/>
      <c r="D532" s="31"/>
      <c r="E532" s="25"/>
      <c r="F532" s="25"/>
      <c r="G532" s="25"/>
      <c r="H532" s="25"/>
      <c r="I532" s="25"/>
      <c r="J532" s="25"/>
      <c r="K532" s="25"/>
      <c r="L532" s="25"/>
      <c r="M532" s="25"/>
      <c r="N532" s="25"/>
      <c r="O532" s="25"/>
      <c r="P532" s="25"/>
      <c r="Q532" s="25"/>
      <c r="R532" s="25"/>
      <c r="S532" s="25"/>
      <c r="T532" s="25"/>
      <c r="U532" s="25"/>
      <c r="V532" s="25"/>
    </row>
    <row r="533" spans="2:22" ht="14.25">
      <c r="B533" s="23"/>
      <c r="C533" s="23"/>
      <c r="D533" s="31"/>
      <c r="E533" s="25"/>
      <c r="F533" s="25"/>
      <c r="G533" s="25"/>
      <c r="H533" s="25"/>
      <c r="I533" s="25"/>
      <c r="J533" s="25"/>
      <c r="K533" s="25"/>
      <c r="L533" s="25"/>
      <c r="M533" s="25"/>
      <c r="N533" s="25"/>
      <c r="O533" s="25"/>
      <c r="P533" s="25"/>
      <c r="Q533" s="25"/>
      <c r="R533" s="25"/>
      <c r="S533" s="25"/>
      <c r="T533" s="25"/>
      <c r="U533" s="25"/>
      <c r="V533" s="25"/>
    </row>
    <row r="534" spans="2:22" ht="14.25">
      <c r="B534" s="23"/>
      <c r="C534" s="23"/>
      <c r="D534" s="31"/>
      <c r="E534" s="25"/>
      <c r="F534" s="25"/>
      <c r="G534" s="25"/>
      <c r="H534" s="25"/>
      <c r="I534" s="25"/>
      <c r="J534" s="25"/>
      <c r="K534" s="25"/>
      <c r="L534" s="25"/>
      <c r="M534" s="25"/>
      <c r="N534" s="25"/>
      <c r="O534" s="25"/>
      <c r="P534" s="25"/>
      <c r="Q534" s="25"/>
      <c r="R534" s="25"/>
      <c r="S534" s="25"/>
      <c r="T534" s="25"/>
      <c r="U534" s="25"/>
      <c r="V534" s="25"/>
    </row>
    <row r="535" spans="2:22" ht="14.25">
      <c r="B535" s="23"/>
      <c r="C535" s="23"/>
      <c r="D535" s="31"/>
      <c r="E535" s="25"/>
      <c r="F535" s="25"/>
      <c r="G535" s="25"/>
      <c r="H535" s="25"/>
      <c r="I535" s="25"/>
      <c r="J535" s="25"/>
      <c r="K535" s="25"/>
      <c r="L535" s="25"/>
      <c r="M535" s="25"/>
      <c r="N535" s="25"/>
      <c r="O535" s="25"/>
      <c r="P535" s="25"/>
      <c r="Q535" s="25"/>
      <c r="R535" s="25"/>
      <c r="S535" s="25"/>
      <c r="T535" s="25"/>
      <c r="U535" s="25"/>
      <c r="V535" s="25"/>
    </row>
    <row r="536" spans="2:22" ht="14.25">
      <c r="B536" s="23"/>
      <c r="C536" s="23"/>
      <c r="D536" s="31"/>
      <c r="E536" s="25"/>
      <c r="F536" s="25"/>
      <c r="G536" s="25"/>
      <c r="H536" s="25"/>
      <c r="I536" s="25"/>
      <c r="J536" s="25"/>
      <c r="K536" s="25"/>
      <c r="L536" s="25"/>
      <c r="M536" s="25"/>
      <c r="N536" s="25"/>
      <c r="O536" s="25"/>
      <c r="P536" s="25"/>
      <c r="Q536" s="25"/>
      <c r="R536" s="25"/>
      <c r="S536" s="25"/>
      <c r="T536" s="25"/>
      <c r="U536" s="25"/>
      <c r="V536" s="25"/>
    </row>
    <row r="537" spans="2:22" ht="14.25">
      <c r="B537" s="23"/>
      <c r="C537" s="23"/>
      <c r="D537" s="31"/>
      <c r="E537" s="25"/>
      <c r="F537" s="25"/>
      <c r="G537" s="25"/>
      <c r="H537" s="25"/>
      <c r="I537" s="25"/>
      <c r="J537" s="25"/>
      <c r="K537" s="25"/>
      <c r="L537" s="25"/>
      <c r="M537" s="25"/>
      <c r="N537" s="25"/>
      <c r="O537" s="25"/>
      <c r="P537" s="25"/>
      <c r="Q537" s="25"/>
      <c r="R537" s="25"/>
      <c r="S537" s="25"/>
      <c r="T537" s="25"/>
      <c r="U537" s="25"/>
      <c r="V537" s="25"/>
    </row>
    <row r="538" spans="2:22" ht="14.25">
      <c r="B538" s="23"/>
      <c r="C538" s="23"/>
      <c r="D538" s="31"/>
      <c r="E538" s="25"/>
      <c r="F538" s="25"/>
      <c r="G538" s="25"/>
      <c r="H538" s="25"/>
      <c r="I538" s="25"/>
      <c r="J538" s="25"/>
      <c r="K538" s="25"/>
      <c r="L538" s="25"/>
      <c r="M538" s="25"/>
      <c r="N538" s="25"/>
      <c r="O538" s="25"/>
      <c r="P538" s="25"/>
      <c r="Q538" s="25"/>
      <c r="R538" s="25"/>
      <c r="S538" s="25"/>
      <c r="T538" s="25"/>
      <c r="U538" s="25"/>
      <c r="V538" s="25"/>
    </row>
    <row r="539" spans="2:22" ht="14.25">
      <c r="B539" s="23"/>
      <c r="C539" s="23"/>
      <c r="D539" s="31"/>
      <c r="E539" s="25"/>
      <c r="F539" s="25"/>
      <c r="G539" s="25"/>
      <c r="H539" s="25"/>
      <c r="I539" s="25"/>
      <c r="J539" s="25"/>
      <c r="K539" s="25"/>
      <c r="L539" s="25"/>
      <c r="M539" s="25"/>
      <c r="N539" s="25"/>
      <c r="O539" s="25"/>
      <c r="P539" s="25"/>
      <c r="Q539" s="25"/>
      <c r="R539" s="25"/>
      <c r="S539" s="25"/>
      <c r="T539" s="25"/>
      <c r="U539" s="25"/>
      <c r="V539" s="25"/>
    </row>
    <row r="540" spans="2:22" ht="14.25">
      <c r="B540" s="23"/>
      <c r="C540" s="23"/>
      <c r="D540" s="31"/>
      <c r="E540" s="25"/>
      <c r="F540" s="25"/>
      <c r="G540" s="25"/>
      <c r="H540" s="25"/>
      <c r="I540" s="25"/>
      <c r="J540" s="25"/>
      <c r="K540" s="25"/>
      <c r="L540" s="25"/>
      <c r="M540" s="25"/>
      <c r="N540" s="25"/>
      <c r="O540" s="25"/>
      <c r="P540" s="25"/>
      <c r="Q540" s="25"/>
      <c r="R540" s="25"/>
      <c r="S540" s="25"/>
      <c r="T540" s="25"/>
      <c r="U540" s="25"/>
      <c r="V540" s="25"/>
    </row>
    <row r="541" spans="2:22" ht="14.25">
      <c r="B541" s="23"/>
      <c r="C541" s="23"/>
      <c r="D541" s="31"/>
      <c r="E541" s="25"/>
      <c r="F541" s="25"/>
      <c r="G541" s="25"/>
      <c r="H541" s="25"/>
      <c r="I541" s="25"/>
      <c r="J541" s="25"/>
      <c r="K541" s="25"/>
      <c r="L541" s="25"/>
      <c r="M541" s="25"/>
      <c r="N541" s="25"/>
      <c r="O541" s="25"/>
      <c r="P541" s="25"/>
      <c r="Q541" s="25"/>
      <c r="R541" s="25"/>
      <c r="S541" s="25"/>
      <c r="T541" s="25"/>
      <c r="U541" s="25"/>
      <c r="V541" s="25"/>
    </row>
    <row r="542" spans="2:22" ht="14.25">
      <c r="B542" s="23"/>
      <c r="C542" s="23"/>
      <c r="D542" s="31"/>
      <c r="E542" s="25"/>
      <c r="F542" s="25"/>
      <c r="G542" s="25"/>
      <c r="H542" s="25"/>
      <c r="I542" s="25"/>
      <c r="J542" s="25"/>
      <c r="K542" s="25"/>
      <c r="L542" s="25"/>
      <c r="M542" s="25"/>
      <c r="N542" s="25"/>
      <c r="O542" s="25"/>
      <c r="P542" s="25"/>
      <c r="Q542" s="25"/>
      <c r="R542" s="25"/>
      <c r="S542" s="25"/>
      <c r="T542" s="25"/>
      <c r="U542" s="25"/>
      <c r="V542" s="25"/>
    </row>
    <row r="543" spans="2:22" ht="14.25">
      <c r="B543" s="23"/>
      <c r="C543" s="23"/>
      <c r="D543" s="31"/>
      <c r="E543" s="25"/>
      <c r="F543" s="25"/>
      <c r="G543" s="25"/>
      <c r="H543" s="25"/>
      <c r="I543" s="25"/>
      <c r="J543" s="25"/>
      <c r="K543" s="25"/>
      <c r="L543" s="25"/>
      <c r="M543" s="25"/>
      <c r="N543" s="25"/>
      <c r="O543" s="25"/>
      <c r="P543" s="25"/>
      <c r="Q543" s="25"/>
      <c r="R543" s="25"/>
      <c r="S543" s="25"/>
      <c r="T543" s="25"/>
      <c r="U543" s="25"/>
      <c r="V543" s="25"/>
    </row>
    <row r="544" spans="2:22" ht="14.25">
      <c r="B544" s="23"/>
      <c r="C544" s="23"/>
      <c r="D544" s="31"/>
      <c r="E544" s="25"/>
      <c r="F544" s="25"/>
      <c r="G544" s="25"/>
      <c r="H544" s="25"/>
      <c r="I544" s="25"/>
      <c r="J544" s="25"/>
      <c r="K544" s="25"/>
      <c r="L544" s="25"/>
      <c r="M544" s="25"/>
      <c r="N544" s="25"/>
      <c r="O544" s="25"/>
      <c r="P544" s="25"/>
      <c r="Q544" s="25"/>
      <c r="R544" s="25"/>
      <c r="S544" s="25"/>
      <c r="T544" s="25"/>
      <c r="U544" s="25"/>
      <c r="V544" s="25"/>
    </row>
    <row r="545" spans="2:22" ht="14.25">
      <c r="B545" s="23"/>
      <c r="C545" s="23"/>
      <c r="D545" s="31"/>
      <c r="E545" s="25"/>
      <c r="F545" s="25"/>
      <c r="G545" s="25"/>
      <c r="H545" s="25"/>
      <c r="I545" s="25"/>
      <c r="J545" s="25"/>
      <c r="K545" s="25"/>
      <c r="L545" s="25"/>
      <c r="M545" s="25"/>
      <c r="N545" s="25"/>
      <c r="O545" s="25"/>
      <c r="P545" s="25"/>
      <c r="Q545" s="25"/>
      <c r="R545" s="25"/>
      <c r="S545" s="25"/>
      <c r="T545" s="25"/>
      <c r="U545" s="25"/>
      <c r="V545" s="25"/>
    </row>
    <row r="546" spans="2:22" ht="14.25">
      <c r="B546" s="23"/>
      <c r="C546" s="23"/>
      <c r="D546" s="31"/>
      <c r="E546" s="25"/>
      <c r="F546" s="25"/>
      <c r="G546" s="25"/>
      <c r="H546" s="25"/>
      <c r="I546" s="25"/>
      <c r="J546" s="25"/>
      <c r="K546" s="25"/>
      <c r="L546" s="25"/>
      <c r="M546" s="25"/>
      <c r="N546" s="25"/>
      <c r="O546" s="25"/>
      <c r="P546" s="25"/>
      <c r="Q546" s="25"/>
      <c r="R546" s="25"/>
      <c r="S546" s="25"/>
      <c r="T546" s="25"/>
      <c r="U546" s="25"/>
      <c r="V546" s="25"/>
    </row>
    <row r="547" spans="2:22" ht="14.25">
      <c r="B547" s="23"/>
      <c r="C547" s="23"/>
      <c r="D547" s="31"/>
      <c r="E547" s="25"/>
      <c r="F547" s="25"/>
      <c r="G547" s="25"/>
      <c r="H547" s="25"/>
      <c r="I547" s="25"/>
      <c r="J547" s="25"/>
      <c r="K547" s="25"/>
      <c r="L547" s="25"/>
      <c r="M547" s="25"/>
      <c r="N547" s="25"/>
      <c r="O547" s="25"/>
      <c r="P547" s="25"/>
      <c r="Q547" s="25"/>
      <c r="R547" s="25"/>
      <c r="S547" s="25"/>
      <c r="T547" s="25"/>
      <c r="U547" s="25"/>
      <c r="V547" s="25"/>
    </row>
    <row r="548" spans="2:22" ht="14.25">
      <c r="B548" s="23"/>
      <c r="C548" s="23"/>
      <c r="D548" s="31"/>
      <c r="E548" s="25"/>
      <c r="F548" s="25"/>
      <c r="G548" s="25"/>
      <c r="H548" s="25"/>
      <c r="I548" s="25"/>
      <c r="J548" s="25"/>
      <c r="K548" s="25"/>
      <c r="L548" s="25"/>
      <c r="M548" s="25"/>
      <c r="N548" s="25"/>
      <c r="O548" s="25"/>
      <c r="P548" s="25"/>
      <c r="Q548" s="25"/>
      <c r="R548" s="25"/>
      <c r="S548" s="25"/>
      <c r="T548" s="25"/>
      <c r="U548" s="25"/>
      <c r="V548" s="25"/>
    </row>
    <row r="549" spans="2:22" ht="14.25">
      <c r="B549" s="23"/>
      <c r="C549" s="23"/>
      <c r="D549" s="31"/>
      <c r="E549" s="25"/>
      <c r="F549" s="25"/>
      <c r="G549" s="25"/>
      <c r="H549" s="25"/>
      <c r="I549" s="25"/>
      <c r="J549" s="25"/>
      <c r="K549" s="25"/>
      <c r="L549" s="25"/>
      <c r="M549" s="25"/>
      <c r="N549" s="25"/>
      <c r="O549" s="25"/>
      <c r="P549" s="25"/>
      <c r="Q549" s="25"/>
      <c r="R549" s="25"/>
      <c r="S549" s="25"/>
      <c r="T549" s="25"/>
      <c r="U549" s="25"/>
      <c r="V549" s="25"/>
    </row>
    <row r="550" spans="2:22" ht="14.25">
      <c r="B550" s="23"/>
      <c r="C550" s="23"/>
      <c r="D550" s="31"/>
      <c r="E550" s="25"/>
      <c r="F550" s="25"/>
      <c r="G550" s="25"/>
      <c r="H550" s="25"/>
      <c r="I550" s="25"/>
      <c r="J550" s="25"/>
      <c r="K550" s="25"/>
      <c r="L550" s="25"/>
      <c r="M550" s="25"/>
      <c r="N550" s="25"/>
      <c r="O550" s="25"/>
      <c r="P550" s="25"/>
      <c r="Q550" s="25"/>
      <c r="R550" s="25"/>
      <c r="S550" s="25"/>
      <c r="T550" s="25"/>
      <c r="U550" s="25"/>
      <c r="V550" s="25"/>
    </row>
    <row r="551" spans="2:22" ht="14.25">
      <c r="B551" s="23"/>
      <c r="C551" s="23"/>
      <c r="D551" s="31"/>
      <c r="E551" s="25"/>
      <c r="F551" s="25"/>
      <c r="G551" s="25"/>
      <c r="H551" s="25"/>
      <c r="I551" s="25"/>
      <c r="J551" s="25"/>
      <c r="K551" s="25"/>
      <c r="L551" s="25"/>
      <c r="M551" s="25"/>
      <c r="N551" s="25"/>
      <c r="O551" s="25"/>
      <c r="P551" s="25"/>
      <c r="Q551" s="25"/>
      <c r="R551" s="25"/>
      <c r="S551" s="25"/>
      <c r="T551" s="25"/>
      <c r="U551" s="25"/>
      <c r="V551" s="25"/>
    </row>
    <row r="552" spans="2:22" ht="14.25">
      <c r="B552" s="23"/>
      <c r="C552" s="23"/>
      <c r="D552" s="31"/>
      <c r="E552" s="25"/>
      <c r="F552" s="25"/>
      <c r="G552" s="25"/>
      <c r="H552" s="25"/>
      <c r="I552" s="25"/>
      <c r="J552" s="25"/>
      <c r="K552" s="25"/>
      <c r="L552" s="25"/>
      <c r="M552" s="25"/>
      <c r="N552" s="25"/>
      <c r="O552" s="25"/>
      <c r="P552" s="25"/>
      <c r="Q552" s="25"/>
      <c r="R552" s="25"/>
      <c r="S552" s="25"/>
      <c r="T552" s="25"/>
      <c r="U552" s="25"/>
      <c r="V552" s="25"/>
    </row>
    <row r="553" spans="2:22" ht="14.25">
      <c r="B553" s="23"/>
      <c r="C553" s="23"/>
      <c r="D553" s="31"/>
      <c r="E553" s="25"/>
      <c r="F553" s="25"/>
      <c r="G553" s="25"/>
      <c r="H553" s="25"/>
      <c r="I553" s="25"/>
      <c r="J553" s="25"/>
      <c r="K553" s="25"/>
      <c r="L553" s="25"/>
      <c r="M553" s="25"/>
      <c r="N553" s="25"/>
      <c r="O553" s="25"/>
      <c r="P553" s="25"/>
      <c r="Q553" s="25"/>
      <c r="R553" s="25"/>
      <c r="S553" s="25"/>
      <c r="T553" s="25"/>
      <c r="U553" s="25"/>
      <c r="V553" s="25"/>
    </row>
    <row r="554" spans="2:22" ht="14.25">
      <c r="B554" s="23"/>
      <c r="C554" s="23"/>
      <c r="D554" s="31"/>
      <c r="E554" s="25"/>
      <c r="F554" s="25"/>
      <c r="G554" s="25"/>
      <c r="H554" s="25"/>
      <c r="I554" s="25"/>
      <c r="J554" s="25"/>
      <c r="K554" s="25"/>
      <c r="L554" s="25"/>
      <c r="M554" s="25"/>
      <c r="N554" s="25"/>
      <c r="O554" s="25"/>
      <c r="P554" s="25"/>
      <c r="Q554" s="25"/>
      <c r="R554" s="25"/>
      <c r="S554" s="25"/>
      <c r="T554" s="25"/>
      <c r="U554" s="25"/>
      <c r="V554" s="25"/>
    </row>
    <row r="555" spans="2:22" ht="14.25">
      <c r="B555" s="23"/>
      <c r="C555" s="23"/>
      <c r="D555" s="31"/>
      <c r="E555" s="25"/>
      <c r="F555" s="25"/>
      <c r="G555" s="25"/>
      <c r="H555" s="25"/>
      <c r="I555" s="25"/>
      <c r="J555" s="25"/>
      <c r="K555" s="25"/>
      <c r="L555" s="25"/>
      <c r="M555" s="25"/>
      <c r="N555" s="25"/>
      <c r="O555" s="25"/>
      <c r="P555" s="25"/>
      <c r="Q555" s="25"/>
      <c r="R555" s="25"/>
      <c r="S555" s="25"/>
      <c r="T555" s="25"/>
      <c r="U555" s="25"/>
      <c r="V555" s="25"/>
    </row>
    <row r="556" spans="2:22" ht="14.25">
      <c r="B556" s="23"/>
      <c r="C556" s="23"/>
      <c r="D556" s="31"/>
      <c r="E556" s="25"/>
      <c r="F556" s="25"/>
      <c r="G556" s="25"/>
      <c r="H556" s="25"/>
      <c r="I556" s="25"/>
      <c r="J556" s="25"/>
      <c r="K556" s="25"/>
      <c r="L556" s="25"/>
      <c r="M556" s="25"/>
      <c r="N556" s="25"/>
      <c r="O556" s="25"/>
      <c r="P556" s="25"/>
      <c r="Q556" s="25"/>
      <c r="R556" s="25"/>
      <c r="S556" s="25"/>
      <c r="T556" s="25"/>
      <c r="U556" s="25"/>
      <c r="V556" s="25"/>
    </row>
    <row r="557" spans="2:22" ht="14.25">
      <c r="B557" s="23"/>
      <c r="C557" s="23"/>
      <c r="D557" s="31"/>
      <c r="E557" s="25"/>
      <c r="F557" s="25"/>
      <c r="G557" s="25"/>
      <c r="H557" s="25"/>
      <c r="I557" s="25"/>
      <c r="J557" s="25"/>
      <c r="K557" s="25"/>
      <c r="L557" s="25"/>
      <c r="M557" s="25"/>
      <c r="N557" s="25"/>
      <c r="O557" s="25"/>
      <c r="P557" s="25"/>
      <c r="Q557" s="25"/>
      <c r="R557" s="25"/>
      <c r="S557" s="25"/>
      <c r="T557" s="25"/>
      <c r="U557" s="25"/>
      <c r="V557" s="25"/>
    </row>
    <row r="558" spans="2:22" ht="14.25">
      <c r="B558" s="23"/>
      <c r="C558" s="23"/>
      <c r="D558" s="31"/>
      <c r="E558" s="25"/>
      <c r="F558" s="25"/>
      <c r="G558" s="25"/>
      <c r="H558" s="25"/>
      <c r="I558" s="25"/>
      <c r="J558" s="25"/>
      <c r="K558" s="25"/>
      <c r="L558" s="25"/>
      <c r="M558" s="25"/>
      <c r="N558" s="25"/>
      <c r="O558" s="25"/>
      <c r="P558" s="25"/>
      <c r="Q558" s="25"/>
      <c r="R558" s="25"/>
      <c r="S558" s="25"/>
      <c r="T558" s="25"/>
      <c r="U558" s="25"/>
      <c r="V558" s="25"/>
    </row>
    <row r="559" spans="2:22" ht="14.25">
      <c r="B559" s="23"/>
      <c r="C559" s="23"/>
      <c r="D559" s="31"/>
      <c r="E559" s="25"/>
      <c r="F559" s="25"/>
      <c r="G559" s="25"/>
      <c r="H559" s="25"/>
      <c r="I559" s="25"/>
      <c r="J559" s="25"/>
      <c r="K559" s="25"/>
      <c r="L559" s="25"/>
      <c r="M559" s="25"/>
      <c r="N559" s="25"/>
      <c r="O559" s="25"/>
      <c r="P559" s="25"/>
      <c r="Q559" s="25"/>
      <c r="R559" s="25"/>
      <c r="S559" s="25"/>
      <c r="T559" s="25"/>
      <c r="U559" s="25"/>
      <c r="V559" s="25"/>
    </row>
    <row r="560" spans="2:22" ht="14.25">
      <c r="B560" s="23"/>
      <c r="C560" s="23"/>
      <c r="D560" s="31"/>
      <c r="E560" s="25"/>
      <c r="F560" s="25"/>
      <c r="G560" s="25"/>
      <c r="H560" s="25"/>
      <c r="I560" s="25"/>
      <c r="J560" s="25"/>
      <c r="K560" s="25"/>
      <c r="L560" s="25"/>
      <c r="M560" s="25"/>
      <c r="N560" s="25"/>
      <c r="O560" s="25"/>
      <c r="P560" s="25"/>
      <c r="Q560" s="25"/>
      <c r="R560" s="25"/>
      <c r="S560" s="25"/>
      <c r="T560" s="25"/>
      <c r="U560" s="25"/>
      <c r="V560" s="25"/>
    </row>
    <row r="561" spans="2:22" ht="14.25">
      <c r="B561" s="23"/>
      <c r="C561" s="23"/>
      <c r="D561" s="31"/>
      <c r="E561" s="25"/>
      <c r="F561" s="25"/>
      <c r="G561" s="25"/>
      <c r="H561" s="25"/>
      <c r="I561" s="25"/>
      <c r="J561" s="25"/>
      <c r="K561" s="25"/>
      <c r="L561" s="25"/>
      <c r="M561" s="25"/>
      <c r="N561" s="25"/>
      <c r="O561" s="25"/>
      <c r="P561" s="25"/>
      <c r="Q561" s="25"/>
      <c r="R561" s="25"/>
      <c r="S561" s="25"/>
      <c r="T561" s="25"/>
      <c r="U561" s="25"/>
      <c r="V561" s="25"/>
    </row>
    <row r="562" spans="2:22" ht="14.25">
      <c r="B562" s="23"/>
      <c r="C562" s="23"/>
      <c r="D562" s="31"/>
      <c r="E562" s="25"/>
      <c r="F562" s="25"/>
      <c r="G562" s="25"/>
      <c r="H562" s="25"/>
      <c r="I562" s="25"/>
      <c r="J562" s="25"/>
      <c r="K562" s="25"/>
      <c r="L562" s="25"/>
      <c r="M562" s="25"/>
      <c r="N562" s="25"/>
      <c r="O562" s="25"/>
      <c r="P562" s="25"/>
      <c r="Q562" s="25"/>
      <c r="R562" s="25"/>
      <c r="S562" s="25"/>
      <c r="T562" s="25"/>
      <c r="U562" s="25"/>
      <c r="V562" s="25"/>
    </row>
    <row r="563" spans="2:22" ht="14.25">
      <c r="B563" s="23"/>
      <c r="C563" s="23"/>
      <c r="D563" s="31"/>
      <c r="E563" s="25"/>
      <c r="F563" s="25"/>
      <c r="G563" s="25"/>
      <c r="H563" s="25"/>
      <c r="I563" s="25"/>
      <c r="J563" s="25"/>
      <c r="K563" s="25"/>
      <c r="L563" s="25"/>
      <c r="M563" s="25"/>
      <c r="N563" s="25"/>
      <c r="O563" s="25"/>
      <c r="P563" s="25"/>
      <c r="Q563" s="25"/>
      <c r="R563" s="25"/>
      <c r="S563" s="25"/>
      <c r="T563" s="25"/>
      <c r="U563" s="25"/>
      <c r="V563" s="25"/>
    </row>
    <row r="564" spans="2:22" ht="14.25">
      <c r="B564" s="23"/>
      <c r="C564" s="23"/>
      <c r="D564" s="31"/>
      <c r="E564" s="25"/>
      <c r="F564" s="25"/>
      <c r="G564" s="25"/>
      <c r="H564" s="25"/>
      <c r="I564" s="25"/>
      <c r="J564" s="25"/>
      <c r="K564" s="25"/>
      <c r="L564" s="25"/>
      <c r="M564" s="25"/>
      <c r="N564" s="25"/>
      <c r="O564" s="25"/>
      <c r="P564" s="25"/>
      <c r="Q564" s="25"/>
      <c r="R564" s="25"/>
      <c r="S564" s="25"/>
      <c r="T564" s="25"/>
      <c r="U564" s="25"/>
      <c r="V564" s="25"/>
    </row>
    <row r="565" spans="2:22" ht="14.25">
      <c r="B565" s="23"/>
      <c r="C565" s="23"/>
      <c r="D565" s="31"/>
      <c r="E565" s="25"/>
      <c r="F565" s="25"/>
      <c r="G565" s="25"/>
      <c r="H565" s="25"/>
      <c r="I565" s="25"/>
      <c r="J565" s="25"/>
      <c r="K565" s="25"/>
      <c r="L565" s="25"/>
      <c r="M565" s="25"/>
      <c r="N565" s="25"/>
      <c r="O565" s="25"/>
      <c r="P565" s="25"/>
      <c r="Q565" s="25"/>
      <c r="R565" s="25"/>
      <c r="S565" s="25"/>
      <c r="T565" s="25"/>
      <c r="U565" s="25"/>
      <c r="V565" s="25"/>
    </row>
    <row r="566" spans="2:22" ht="14.25">
      <c r="B566" s="23"/>
      <c r="C566" s="23"/>
      <c r="D566" s="31"/>
      <c r="E566" s="25"/>
      <c r="F566" s="25"/>
      <c r="G566" s="25"/>
      <c r="H566" s="25"/>
      <c r="I566" s="25"/>
      <c r="J566" s="25"/>
      <c r="K566" s="25"/>
      <c r="L566" s="25"/>
      <c r="M566" s="25"/>
      <c r="N566" s="25"/>
      <c r="O566" s="25"/>
      <c r="P566" s="25"/>
      <c r="Q566" s="25"/>
      <c r="R566" s="25"/>
      <c r="S566" s="25"/>
      <c r="T566" s="25"/>
      <c r="U566" s="25"/>
      <c r="V566" s="25"/>
    </row>
    <row r="567" spans="2:22" ht="14.25">
      <c r="B567" s="23"/>
      <c r="C567" s="23"/>
      <c r="D567" s="31"/>
      <c r="E567" s="25"/>
      <c r="F567" s="25"/>
      <c r="G567" s="25"/>
      <c r="H567" s="25"/>
      <c r="I567" s="25"/>
      <c r="J567" s="25"/>
      <c r="K567" s="25"/>
      <c r="L567" s="25"/>
      <c r="M567" s="25"/>
      <c r="N567" s="25"/>
      <c r="O567" s="25"/>
      <c r="P567" s="25"/>
      <c r="Q567" s="25"/>
      <c r="R567" s="25"/>
      <c r="S567" s="25"/>
      <c r="T567" s="25"/>
      <c r="U567" s="25"/>
      <c r="V567" s="25"/>
    </row>
    <row r="568" spans="2:22" ht="14.25">
      <c r="B568" s="23"/>
      <c r="C568" s="23"/>
      <c r="D568" s="31"/>
      <c r="E568" s="25"/>
      <c r="F568" s="25"/>
      <c r="G568" s="25"/>
      <c r="H568" s="25"/>
      <c r="I568" s="25"/>
      <c r="J568" s="25"/>
      <c r="K568" s="25"/>
      <c r="L568" s="25"/>
      <c r="M568" s="25"/>
      <c r="N568" s="25"/>
      <c r="O568" s="25"/>
      <c r="P568" s="25"/>
      <c r="Q568" s="25"/>
      <c r="R568" s="25"/>
      <c r="S568" s="25"/>
      <c r="T568" s="25"/>
      <c r="U568" s="25"/>
      <c r="V568" s="25"/>
    </row>
    <row r="569" spans="2:22" ht="14.25">
      <c r="B569" s="23"/>
      <c r="C569" s="23"/>
      <c r="D569" s="31"/>
      <c r="E569" s="25"/>
      <c r="F569" s="25"/>
      <c r="G569" s="25"/>
      <c r="H569" s="25"/>
      <c r="I569" s="25"/>
      <c r="J569" s="25"/>
      <c r="K569" s="25"/>
      <c r="L569" s="25"/>
      <c r="M569" s="25"/>
      <c r="N569" s="25"/>
      <c r="O569" s="25"/>
      <c r="P569" s="25"/>
      <c r="Q569" s="25"/>
      <c r="R569" s="25"/>
      <c r="S569" s="25"/>
      <c r="T569" s="25"/>
      <c r="U569" s="25"/>
      <c r="V569" s="25"/>
    </row>
    <row r="570" spans="2:22" ht="14.25">
      <c r="B570" s="23"/>
      <c r="C570" s="23"/>
      <c r="D570" s="31"/>
      <c r="E570" s="25"/>
      <c r="F570" s="25"/>
      <c r="G570" s="25"/>
      <c r="H570" s="25"/>
      <c r="I570" s="25"/>
      <c r="J570" s="25"/>
      <c r="K570" s="25"/>
      <c r="L570" s="25"/>
      <c r="M570" s="25"/>
      <c r="N570" s="25"/>
      <c r="O570" s="25"/>
      <c r="P570" s="25"/>
      <c r="Q570" s="25"/>
      <c r="R570" s="25"/>
      <c r="S570" s="25"/>
      <c r="T570" s="25"/>
      <c r="U570" s="25"/>
      <c r="V570" s="25"/>
    </row>
    <row r="571" spans="2:22" ht="14.25">
      <c r="B571" s="23"/>
      <c r="C571" s="23"/>
      <c r="D571" s="31"/>
      <c r="E571" s="25"/>
      <c r="F571" s="25"/>
      <c r="G571" s="25"/>
      <c r="H571" s="25"/>
      <c r="I571" s="25"/>
      <c r="J571" s="25"/>
      <c r="K571" s="25"/>
      <c r="L571" s="25"/>
      <c r="M571" s="25"/>
      <c r="N571" s="25"/>
      <c r="O571" s="25"/>
      <c r="P571" s="25"/>
      <c r="Q571" s="25"/>
      <c r="R571" s="25"/>
      <c r="S571" s="25"/>
      <c r="T571" s="25"/>
      <c r="U571" s="25"/>
      <c r="V571" s="25"/>
    </row>
    <row r="572" spans="2:22" ht="14.25">
      <c r="B572" s="23"/>
      <c r="C572" s="23"/>
      <c r="D572" s="31"/>
      <c r="E572" s="25"/>
      <c r="F572" s="25"/>
      <c r="G572" s="25"/>
      <c r="H572" s="25"/>
      <c r="I572" s="25"/>
      <c r="J572" s="25"/>
      <c r="K572" s="25"/>
      <c r="L572" s="25"/>
      <c r="M572" s="25"/>
      <c r="N572" s="25"/>
      <c r="O572" s="25"/>
      <c r="P572" s="25"/>
      <c r="Q572" s="25"/>
      <c r="R572" s="25"/>
      <c r="S572" s="25"/>
      <c r="T572" s="25"/>
      <c r="U572" s="25"/>
      <c r="V572" s="25"/>
    </row>
    <row r="573" spans="2:22" ht="14.25">
      <c r="B573" s="23"/>
      <c r="C573" s="23"/>
      <c r="D573" s="31"/>
      <c r="E573" s="25"/>
      <c r="F573" s="25"/>
      <c r="G573" s="25"/>
      <c r="H573" s="25"/>
      <c r="I573" s="25"/>
      <c r="J573" s="25"/>
      <c r="K573" s="25"/>
      <c r="L573" s="25"/>
      <c r="M573" s="25"/>
      <c r="N573" s="25"/>
      <c r="O573" s="25"/>
      <c r="P573" s="25"/>
      <c r="Q573" s="25"/>
      <c r="R573" s="25"/>
      <c r="S573" s="25"/>
      <c r="T573" s="25"/>
      <c r="U573" s="25"/>
      <c r="V573" s="25"/>
    </row>
    <row r="574" spans="2:22" ht="14.25">
      <c r="B574" s="23"/>
      <c r="C574" s="23"/>
      <c r="D574" s="31"/>
      <c r="E574" s="25"/>
      <c r="F574" s="25"/>
      <c r="G574" s="25"/>
      <c r="H574" s="25"/>
      <c r="I574" s="25"/>
      <c r="J574" s="25"/>
      <c r="K574" s="25"/>
      <c r="L574" s="25"/>
      <c r="M574" s="25"/>
      <c r="N574" s="25"/>
      <c r="O574" s="25"/>
      <c r="P574" s="25"/>
      <c r="Q574" s="25"/>
      <c r="R574" s="25"/>
      <c r="S574" s="25"/>
      <c r="T574" s="25"/>
      <c r="U574" s="25"/>
      <c r="V574" s="25"/>
    </row>
    <row r="575" spans="2:22" ht="14.25">
      <c r="B575" s="23"/>
      <c r="C575" s="23"/>
      <c r="D575" s="31"/>
      <c r="E575" s="25"/>
      <c r="F575" s="25"/>
      <c r="G575" s="25"/>
      <c r="H575" s="25"/>
      <c r="I575" s="25"/>
      <c r="J575" s="25"/>
      <c r="K575" s="25"/>
      <c r="L575" s="25"/>
      <c r="M575" s="25"/>
      <c r="N575" s="25"/>
      <c r="O575" s="25"/>
      <c r="P575" s="25"/>
      <c r="Q575" s="25"/>
      <c r="R575" s="25"/>
      <c r="S575" s="25"/>
      <c r="T575" s="25"/>
      <c r="U575" s="25"/>
      <c r="V575" s="25"/>
    </row>
    <row r="576" spans="2:22" ht="14.25">
      <c r="B576" s="23"/>
      <c r="C576" s="23"/>
      <c r="D576" s="31"/>
      <c r="E576" s="25"/>
      <c r="F576" s="25"/>
      <c r="G576" s="25"/>
      <c r="H576" s="25"/>
      <c r="I576" s="25"/>
      <c r="J576" s="25"/>
      <c r="K576" s="25"/>
      <c r="L576" s="25"/>
      <c r="M576" s="25"/>
      <c r="N576" s="25"/>
      <c r="O576" s="25"/>
      <c r="P576" s="25"/>
      <c r="Q576" s="25"/>
      <c r="R576" s="25"/>
      <c r="S576" s="25"/>
      <c r="T576" s="25"/>
      <c r="U576" s="25"/>
      <c r="V576" s="25"/>
    </row>
    <row r="577" spans="2:22" ht="14.25">
      <c r="B577" s="23"/>
      <c r="C577" s="23"/>
      <c r="D577" s="31"/>
      <c r="E577" s="25"/>
      <c r="F577" s="25"/>
      <c r="G577" s="25"/>
      <c r="H577" s="25"/>
      <c r="I577" s="25"/>
      <c r="J577" s="25"/>
      <c r="K577" s="25"/>
      <c r="L577" s="25"/>
      <c r="M577" s="25"/>
      <c r="N577" s="25"/>
      <c r="O577" s="25"/>
      <c r="P577" s="25"/>
      <c r="Q577" s="25"/>
      <c r="R577" s="25"/>
      <c r="S577" s="25"/>
      <c r="T577" s="25"/>
      <c r="U577" s="25"/>
      <c r="V577" s="25"/>
    </row>
    <row r="578" spans="2:22" ht="14.25">
      <c r="B578" s="23"/>
      <c r="C578" s="23"/>
      <c r="D578" s="31"/>
      <c r="E578" s="25"/>
      <c r="F578" s="25"/>
      <c r="G578" s="25"/>
      <c r="H578" s="25"/>
      <c r="I578" s="25"/>
      <c r="J578" s="25"/>
      <c r="K578" s="25"/>
      <c r="L578" s="25"/>
      <c r="M578" s="25"/>
      <c r="N578" s="25"/>
      <c r="O578" s="25"/>
      <c r="P578" s="25"/>
      <c r="Q578" s="25"/>
      <c r="R578" s="25"/>
      <c r="S578" s="25"/>
      <c r="T578" s="25"/>
      <c r="U578" s="25"/>
      <c r="V578" s="25"/>
    </row>
    <row r="579" spans="2:22" ht="14.25">
      <c r="B579" s="23"/>
      <c r="C579" s="23"/>
      <c r="D579" s="31"/>
      <c r="E579" s="25"/>
      <c r="F579" s="25"/>
      <c r="G579" s="25"/>
      <c r="H579" s="25"/>
      <c r="I579" s="25"/>
      <c r="J579" s="25"/>
      <c r="K579" s="25"/>
      <c r="L579" s="25"/>
      <c r="M579" s="25"/>
      <c r="N579" s="25"/>
      <c r="O579" s="25"/>
      <c r="P579" s="25"/>
      <c r="Q579" s="25"/>
      <c r="R579" s="25"/>
      <c r="S579" s="25"/>
      <c r="T579" s="25"/>
      <c r="U579" s="25"/>
      <c r="V579" s="25"/>
    </row>
    <row r="580" spans="2:22" ht="14.25">
      <c r="B580" s="23"/>
      <c r="C580" s="23"/>
      <c r="D580" s="31"/>
      <c r="E580" s="25"/>
      <c r="F580" s="25"/>
      <c r="G580" s="25"/>
      <c r="H580" s="25"/>
      <c r="I580" s="25"/>
      <c r="J580" s="25"/>
      <c r="K580" s="25"/>
      <c r="L580" s="25"/>
      <c r="M580" s="25"/>
      <c r="N580" s="25"/>
      <c r="O580" s="25"/>
      <c r="P580" s="25"/>
      <c r="Q580" s="25"/>
      <c r="R580" s="25"/>
      <c r="S580" s="25"/>
      <c r="T580" s="25"/>
      <c r="U580" s="25"/>
      <c r="V580" s="25"/>
    </row>
    <row r="581" spans="2:22" ht="14.25">
      <c r="B581" s="23"/>
      <c r="C581" s="23"/>
      <c r="D581" s="31"/>
      <c r="E581" s="25"/>
      <c r="F581" s="25"/>
      <c r="G581" s="25"/>
      <c r="H581" s="25"/>
      <c r="I581" s="25"/>
      <c r="J581" s="25"/>
      <c r="K581" s="25"/>
      <c r="L581" s="25"/>
      <c r="M581" s="25"/>
      <c r="N581" s="25"/>
      <c r="O581" s="25"/>
      <c r="P581" s="25"/>
      <c r="Q581" s="25"/>
      <c r="R581" s="25"/>
      <c r="S581" s="25"/>
      <c r="T581" s="25"/>
      <c r="U581" s="25"/>
      <c r="V581" s="25"/>
    </row>
    <row r="582" spans="2:22" ht="14.25">
      <c r="B582" s="23"/>
      <c r="C582" s="23"/>
      <c r="D582" s="31"/>
      <c r="E582" s="25"/>
      <c r="F582" s="25"/>
      <c r="G582" s="25"/>
      <c r="H582" s="25"/>
      <c r="I582" s="25"/>
      <c r="J582" s="25"/>
      <c r="K582" s="25"/>
      <c r="L582" s="25"/>
      <c r="M582" s="25"/>
      <c r="N582" s="25"/>
      <c r="O582" s="25"/>
      <c r="P582" s="25"/>
      <c r="Q582" s="25"/>
      <c r="R582" s="25"/>
      <c r="S582" s="25"/>
      <c r="T582" s="25"/>
      <c r="U582" s="25"/>
      <c r="V582" s="25"/>
    </row>
    <row r="583" spans="2:22" ht="14.25">
      <c r="B583" s="23"/>
      <c r="C583" s="23"/>
      <c r="D583" s="31"/>
      <c r="E583" s="25"/>
      <c r="F583" s="25"/>
      <c r="G583" s="25"/>
      <c r="H583" s="25"/>
      <c r="I583" s="25"/>
      <c r="J583" s="25"/>
      <c r="K583" s="25"/>
      <c r="L583" s="25"/>
      <c r="M583" s="25"/>
      <c r="N583" s="25"/>
      <c r="O583" s="25"/>
      <c r="P583" s="25"/>
      <c r="Q583" s="25"/>
      <c r="R583" s="25"/>
      <c r="S583" s="25"/>
      <c r="T583" s="25"/>
      <c r="U583" s="25"/>
      <c r="V583" s="25"/>
    </row>
    <row r="584" spans="2:22" ht="14.25">
      <c r="B584" s="23"/>
      <c r="C584" s="23"/>
      <c r="D584" s="31"/>
      <c r="E584" s="25"/>
      <c r="F584" s="25"/>
      <c r="G584" s="25"/>
      <c r="H584" s="25"/>
      <c r="I584" s="25"/>
      <c r="J584" s="25"/>
      <c r="K584" s="25"/>
      <c r="L584" s="25"/>
      <c r="M584" s="25"/>
      <c r="N584" s="25"/>
      <c r="O584" s="25"/>
      <c r="P584" s="25"/>
      <c r="Q584" s="25"/>
      <c r="R584" s="25"/>
      <c r="S584" s="25"/>
      <c r="T584" s="25"/>
      <c r="U584" s="25"/>
      <c r="V584" s="25"/>
    </row>
    <row r="585" spans="2:22" ht="14.25">
      <c r="B585" s="23"/>
      <c r="C585" s="23"/>
      <c r="D585" s="31"/>
      <c r="E585" s="25"/>
      <c r="F585" s="25"/>
      <c r="G585" s="25"/>
      <c r="H585" s="25"/>
      <c r="I585" s="25"/>
      <c r="J585" s="25"/>
      <c r="K585" s="25"/>
      <c r="L585" s="25"/>
      <c r="M585" s="25"/>
      <c r="N585" s="25"/>
      <c r="O585" s="25"/>
      <c r="P585" s="25"/>
      <c r="Q585" s="25"/>
      <c r="R585" s="25"/>
      <c r="S585" s="25"/>
      <c r="T585" s="25"/>
      <c r="U585" s="25"/>
      <c r="V585" s="25"/>
    </row>
    <row r="586" spans="2:22" ht="14.25">
      <c r="B586" s="23"/>
      <c r="C586" s="23"/>
      <c r="D586" s="31"/>
      <c r="E586" s="25"/>
      <c r="F586" s="25"/>
      <c r="G586" s="25"/>
      <c r="H586" s="25"/>
      <c r="I586" s="25"/>
      <c r="J586" s="25"/>
      <c r="K586" s="25"/>
      <c r="L586" s="25"/>
      <c r="M586" s="25"/>
      <c r="N586" s="25"/>
      <c r="O586" s="25"/>
      <c r="P586" s="25"/>
      <c r="Q586" s="25"/>
      <c r="R586" s="25"/>
      <c r="S586" s="25"/>
      <c r="T586" s="25"/>
      <c r="U586" s="25"/>
      <c r="V586" s="25"/>
    </row>
    <row r="587" spans="2:22" ht="14.25">
      <c r="B587" s="23"/>
      <c r="C587" s="23"/>
      <c r="D587" s="31"/>
      <c r="E587" s="25"/>
      <c r="F587" s="25"/>
      <c r="G587" s="25"/>
      <c r="H587" s="25"/>
      <c r="I587" s="25"/>
      <c r="J587" s="25"/>
      <c r="K587" s="25"/>
      <c r="L587" s="25"/>
      <c r="M587" s="25"/>
      <c r="N587" s="25"/>
      <c r="O587" s="25"/>
      <c r="P587" s="25"/>
      <c r="Q587" s="25"/>
      <c r="R587" s="25"/>
      <c r="S587" s="25"/>
      <c r="T587" s="25"/>
      <c r="U587" s="25"/>
      <c r="V587" s="25"/>
    </row>
    <row r="588" spans="2:22" ht="14.25">
      <c r="B588" s="23"/>
      <c r="C588" s="23"/>
      <c r="D588" s="31"/>
      <c r="E588" s="25"/>
      <c r="F588" s="25"/>
      <c r="G588" s="25"/>
      <c r="H588" s="25"/>
      <c r="I588" s="25"/>
      <c r="J588" s="25"/>
      <c r="K588" s="25"/>
      <c r="L588" s="25"/>
      <c r="M588" s="25"/>
      <c r="N588" s="25"/>
      <c r="O588" s="25"/>
      <c r="P588" s="25"/>
      <c r="Q588" s="25"/>
      <c r="R588" s="25"/>
      <c r="S588" s="25"/>
      <c r="T588" s="25"/>
      <c r="U588" s="25"/>
      <c r="V588" s="25"/>
    </row>
    <row r="589" spans="2:22" ht="14.25">
      <c r="B589" s="23"/>
      <c r="C589" s="23"/>
      <c r="D589" s="31"/>
      <c r="E589" s="25"/>
      <c r="F589" s="25"/>
      <c r="G589" s="25"/>
      <c r="H589" s="25"/>
      <c r="I589" s="25"/>
      <c r="J589" s="25"/>
      <c r="K589" s="25"/>
      <c r="L589" s="25"/>
      <c r="M589" s="25"/>
      <c r="N589" s="25"/>
      <c r="O589" s="25"/>
      <c r="P589" s="25"/>
      <c r="Q589" s="25"/>
      <c r="R589" s="25"/>
      <c r="S589" s="25"/>
      <c r="T589" s="25"/>
      <c r="U589" s="25"/>
      <c r="V589" s="25"/>
    </row>
    <row r="590" spans="2:22" ht="14.25">
      <c r="B590" s="23"/>
      <c r="C590" s="23"/>
      <c r="D590" s="31"/>
      <c r="E590" s="25"/>
      <c r="F590" s="25"/>
      <c r="G590" s="25"/>
      <c r="H590" s="25"/>
      <c r="I590" s="25"/>
      <c r="J590" s="25"/>
      <c r="K590" s="25"/>
      <c r="L590" s="25"/>
      <c r="M590" s="25"/>
      <c r="N590" s="25"/>
      <c r="O590" s="25"/>
      <c r="P590" s="25"/>
      <c r="Q590" s="25"/>
      <c r="R590" s="25"/>
      <c r="S590" s="25"/>
      <c r="T590" s="25"/>
      <c r="U590" s="25"/>
      <c r="V590" s="25"/>
    </row>
    <row r="591" spans="2:22" ht="14.25">
      <c r="B591" s="23"/>
      <c r="C591" s="23"/>
      <c r="D591" s="31"/>
      <c r="E591" s="25"/>
      <c r="F591" s="25"/>
      <c r="G591" s="25"/>
      <c r="H591" s="25"/>
      <c r="I591" s="25"/>
      <c r="J591" s="25"/>
      <c r="K591" s="25"/>
      <c r="L591" s="25"/>
      <c r="M591" s="25"/>
      <c r="N591" s="25"/>
      <c r="O591" s="25"/>
      <c r="P591" s="25"/>
      <c r="Q591" s="25"/>
      <c r="R591" s="25"/>
      <c r="S591" s="25"/>
      <c r="T591" s="25"/>
      <c r="U591" s="25"/>
      <c r="V591" s="25"/>
    </row>
    <row r="592" spans="2:22" ht="14.25">
      <c r="B592" s="23"/>
      <c r="C592" s="23"/>
      <c r="D592" s="31"/>
      <c r="E592" s="25"/>
      <c r="F592" s="25"/>
      <c r="G592" s="25"/>
      <c r="H592" s="25"/>
      <c r="I592" s="25"/>
      <c r="J592" s="25"/>
      <c r="K592" s="25"/>
      <c r="L592" s="25"/>
      <c r="M592" s="25"/>
      <c r="N592" s="25"/>
      <c r="O592" s="25"/>
      <c r="P592" s="25"/>
      <c r="Q592" s="25"/>
      <c r="R592" s="25"/>
      <c r="S592" s="25"/>
      <c r="T592" s="25"/>
      <c r="U592" s="25"/>
      <c r="V592" s="25"/>
    </row>
    <row r="593" spans="2:22" ht="14.25">
      <c r="B593" s="23"/>
      <c r="C593" s="23"/>
      <c r="D593" s="31"/>
      <c r="E593" s="25"/>
      <c r="F593" s="25"/>
      <c r="G593" s="25"/>
      <c r="H593" s="25"/>
      <c r="I593" s="25"/>
      <c r="J593" s="25"/>
      <c r="K593" s="25"/>
      <c r="L593" s="25"/>
      <c r="M593" s="25"/>
      <c r="N593" s="25"/>
      <c r="O593" s="25"/>
      <c r="P593" s="25"/>
      <c r="Q593" s="25"/>
      <c r="R593" s="25"/>
      <c r="S593" s="25"/>
      <c r="T593" s="25"/>
      <c r="U593" s="25"/>
      <c r="V593" s="25"/>
    </row>
    <row r="594" spans="2:22" ht="14.25">
      <c r="B594" s="23"/>
      <c r="C594" s="23"/>
      <c r="D594" s="31"/>
      <c r="E594" s="25"/>
      <c r="F594" s="25"/>
      <c r="G594" s="25"/>
      <c r="H594" s="25"/>
      <c r="I594" s="25"/>
      <c r="J594" s="25"/>
      <c r="K594" s="25"/>
      <c r="L594" s="25"/>
      <c r="M594" s="25"/>
      <c r="N594" s="25"/>
      <c r="O594" s="25"/>
      <c r="P594" s="25"/>
      <c r="Q594" s="25"/>
      <c r="R594" s="25"/>
      <c r="S594" s="25"/>
      <c r="T594" s="25"/>
      <c r="U594" s="25"/>
      <c r="V594" s="25"/>
    </row>
    <row r="595" spans="2:22" ht="14.25">
      <c r="B595" s="23"/>
      <c r="C595" s="23"/>
      <c r="D595" s="31"/>
      <c r="E595" s="25"/>
      <c r="F595" s="25"/>
      <c r="G595" s="25"/>
      <c r="H595" s="25"/>
      <c r="I595" s="25"/>
      <c r="J595" s="25"/>
      <c r="K595" s="25"/>
      <c r="L595" s="25"/>
      <c r="M595" s="25"/>
      <c r="N595" s="25"/>
      <c r="O595" s="25"/>
      <c r="P595" s="25"/>
      <c r="Q595" s="25"/>
      <c r="R595" s="25"/>
      <c r="S595" s="25"/>
      <c r="T595" s="25"/>
      <c r="U595" s="25"/>
      <c r="V595" s="25"/>
    </row>
    <row r="596" spans="2:22" ht="14.25">
      <c r="B596" s="23"/>
      <c r="C596" s="23"/>
      <c r="D596" s="31"/>
      <c r="E596" s="25"/>
      <c r="F596" s="25"/>
      <c r="G596" s="25"/>
      <c r="H596" s="25"/>
      <c r="I596" s="25"/>
      <c r="J596" s="25"/>
      <c r="K596" s="25"/>
      <c r="L596" s="25"/>
      <c r="M596" s="25"/>
      <c r="N596" s="25"/>
      <c r="O596" s="25"/>
      <c r="P596" s="25"/>
      <c r="Q596" s="25"/>
      <c r="R596" s="25"/>
      <c r="S596" s="25"/>
      <c r="T596" s="25"/>
      <c r="U596" s="25"/>
      <c r="V596" s="25"/>
    </row>
    <row r="597" spans="2:22" ht="14.25">
      <c r="B597" s="23"/>
      <c r="C597" s="23"/>
      <c r="D597" s="31"/>
      <c r="E597" s="25"/>
      <c r="F597" s="25"/>
      <c r="G597" s="25"/>
      <c r="H597" s="25"/>
      <c r="I597" s="25"/>
      <c r="J597" s="25"/>
      <c r="K597" s="25"/>
      <c r="L597" s="25"/>
      <c r="M597" s="25"/>
      <c r="N597" s="25"/>
      <c r="O597" s="25"/>
      <c r="P597" s="25"/>
      <c r="Q597" s="25"/>
      <c r="R597" s="25"/>
      <c r="S597" s="25"/>
      <c r="T597" s="25"/>
      <c r="U597" s="25"/>
      <c r="V597" s="25"/>
    </row>
    <row r="598" spans="2:22" ht="14.25">
      <c r="B598" s="23"/>
      <c r="C598" s="23"/>
      <c r="D598" s="31"/>
      <c r="E598" s="25"/>
      <c r="F598" s="25"/>
      <c r="G598" s="25"/>
      <c r="H598" s="25"/>
      <c r="I598" s="25"/>
      <c r="J598" s="25"/>
      <c r="K598" s="25"/>
      <c r="L598" s="25"/>
      <c r="M598" s="25"/>
      <c r="N598" s="25"/>
      <c r="O598" s="25"/>
      <c r="P598" s="25"/>
      <c r="Q598" s="25"/>
      <c r="R598" s="25"/>
      <c r="S598" s="25"/>
      <c r="T598" s="25"/>
      <c r="U598" s="25"/>
      <c r="V598" s="25"/>
    </row>
    <row r="599" spans="2:22" ht="14.25">
      <c r="B599" s="23"/>
      <c r="C599" s="23"/>
      <c r="D599" s="31"/>
      <c r="E599" s="25"/>
      <c r="F599" s="25"/>
      <c r="G599" s="25"/>
      <c r="H599" s="25"/>
      <c r="I599" s="25"/>
      <c r="J599" s="25"/>
      <c r="K599" s="25"/>
      <c r="L599" s="25"/>
      <c r="M599" s="25"/>
      <c r="N599" s="25"/>
      <c r="O599" s="25"/>
      <c r="P599" s="25"/>
      <c r="Q599" s="25"/>
      <c r="R599" s="25"/>
      <c r="S599" s="25"/>
      <c r="T599" s="25"/>
      <c r="U599" s="25"/>
      <c r="V599" s="25"/>
    </row>
    <row r="600" spans="2:22" ht="14.25">
      <c r="B600" s="23"/>
      <c r="C600" s="23"/>
      <c r="D600" s="31"/>
      <c r="E600" s="25"/>
      <c r="F600" s="25"/>
      <c r="G600" s="25"/>
      <c r="H600" s="25"/>
      <c r="I600" s="25"/>
      <c r="J600" s="25"/>
      <c r="K600" s="25"/>
      <c r="L600" s="25"/>
      <c r="M600" s="25"/>
      <c r="N600" s="25"/>
      <c r="O600" s="25"/>
      <c r="P600" s="25"/>
      <c r="Q600" s="25"/>
      <c r="R600" s="25"/>
      <c r="S600" s="25"/>
      <c r="T600" s="25"/>
      <c r="U600" s="25"/>
      <c r="V600" s="25"/>
    </row>
    <row r="601" spans="2:22" ht="14.25">
      <c r="B601" s="23"/>
      <c r="C601" s="23"/>
      <c r="D601" s="31"/>
      <c r="E601" s="25"/>
      <c r="F601" s="25"/>
      <c r="G601" s="25"/>
      <c r="H601" s="25"/>
      <c r="I601" s="25"/>
      <c r="J601" s="25"/>
      <c r="K601" s="25"/>
      <c r="L601" s="25"/>
      <c r="M601" s="25"/>
      <c r="N601" s="25"/>
      <c r="O601" s="25"/>
      <c r="P601" s="25"/>
      <c r="Q601" s="25"/>
      <c r="R601" s="25"/>
      <c r="S601" s="25"/>
      <c r="T601" s="25"/>
      <c r="U601" s="25"/>
      <c r="V601" s="25"/>
    </row>
    <row r="602" spans="2:22" ht="14.25">
      <c r="B602" s="23"/>
      <c r="C602" s="23"/>
      <c r="D602" s="31"/>
      <c r="E602" s="25"/>
      <c r="F602" s="25"/>
      <c r="G602" s="25"/>
      <c r="H602" s="25"/>
      <c r="I602" s="25"/>
      <c r="J602" s="25"/>
      <c r="K602" s="25"/>
      <c r="L602" s="25"/>
      <c r="M602" s="25"/>
      <c r="N602" s="25"/>
      <c r="O602" s="25"/>
      <c r="P602" s="25"/>
      <c r="Q602" s="25"/>
      <c r="R602" s="25"/>
      <c r="S602" s="25"/>
      <c r="T602" s="25"/>
      <c r="U602" s="25"/>
      <c r="V602" s="25"/>
    </row>
    <row r="603" spans="2:22" ht="14.25">
      <c r="B603" s="23"/>
      <c r="C603" s="23"/>
      <c r="D603" s="31"/>
      <c r="E603" s="25"/>
      <c r="F603" s="25"/>
      <c r="G603" s="25"/>
      <c r="H603" s="25"/>
      <c r="I603" s="25"/>
      <c r="J603" s="25"/>
      <c r="K603" s="25"/>
      <c r="L603" s="25"/>
      <c r="M603" s="25"/>
      <c r="N603" s="25"/>
      <c r="O603" s="25"/>
      <c r="P603" s="25"/>
      <c r="Q603" s="25"/>
      <c r="R603" s="25"/>
      <c r="S603" s="25"/>
      <c r="T603" s="25"/>
      <c r="U603" s="25"/>
      <c r="V603" s="25"/>
    </row>
    <row r="604" spans="2:22" ht="14.25">
      <c r="B604" s="23"/>
      <c r="C604" s="23"/>
      <c r="D604" s="31"/>
      <c r="E604" s="25"/>
      <c r="F604" s="25"/>
      <c r="G604" s="25"/>
      <c r="H604" s="25"/>
      <c r="I604" s="25"/>
      <c r="J604" s="25"/>
      <c r="K604" s="25"/>
      <c r="L604" s="25"/>
      <c r="M604" s="25"/>
      <c r="N604" s="25"/>
      <c r="O604" s="25"/>
      <c r="P604" s="25"/>
      <c r="Q604" s="25"/>
      <c r="R604" s="25"/>
      <c r="S604" s="25"/>
      <c r="T604" s="25"/>
      <c r="U604" s="25"/>
      <c r="V604" s="25"/>
    </row>
    <row r="605" spans="2:22" ht="14.25">
      <c r="B605" s="23"/>
      <c r="C605" s="23"/>
      <c r="D605" s="31"/>
      <c r="E605" s="25"/>
      <c r="F605" s="25"/>
      <c r="G605" s="25"/>
      <c r="H605" s="25"/>
      <c r="I605" s="25"/>
      <c r="J605" s="25"/>
      <c r="K605" s="25"/>
      <c r="L605" s="25"/>
      <c r="M605" s="25"/>
      <c r="N605" s="25"/>
      <c r="O605" s="25"/>
      <c r="P605" s="25"/>
      <c r="Q605" s="25"/>
      <c r="R605" s="25"/>
      <c r="S605" s="25"/>
      <c r="T605" s="25"/>
      <c r="U605" s="25"/>
      <c r="V605" s="25"/>
    </row>
    <row r="606" spans="2:22" ht="14.25">
      <c r="B606" s="23"/>
      <c r="C606" s="23"/>
      <c r="D606" s="31"/>
      <c r="E606" s="25"/>
      <c r="F606" s="25"/>
      <c r="G606" s="25"/>
      <c r="H606" s="25"/>
      <c r="I606" s="25"/>
      <c r="J606" s="25"/>
      <c r="K606" s="25"/>
      <c r="L606" s="25"/>
      <c r="M606" s="25"/>
      <c r="N606" s="25"/>
      <c r="O606" s="25"/>
      <c r="P606" s="25"/>
      <c r="Q606" s="25"/>
      <c r="R606" s="25"/>
      <c r="S606" s="25"/>
      <c r="T606" s="25"/>
      <c r="U606" s="25"/>
      <c r="V606" s="25"/>
    </row>
    <row r="607" spans="2:22" ht="14.25">
      <c r="B607" s="23"/>
      <c r="C607" s="23"/>
      <c r="D607" s="31"/>
      <c r="E607" s="25"/>
      <c r="F607" s="25"/>
      <c r="G607" s="25"/>
      <c r="H607" s="25"/>
      <c r="I607" s="25"/>
      <c r="J607" s="25"/>
      <c r="K607" s="25"/>
      <c r="L607" s="25"/>
      <c r="M607" s="25"/>
      <c r="N607" s="25"/>
      <c r="O607" s="25"/>
      <c r="P607" s="25"/>
      <c r="Q607" s="25"/>
      <c r="R607" s="25"/>
      <c r="S607" s="25"/>
      <c r="T607" s="25"/>
      <c r="U607" s="25"/>
      <c r="V607" s="25"/>
    </row>
    <row r="608" spans="2:22" ht="14.25">
      <c r="B608" s="23"/>
      <c r="C608" s="23"/>
      <c r="D608" s="31"/>
      <c r="E608" s="25"/>
      <c r="F608" s="25"/>
      <c r="G608" s="25"/>
      <c r="H608" s="25"/>
      <c r="I608" s="25"/>
      <c r="J608" s="25"/>
      <c r="K608" s="25"/>
      <c r="L608" s="25"/>
      <c r="M608" s="25"/>
      <c r="N608" s="25"/>
      <c r="O608" s="25"/>
      <c r="P608" s="25"/>
      <c r="Q608" s="25"/>
      <c r="R608" s="25"/>
      <c r="S608" s="25"/>
      <c r="T608" s="25"/>
      <c r="U608" s="25"/>
      <c r="V608" s="25"/>
    </row>
    <row r="609" spans="2:22" ht="14.25">
      <c r="B609" s="23"/>
      <c r="C609" s="23"/>
      <c r="D609" s="31"/>
      <c r="E609" s="25"/>
      <c r="F609" s="25"/>
      <c r="G609" s="25"/>
      <c r="H609" s="25"/>
      <c r="I609" s="25"/>
      <c r="J609" s="25"/>
      <c r="K609" s="25"/>
      <c r="L609" s="25"/>
      <c r="M609" s="25"/>
      <c r="N609" s="25"/>
      <c r="O609" s="25"/>
      <c r="P609" s="25"/>
      <c r="Q609" s="25"/>
      <c r="R609" s="25"/>
      <c r="S609" s="25"/>
      <c r="T609" s="25"/>
      <c r="U609" s="25"/>
      <c r="V609" s="25"/>
    </row>
    <row r="610" spans="2:22" ht="14.25">
      <c r="B610" s="23"/>
      <c r="C610" s="23"/>
      <c r="D610" s="31"/>
      <c r="E610" s="25"/>
      <c r="F610" s="25"/>
      <c r="G610" s="25"/>
      <c r="H610" s="25"/>
      <c r="I610" s="25"/>
      <c r="J610" s="25"/>
      <c r="K610" s="25"/>
      <c r="L610" s="25"/>
      <c r="M610" s="25"/>
      <c r="N610" s="25"/>
      <c r="O610" s="25"/>
      <c r="P610" s="25"/>
      <c r="Q610" s="25"/>
      <c r="R610" s="25"/>
      <c r="S610" s="25"/>
      <c r="T610" s="25"/>
      <c r="U610" s="25"/>
      <c r="V610" s="25"/>
    </row>
    <row r="611" spans="2:22" ht="14.25">
      <c r="B611" s="23"/>
      <c r="C611" s="23"/>
      <c r="D611" s="31"/>
      <c r="E611" s="25"/>
      <c r="F611" s="25"/>
      <c r="G611" s="25"/>
      <c r="H611" s="25"/>
      <c r="I611" s="25"/>
      <c r="J611" s="25"/>
      <c r="K611" s="25"/>
      <c r="L611" s="25"/>
      <c r="M611" s="25"/>
      <c r="N611" s="25"/>
      <c r="O611" s="25"/>
      <c r="P611" s="25"/>
      <c r="Q611" s="25"/>
      <c r="R611" s="25"/>
      <c r="S611" s="25"/>
      <c r="T611" s="25"/>
      <c r="U611" s="25"/>
      <c r="V611" s="25"/>
    </row>
    <row r="612" spans="2:22" ht="14.25">
      <c r="B612" s="23"/>
      <c r="C612" s="23"/>
      <c r="D612" s="31"/>
      <c r="E612" s="25"/>
      <c r="F612" s="25"/>
      <c r="G612" s="25"/>
      <c r="H612" s="25"/>
      <c r="I612" s="25"/>
      <c r="J612" s="25"/>
      <c r="K612" s="25"/>
      <c r="L612" s="25"/>
      <c r="M612" s="25"/>
      <c r="N612" s="25"/>
      <c r="O612" s="25"/>
      <c r="P612" s="25"/>
      <c r="Q612" s="25"/>
      <c r="R612" s="25"/>
      <c r="S612" s="25"/>
      <c r="T612" s="25"/>
      <c r="U612" s="25"/>
      <c r="V612" s="25"/>
    </row>
    <row r="613" spans="2:22" ht="14.25">
      <c r="B613" s="23"/>
      <c r="C613" s="23"/>
      <c r="D613" s="31"/>
      <c r="E613" s="25"/>
      <c r="F613" s="25"/>
      <c r="G613" s="25"/>
      <c r="H613" s="25"/>
      <c r="I613" s="25"/>
      <c r="J613" s="25"/>
      <c r="K613" s="25"/>
      <c r="L613" s="25"/>
      <c r="M613" s="25"/>
      <c r="N613" s="25"/>
      <c r="O613" s="25"/>
      <c r="P613" s="25"/>
      <c r="Q613" s="25"/>
      <c r="R613" s="25"/>
      <c r="S613" s="25"/>
      <c r="T613" s="25"/>
      <c r="U613" s="25"/>
      <c r="V613" s="25"/>
    </row>
    <row r="614" spans="2:22" ht="14.25">
      <c r="B614" s="23"/>
      <c r="C614" s="23"/>
      <c r="D614" s="31"/>
      <c r="E614" s="25"/>
      <c r="F614" s="25"/>
      <c r="G614" s="25"/>
      <c r="H614" s="25"/>
      <c r="I614" s="25"/>
      <c r="J614" s="25"/>
      <c r="K614" s="25"/>
      <c r="L614" s="25"/>
      <c r="M614" s="25"/>
      <c r="N614" s="25"/>
      <c r="O614" s="25"/>
      <c r="P614" s="25"/>
      <c r="Q614" s="25"/>
      <c r="R614" s="25"/>
      <c r="S614" s="25"/>
      <c r="T614" s="25"/>
      <c r="U614" s="25"/>
      <c r="V614" s="25"/>
    </row>
    <row r="615" spans="2:22" ht="14.25">
      <c r="B615" s="23"/>
      <c r="C615" s="23"/>
      <c r="D615" s="31"/>
      <c r="E615" s="25"/>
      <c r="F615" s="25"/>
      <c r="G615" s="25"/>
      <c r="H615" s="25"/>
      <c r="I615" s="25"/>
      <c r="J615" s="25"/>
      <c r="K615" s="25"/>
      <c r="L615" s="25"/>
      <c r="M615" s="25"/>
      <c r="N615" s="25"/>
      <c r="O615" s="25"/>
      <c r="P615" s="25"/>
      <c r="Q615" s="25"/>
      <c r="R615" s="25"/>
      <c r="S615" s="25"/>
      <c r="T615" s="25"/>
      <c r="U615" s="25"/>
      <c r="V615" s="25"/>
    </row>
    <row r="616" spans="2:22" ht="14.25">
      <c r="B616" s="23"/>
      <c r="C616" s="23"/>
      <c r="D616" s="31"/>
      <c r="E616" s="25"/>
      <c r="F616" s="25"/>
      <c r="G616" s="25"/>
      <c r="H616" s="25"/>
      <c r="I616" s="25"/>
      <c r="J616" s="25"/>
      <c r="K616" s="25"/>
      <c r="L616" s="25"/>
      <c r="M616" s="25"/>
      <c r="N616" s="25"/>
      <c r="O616" s="25"/>
      <c r="P616" s="25"/>
      <c r="Q616" s="25"/>
      <c r="R616" s="25"/>
      <c r="S616" s="25"/>
      <c r="T616" s="25"/>
      <c r="U616" s="25"/>
      <c r="V616" s="25"/>
    </row>
    <row r="617" spans="2:22" ht="14.25">
      <c r="B617" s="23"/>
      <c r="C617" s="23"/>
      <c r="D617" s="31"/>
      <c r="E617" s="25"/>
      <c r="F617" s="25"/>
      <c r="G617" s="25"/>
      <c r="H617" s="25"/>
      <c r="I617" s="25"/>
      <c r="J617" s="25"/>
      <c r="K617" s="25"/>
      <c r="L617" s="25"/>
      <c r="M617" s="25"/>
      <c r="N617" s="25"/>
      <c r="O617" s="25"/>
      <c r="P617" s="25"/>
      <c r="Q617" s="25"/>
      <c r="R617" s="25"/>
      <c r="S617" s="25"/>
      <c r="T617" s="25"/>
      <c r="U617" s="25"/>
      <c r="V617" s="25"/>
    </row>
    <row r="618" spans="2:22" ht="14.25">
      <c r="B618" s="23"/>
      <c r="C618" s="23"/>
      <c r="D618" s="31"/>
      <c r="E618" s="25"/>
      <c r="F618" s="25"/>
      <c r="G618" s="25"/>
      <c r="H618" s="25"/>
      <c r="I618" s="25"/>
      <c r="J618" s="25"/>
      <c r="K618" s="25"/>
      <c r="L618" s="25"/>
      <c r="M618" s="25"/>
      <c r="N618" s="25"/>
      <c r="O618" s="25"/>
      <c r="P618" s="25"/>
      <c r="Q618" s="25"/>
      <c r="R618" s="25"/>
      <c r="S618" s="25"/>
      <c r="T618" s="25"/>
      <c r="U618" s="25"/>
      <c r="V618" s="25"/>
    </row>
    <row r="619" spans="2:22" ht="14.25">
      <c r="B619" s="23"/>
      <c r="C619" s="23"/>
      <c r="D619" s="31"/>
      <c r="E619" s="25"/>
      <c r="F619" s="25"/>
      <c r="G619" s="25"/>
      <c r="H619" s="25"/>
      <c r="I619" s="25"/>
      <c r="J619" s="25"/>
      <c r="K619" s="25"/>
      <c r="L619" s="25"/>
      <c r="M619" s="25"/>
      <c r="N619" s="25"/>
      <c r="O619" s="25"/>
      <c r="P619" s="25"/>
      <c r="Q619" s="25"/>
      <c r="R619" s="25"/>
      <c r="S619" s="25"/>
      <c r="T619" s="25"/>
      <c r="U619" s="25"/>
      <c r="V619" s="25"/>
    </row>
    <row r="620" spans="2:22" ht="14.25">
      <c r="B620" s="23"/>
      <c r="C620" s="23"/>
      <c r="D620" s="31"/>
      <c r="E620" s="25"/>
      <c r="F620" s="25"/>
      <c r="G620" s="25"/>
      <c r="H620" s="25"/>
      <c r="I620" s="25"/>
      <c r="J620" s="25"/>
      <c r="K620" s="25"/>
      <c r="L620" s="25"/>
      <c r="M620" s="25"/>
      <c r="N620" s="25"/>
      <c r="O620" s="25"/>
      <c r="P620" s="25"/>
      <c r="Q620" s="25"/>
      <c r="R620" s="25"/>
      <c r="S620" s="25"/>
      <c r="T620" s="25"/>
      <c r="U620" s="25"/>
      <c r="V620" s="25"/>
    </row>
    <row r="621" spans="2:22" ht="14.25">
      <c r="B621" s="23"/>
      <c r="C621" s="23"/>
      <c r="D621" s="31"/>
      <c r="E621" s="25"/>
      <c r="F621" s="25"/>
      <c r="G621" s="25"/>
      <c r="H621" s="25"/>
      <c r="I621" s="25"/>
      <c r="J621" s="25"/>
      <c r="K621" s="25"/>
      <c r="L621" s="25"/>
      <c r="M621" s="25"/>
      <c r="N621" s="25"/>
      <c r="O621" s="25"/>
      <c r="P621" s="25"/>
      <c r="Q621" s="25"/>
      <c r="R621" s="25"/>
      <c r="S621" s="25"/>
      <c r="T621" s="25"/>
      <c r="U621" s="25"/>
      <c r="V621" s="25"/>
    </row>
    <row r="622" spans="2:22" ht="14.25">
      <c r="B622" s="23"/>
      <c r="C622" s="23"/>
      <c r="D622" s="31"/>
      <c r="E622" s="25"/>
      <c r="F622" s="25"/>
      <c r="G622" s="25"/>
      <c r="H622" s="25"/>
      <c r="I622" s="25"/>
      <c r="J622" s="25"/>
      <c r="K622" s="25"/>
      <c r="L622" s="25"/>
      <c r="M622" s="25"/>
      <c r="N622" s="25"/>
      <c r="O622" s="25"/>
      <c r="P622" s="25"/>
      <c r="Q622" s="25"/>
      <c r="R622" s="25"/>
      <c r="S622" s="25"/>
      <c r="T622" s="25"/>
      <c r="U622" s="25"/>
      <c r="V622" s="25"/>
    </row>
    <row r="623" spans="2:22" ht="14.25">
      <c r="B623" s="23"/>
      <c r="C623" s="23"/>
      <c r="D623" s="31"/>
      <c r="E623" s="25"/>
      <c r="F623" s="25"/>
      <c r="G623" s="25"/>
      <c r="H623" s="25"/>
      <c r="I623" s="25"/>
      <c r="J623" s="25"/>
      <c r="K623" s="25"/>
      <c r="L623" s="25"/>
      <c r="M623" s="25"/>
      <c r="N623" s="25"/>
      <c r="O623" s="25"/>
      <c r="P623" s="25"/>
      <c r="Q623" s="25"/>
      <c r="R623" s="25"/>
      <c r="S623" s="25"/>
      <c r="T623" s="25"/>
      <c r="U623" s="25"/>
      <c r="V623" s="25"/>
    </row>
    <row r="624" spans="2:22" ht="14.25">
      <c r="B624" s="23"/>
      <c r="C624" s="23"/>
      <c r="D624" s="31"/>
      <c r="E624" s="25"/>
      <c r="F624" s="25"/>
      <c r="G624" s="25"/>
      <c r="H624" s="25"/>
      <c r="I624" s="25"/>
      <c r="J624" s="25"/>
      <c r="K624" s="25"/>
      <c r="L624" s="25"/>
      <c r="M624" s="25"/>
      <c r="N624" s="25"/>
      <c r="O624" s="25"/>
      <c r="P624" s="25"/>
      <c r="Q624" s="25"/>
      <c r="R624" s="25"/>
      <c r="S624" s="25"/>
      <c r="T624" s="25"/>
      <c r="U624" s="25"/>
      <c r="V624" s="25"/>
    </row>
    <row r="625" spans="2:22" ht="14.25">
      <c r="B625" s="23"/>
      <c r="C625" s="23"/>
      <c r="D625" s="31"/>
      <c r="E625" s="25"/>
      <c r="F625" s="25"/>
      <c r="G625" s="25"/>
      <c r="H625" s="25"/>
      <c r="I625" s="25"/>
      <c r="J625" s="25"/>
      <c r="K625" s="25"/>
      <c r="L625" s="25"/>
      <c r="M625" s="25"/>
      <c r="N625" s="25"/>
      <c r="O625" s="25"/>
      <c r="P625" s="25"/>
      <c r="Q625" s="25"/>
      <c r="R625" s="25"/>
      <c r="S625" s="25"/>
      <c r="T625" s="25"/>
      <c r="U625" s="25"/>
      <c r="V625" s="25"/>
    </row>
    <row r="626" spans="2:22" ht="14.25">
      <c r="B626" s="23"/>
      <c r="C626" s="23"/>
      <c r="D626" s="31"/>
      <c r="E626" s="25"/>
      <c r="F626" s="25"/>
      <c r="G626" s="25"/>
      <c r="H626" s="25"/>
      <c r="I626" s="25"/>
      <c r="J626" s="25"/>
      <c r="K626" s="25"/>
      <c r="L626" s="25"/>
      <c r="M626" s="25"/>
      <c r="N626" s="25"/>
      <c r="O626" s="25"/>
      <c r="P626" s="25"/>
      <c r="Q626" s="25"/>
      <c r="R626" s="25"/>
      <c r="S626" s="25"/>
      <c r="T626" s="25"/>
      <c r="U626" s="25"/>
      <c r="V626" s="25"/>
    </row>
    <row r="627" spans="2:22" ht="14.25">
      <c r="B627" s="23"/>
      <c r="C627" s="23"/>
      <c r="D627" s="31"/>
      <c r="E627" s="25"/>
      <c r="F627" s="25"/>
      <c r="G627" s="25"/>
      <c r="H627" s="25"/>
      <c r="I627" s="25"/>
      <c r="J627" s="25"/>
      <c r="K627" s="25"/>
      <c r="L627" s="25"/>
      <c r="M627" s="25"/>
      <c r="N627" s="25"/>
      <c r="O627" s="25"/>
      <c r="P627" s="25"/>
      <c r="Q627" s="25"/>
      <c r="R627" s="25"/>
      <c r="S627" s="25"/>
      <c r="T627" s="25"/>
      <c r="U627" s="25"/>
      <c r="V627" s="25"/>
    </row>
    <row r="628" spans="2:22" ht="14.25">
      <c r="B628" s="23"/>
      <c r="C628" s="23"/>
      <c r="D628" s="31"/>
      <c r="E628" s="25"/>
      <c r="F628" s="25"/>
      <c r="G628" s="25"/>
      <c r="H628" s="25"/>
      <c r="I628" s="25"/>
      <c r="J628" s="25"/>
      <c r="K628" s="25"/>
      <c r="L628" s="25"/>
      <c r="M628" s="25"/>
      <c r="N628" s="25"/>
      <c r="O628" s="25"/>
      <c r="P628" s="25"/>
      <c r="Q628" s="25"/>
      <c r="R628" s="25"/>
      <c r="S628" s="25"/>
      <c r="T628" s="25"/>
      <c r="U628" s="25"/>
      <c r="V628" s="25"/>
    </row>
    <row r="629" spans="2:22" ht="14.25">
      <c r="B629" s="23"/>
      <c r="C629" s="23"/>
      <c r="D629" s="31"/>
      <c r="E629" s="25"/>
      <c r="F629" s="25"/>
      <c r="G629" s="25"/>
      <c r="H629" s="25"/>
      <c r="I629" s="25"/>
      <c r="J629" s="25"/>
      <c r="K629" s="25"/>
      <c r="L629" s="25"/>
      <c r="M629" s="25"/>
      <c r="N629" s="25"/>
      <c r="O629" s="25"/>
      <c r="P629" s="25"/>
      <c r="Q629" s="25"/>
      <c r="R629" s="25"/>
      <c r="S629" s="25"/>
      <c r="T629" s="25"/>
      <c r="U629" s="25"/>
      <c r="V629" s="25"/>
    </row>
    <row r="630" spans="2:22" ht="14.25">
      <c r="B630" s="23"/>
      <c r="C630" s="23"/>
      <c r="D630" s="31"/>
      <c r="E630" s="25"/>
      <c r="F630" s="25"/>
      <c r="G630" s="25"/>
      <c r="H630" s="25"/>
      <c r="I630" s="25"/>
      <c r="J630" s="25"/>
      <c r="K630" s="25"/>
      <c r="L630" s="25"/>
      <c r="M630" s="25"/>
      <c r="N630" s="25"/>
      <c r="O630" s="25"/>
      <c r="P630" s="25"/>
      <c r="Q630" s="25"/>
      <c r="R630" s="25"/>
      <c r="S630" s="25"/>
      <c r="T630" s="25"/>
      <c r="U630" s="25"/>
      <c r="V630" s="25"/>
    </row>
    <row r="631" spans="2:22" ht="14.25">
      <c r="B631" s="23"/>
      <c r="C631" s="23"/>
      <c r="D631" s="31"/>
      <c r="E631" s="25"/>
      <c r="F631" s="25"/>
      <c r="G631" s="25"/>
      <c r="H631" s="25"/>
      <c r="I631" s="25"/>
      <c r="J631" s="25"/>
      <c r="K631" s="25"/>
      <c r="L631" s="25"/>
      <c r="M631" s="25"/>
      <c r="N631" s="25"/>
      <c r="O631" s="25"/>
      <c r="P631" s="25"/>
      <c r="Q631" s="25"/>
      <c r="R631" s="25"/>
      <c r="S631" s="25"/>
      <c r="T631" s="25"/>
      <c r="U631" s="25"/>
      <c r="V631" s="25"/>
    </row>
    <row r="632" spans="2:22" ht="14.25">
      <c r="B632" s="23"/>
      <c r="C632" s="23"/>
      <c r="D632" s="31"/>
      <c r="E632" s="25"/>
      <c r="F632" s="25"/>
      <c r="G632" s="25"/>
      <c r="H632" s="25"/>
      <c r="I632" s="25"/>
      <c r="J632" s="25"/>
      <c r="K632" s="25"/>
      <c r="L632" s="25"/>
      <c r="M632" s="25"/>
      <c r="N632" s="25"/>
      <c r="O632" s="25"/>
      <c r="P632" s="25"/>
      <c r="Q632" s="25"/>
      <c r="R632" s="25"/>
      <c r="S632" s="25"/>
      <c r="T632" s="25"/>
      <c r="U632" s="25"/>
      <c r="V632" s="25"/>
    </row>
    <row r="633" spans="2:22" ht="14.25">
      <c r="B633" s="23"/>
      <c r="C633" s="23"/>
      <c r="D633" s="31"/>
      <c r="E633" s="25"/>
      <c r="F633" s="25"/>
      <c r="G633" s="25"/>
      <c r="H633" s="25"/>
      <c r="I633" s="25"/>
      <c r="J633" s="25"/>
      <c r="K633" s="25"/>
      <c r="L633" s="25"/>
      <c r="M633" s="25"/>
      <c r="N633" s="25"/>
      <c r="O633" s="25"/>
      <c r="P633" s="25"/>
      <c r="Q633" s="25"/>
      <c r="R633" s="25"/>
      <c r="S633" s="25"/>
      <c r="T633" s="25"/>
      <c r="U633" s="25"/>
      <c r="V633" s="25"/>
    </row>
    <row r="634" spans="2:22" ht="14.25">
      <c r="B634" s="23"/>
      <c r="C634" s="23"/>
      <c r="D634" s="31"/>
      <c r="E634" s="25"/>
      <c r="F634" s="25"/>
      <c r="G634" s="25"/>
      <c r="H634" s="25"/>
      <c r="I634" s="25"/>
      <c r="J634" s="25"/>
      <c r="K634" s="25"/>
      <c r="L634" s="25"/>
      <c r="M634" s="25"/>
      <c r="N634" s="25"/>
      <c r="O634" s="25"/>
      <c r="P634" s="25"/>
      <c r="Q634" s="25"/>
      <c r="R634" s="25"/>
      <c r="S634" s="25"/>
      <c r="T634" s="25"/>
      <c r="U634" s="25"/>
      <c r="V634" s="25"/>
    </row>
    <row r="635" spans="2:22" ht="14.25">
      <c r="B635" s="23"/>
      <c r="C635" s="23"/>
      <c r="D635" s="31"/>
      <c r="E635" s="25"/>
      <c r="F635" s="25"/>
      <c r="G635" s="25"/>
      <c r="H635" s="25"/>
      <c r="I635" s="25"/>
      <c r="J635" s="25"/>
      <c r="K635" s="25"/>
      <c r="L635" s="25"/>
      <c r="M635" s="25"/>
      <c r="N635" s="25"/>
      <c r="O635" s="25"/>
      <c r="P635" s="25"/>
      <c r="Q635" s="25"/>
      <c r="R635" s="25"/>
      <c r="S635" s="25"/>
      <c r="T635" s="25"/>
      <c r="U635" s="25"/>
      <c r="V635" s="25"/>
    </row>
    <row r="636" spans="2:22" ht="14.25">
      <c r="B636" s="23"/>
      <c r="C636" s="23"/>
      <c r="D636" s="31"/>
      <c r="E636" s="25"/>
      <c r="F636" s="25"/>
      <c r="G636" s="25"/>
      <c r="H636" s="25"/>
      <c r="I636" s="25"/>
      <c r="J636" s="25"/>
      <c r="K636" s="25"/>
      <c r="L636" s="25"/>
      <c r="M636" s="25"/>
      <c r="N636" s="25"/>
      <c r="O636" s="25"/>
      <c r="P636" s="25"/>
      <c r="Q636" s="25"/>
      <c r="R636" s="25"/>
      <c r="S636" s="25"/>
      <c r="T636" s="25"/>
      <c r="U636" s="25"/>
      <c r="V636" s="25"/>
    </row>
    <row r="637" spans="2:22" ht="14.25">
      <c r="B637" s="23"/>
      <c r="C637" s="23"/>
      <c r="D637" s="31"/>
      <c r="E637" s="25"/>
      <c r="F637" s="25"/>
      <c r="G637" s="25"/>
      <c r="H637" s="25"/>
      <c r="I637" s="25"/>
      <c r="J637" s="25"/>
      <c r="K637" s="25"/>
      <c r="L637" s="25"/>
      <c r="M637" s="25"/>
      <c r="N637" s="25"/>
      <c r="O637" s="25"/>
      <c r="P637" s="25"/>
      <c r="Q637" s="25"/>
      <c r="R637" s="25"/>
      <c r="S637" s="25"/>
      <c r="T637" s="25"/>
      <c r="U637" s="25"/>
      <c r="V637" s="25"/>
    </row>
    <row r="638" spans="2:22" ht="14.25">
      <c r="B638" s="23"/>
      <c r="C638" s="23"/>
      <c r="D638" s="31"/>
      <c r="E638" s="25"/>
      <c r="F638" s="25"/>
      <c r="G638" s="25"/>
      <c r="H638" s="25"/>
      <c r="I638" s="25"/>
      <c r="J638" s="25"/>
      <c r="K638" s="25"/>
      <c r="L638" s="25"/>
      <c r="M638" s="25"/>
      <c r="N638" s="25"/>
      <c r="O638" s="25"/>
      <c r="P638" s="25"/>
      <c r="Q638" s="25"/>
      <c r="R638" s="25"/>
      <c r="S638" s="25"/>
      <c r="T638" s="25"/>
      <c r="U638" s="25"/>
      <c r="V638" s="25"/>
    </row>
    <row r="639" spans="2:22" ht="14.25">
      <c r="B639" s="23"/>
      <c r="C639" s="23"/>
      <c r="D639" s="31"/>
      <c r="E639" s="25"/>
      <c r="F639" s="25"/>
      <c r="G639" s="25"/>
      <c r="H639" s="25"/>
      <c r="I639" s="25"/>
      <c r="J639" s="25"/>
      <c r="K639" s="25"/>
      <c r="L639" s="25"/>
      <c r="M639" s="25"/>
      <c r="N639" s="25"/>
      <c r="O639" s="25"/>
      <c r="P639" s="25"/>
      <c r="Q639" s="25"/>
      <c r="R639" s="25"/>
      <c r="S639" s="25"/>
      <c r="T639" s="25"/>
      <c r="U639" s="25"/>
      <c r="V639" s="25"/>
    </row>
    <row r="640" spans="2:22" ht="14.25">
      <c r="B640" s="23"/>
      <c r="C640" s="23"/>
      <c r="D640" s="31"/>
      <c r="E640" s="25"/>
      <c r="F640" s="25"/>
      <c r="G640" s="25"/>
      <c r="H640" s="25"/>
      <c r="I640" s="25"/>
      <c r="J640" s="25"/>
      <c r="K640" s="25"/>
      <c r="L640" s="25"/>
      <c r="M640" s="25"/>
      <c r="N640" s="25"/>
      <c r="O640" s="25"/>
      <c r="P640" s="25"/>
      <c r="Q640" s="25"/>
      <c r="R640" s="25"/>
      <c r="S640" s="25"/>
      <c r="T640" s="25"/>
      <c r="U640" s="25"/>
      <c r="V640" s="25"/>
    </row>
    <row r="641" spans="2:22" ht="14.25">
      <c r="B641" s="23"/>
      <c r="C641" s="23"/>
      <c r="D641" s="31"/>
      <c r="E641" s="25"/>
      <c r="F641" s="25"/>
      <c r="G641" s="25"/>
      <c r="H641" s="25"/>
      <c r="I641" s="25"/>
      <c r="J641" s="25"/>
      <c r="K641" s="25"/>
      <c r="L641" s="25"/>
      <c r="M641" s="25"/>
      <c r="N641" s="25"/>
      <c r="O641" s="25"/>
      <c r="P641" s="25"/>
      <c r="Q641" s="25"/>
      <c r="R641" s="25"/>
      <c r="S641" s="25"/>
      <c r="T641" s="25"/>
      <c r="U641" s="25"/>
      <c r="V641" s="25"/>
    </row>
    <row r="642" spans="2:22" ht="14.25">
      <c r="B642" s="23"/>
      <c r="C642" s="23"/>
      <c r="D642" s="31"/>
      <c r="E642" s="25"/>
      <c r="F642" s="25"/>
      <c r="G642" s="25"/>
      <c r="H642" s="25"/>
      <c r="I642" s="25"/>
      <c r="J642" s="25"/>
      <c r="K642" s="25"/>
      <c r="L642" s="25"/>
      <c r="M642" s="25"/>
      <c r="N642" s="25"/>
      <c r="O642" s="25"/>
      <c r="P642" s="25"/>
      <c r="Q642" s="25"/>
      <c r="R642" s="25"/>
      <c r="S642" s="25"/>
      <c r="T642" s="25"/>
      <c r="U642" s="25"/>
      <c r="V642" s="25"/>
    </row>
    <row r="643" spans="2:22" ht="14.25">
      <c r="B643" s="23"/>
      <c r="C643" s="23"/>
      <c r="D643" s="31"/>
      <c r="E643" s="25"/>
      <c r="F643" s="25"/>
      <c r="G643" s="25"/>
      <c r="H643" s="25"/>
      <c r="I643" s="25"/>
      <c r="J643" s="25"/>
      <c r="K643" s="25"/>
      <c r="L643" s="25"/>
      <c r="M643" s="25"/>
      <c r="N643" s="25"/>
      <c r="O643" s="25"/>
      <c r="P643" s="25"/>
      <c r="Q643" s="25"/>
      <c r="R643" s="25"/>
      <c r="S643" s="25"/>
      <c r="T643" s="25"/>
      <c r="U643" s="25"/>
      <c r="V643" s="25"/>
    </row>
    <row r="644" spans="2:22" ht="14.25">
      <c r="B644" s="23"/>
      <c r="C644" s="23"/>
      <c r="D644" s="31"/>
      <c r="E644" s="25"/>
      <c r="F644" s="25"/>
      <c r="G644" s="25"/>
      <c r="H644" s="25"/>
      <c r="I644" s="25"/>
      <c r="J644" s="25"/>
      <c r="K644" s="25"/>
      <c r="L644" s="25"/>
      <c r="M644" s="25"/>
      <c r="N644" s="25"/>
      <c r="O644" s="25"/>
      <c r="P644" s="25"/>
      <c r="Q644" s="25"/>
      <c r="R644" s="25"/>
      <c r="S644" s="25"/>
      <c r="T644" s="25"/>
      <c r="U644" s="25"/>
      <c r="V644" s="25"/>
    </row>
    <row r="645" spans="2:22" ht="14.25">
      <c r="B645" s="23"/>
      <c r="C645" s="23"/>
      <c r="D645" s="31"/>
      <c r="E645" s="25"/>
      <c r="F645" s="25"/>
      <c r="G645" s="25"/>
      <c r="H645" s="25"/>
      <c r="I645" s="25"/>
      <c r="J645" s="25"/>
      <c r="K645" s="25"/>
      <c r="L645" s="25"/>
      <c r="M645" s="25"/>
      <c r="N645" s="25"/>
      <c r="O645" s="25"/>
      <c r="P645" s="25"/>
      <c r="Q645" s="25"/>
      <c r="R645" s="25"/>
      <c r="S645" s="25"/>
      <c r="T645" s="25"/>
      <c r="U645" s="25"/>
      <c r="V645" s="25"/>
    </row>
    <row r="646" spans="2:22" ht="14.25">
      <c r="B646" s="23"/>
      <c r="C646" s="23"/>
      <c r="D646" s="31"/>
      <c r="E646" s="25"/>
      <c r="F646" s="25"/>
      <c r="G646" s="25"/>
      <c r="H646" s="25"/>
      <c r="I646" s="25"/>
      <c r="J646" s="25"/>
      <c r="K646" s="25"/>
      <c r="L646" s="25"/>
      <c r="M646" s="25"/>
      <c r="N646" s="25"/>
      <c r="O646" s="25"/>
      <c r="P646" s="25"/>
      <c r="Q646" s="25"/>
      <c r="R646" s="25"/>
      <c r="S646" s="25"/>
      <c r="T646" s="25"/>
      <c r="U646" s="25"/>
      <c r="V646" s="25"/>
    </row>
    <row r="647" spans="2:22" ht="14.25">
      <c r="B647" s="23"/>
      <c r="C647" s="23"/>
      <c r="D647" s="31"/>
      <c r="E647" s="25"/>
      <c r="F647" s="25"/>
      <c r="G647" s="25"/>
      <c r="H647" s="25"/>
      <c r="I647" s="25"/>
      <c r="J647" s="25"/>
      <c r="K647" s="25"/>
      <c r="L647" s="25"/>
      <c r="M647" s="25"/>
      <c r="N647" s="25"/>
      <c r="O647" s="25"/>
      <c r="P647" s="25"/>
      <c r="Q647" s="25"/>
      <c r="R647" s="25"/>
      <c r="S647" s="25"/>
      <c r="T647" s="25"/>
      <c r="U647" s="25"/>
      <c r="V647" s="25"/>
    </row>
    <row r="648" spans="2:22" ht="14.25">
      <c r="B648" s="23"/>
      <c r="C648" s="23"/>
      <c r="D648" s="31"/>
      <c r="E648" s="25"/>
      <c r="F648" s="25"/>
      <c r="G648" s="25"/>
      <c r="H648" s="25"/>
      <c r="I648" s="25"/>
      <c r="J648" s="25"/>
      <c r="K648" s="25"/>
      <c r="L648" s="25"/>
      <c r="M648" s="25"/>
      <c r="N648" s="25"/>
      <c r="O648" s="25"/>
      <c r="P648" s="25"/>
      <c r="Q648" s="25"/>
      <c r="R648" s="25"/>
      <c r="S648" s="25"/>
      <c r="T648" s="25"/>
      <c r="U648" s="25"/>
      <c r="V648" s="25"/>
    </row>
    <row r="649" spans="2:22" ht="14.25">
      <c r="B649" s="23"/>
      <c r="C649" s="23"/>
      <c r="D649" s="31"/>
      <c r="E649" s="25"/>
      <c r="F649" s="25"/>
      <c r="G649" s="25"/>
      <c r="H649" s="25"/>
      <c r="I649" s="25"/>
      <c r="J649" s="25"/>
      <c r="K649" s="25"/>
      <c r="L649" s="25"/>
      <c r="M649" s="25"/>
      <c r="N649" s="25"/>
      <c r="O649" s="25"/>
      <c r="P649" s="25"/>
      <c r="Q649" s="25"/>
      <c r="R649" s="25"/>
      <c r="S649" s="25"/>
      <c r="T649" s="25"/>
      <c r="U649" s="25"/>
      <c r="V649" s="25"/>
    </row>
    <row r="650" spans="2:22" ht="14.25">
      <c r="B650" s="23"/>
      <c r="C650" s="23"/>
      <c r="D650" s="31"/>
      <c r="E650" s="25"/>
      <c r="F650" s="25"/>
      <c r="G650" s="25"/>
      <c r="H650" s="25"/>
      <c r="I650" s="25"/>
      <c r="J650" s="25"/>
      <c r="K650" s="25"/>
      <c r="L650" s="25"/>
      <c r="M650" s="25"/>
      <c r="N650" s="25"/>
      <c r="O650" s="25"/>
      <c r="P650" s="25"/>
      <c r="Q650" s="25"/>
      <c r="R650" s="25"/>
      <c r="S650" s="25"/>
      <c r="T650" s="25"/>
      <c r="U650" s="25"/>
      <c r="V650" s="25"/>
    </row>
    <row r="651" spans="2:22" ht="14.25">
      <c r="B651" s="23"/>
      <c r="C651" s="23"/>
      <c r="D651" s="31"/>
      <c r="E651" s="25"/>
      <c r="F651" s="25"/>
      <c r="G651" s="25"/>
      <c r="H651" s="25"/>
      <c r="I651" s="25"/>
      <c r="J651" s="25"/>
      <c r="K651" s="25"/>
      <c r="L651" s="25"/>
      <c r="M651" s="25"/>
      <c r="N651" s="25"/>
      <c r="O651" s="25"/>
      <c r="P651" s="25"/>
      <c r="Q651" s="25"/>
      <c r="R651" s="25"/>
      <c r="S651" s="25"/>
      <c r="T651" s="25"/>
      <c r="U651" s="25"/>
      <c r="V651" s="25"/>
    </row>
    <row r="652" spans="2:22" ht="14.25">
      <c r="B652" s="23"/>
      <c r="C652" s="23"/>
      <c r="D652" s="31"/>
      <c r="E652" s="25"/>
      <c r="F652" s="25"/>
      <c r="G652" s="25"/>
      <c r="H652" s="25"/>
      <c r="I652" s="25"/>
      <c r="J652" s="25"/>
      <c r="K652" s="25"/>
      <c r="L652" s="25"/>
      <c r="M652" s="25"/>
      <c r="N652" s="25"/>
      <c r="O652" s="25"/>
      <c r="P652" s="25"/>
      <c r="Q652" s="25"/>
      <c r="R652" s="25"/>
      <c r="S652" s="25"/>
      <c r="T652" s="25"/>
      <c r="U652" s="25"/>
      <c r="V652" s="25"/>
    </row>
  </sheetData>
  <sheetProtection algorithmName="SHA-512" hashValue="GOC51VhhClJ7/BEXrW+T6I/GzXrr3V73wtilemjANgGtWFxRc/MS1yn6S6+yVmBpe2QdkkO877UbOZ5mTfLpDA==" saltValue="+nwwMn8QqZhZaGhv68+Tug==" spinCount="100000" sheet="1" objects="1" scenarios="1"/>
  <protectedRanges>
    <protectedRange algorithmName="SHA-512" hashValue="mphHNTHS+P0C/uoHVodBb5Sj8Bb5Cwn36xsJdCPQN4IBAwUNFQpICvySYUJ64UzoRdkSLaTCf31choFU/WWAyA==" saltValue="hF2IUVthWCM+4EEEi6V0Ow==" spinCount="100000" sqref="B29:D30 C8:D10 C27:D28 B32:D39 B69 C31:D31 B41:D41 B56:B68 C40:D40 B44 B79 C42:D42 B46:D46 B70:B78 C45:D45 B48:D48 B106 C47:D47 B50:D52 B80:B105 C49:D49 B107:B108 C53:D53 B55 C43:D44 B43 C54:D108 B54" name="Range1"/>
    <protectedRange algorithmName="SHA-512" hashValue="mphHNTHS+P0C/uoHVodBb5Sj8Bb5Cwn36xsJdCPQN4IBAwUNFQpICvySYUJ64UzoRdkSLaTCf31choFU/WWAyA==" saltValue="hF2IUVthWCM+4EEEi6V0Ow==" spinCount="100000" sqref="B11:D11 B16:D26 C12:D15" name="Range1_2"/>
    <protectedRange algorithmName="SHA-512" hashValue="mphHNTHS+P0C/uoHVodBb5Sj8Bb5Cwn36xsJdCPQN4IBAwUNFQpICvySYUJ64UzoRdkSLaTCf31choFU/WWAyA==" saltValue="hF2IUVthWCM+4EEEi6V0Ow==" spinCount="100000" sqref="B9 B15 B10" name="Range1_1_1"/>
    <protectedRange algorithmName="SHA-512" hashValue="mphHNTHS+P0C/uoHVodBb5Sj8Bb5Cwn36xsJdCPQN4IBAwUNFQpICvySYUJ64UzoRdkSLaTCf31choFU/WWAyA==" saltValue="hF2IUVthWCM+4EEEi6V0Ow==" spinCount="100000" sqref="B27 B28 B31 B40 B42 B45 B47 B49 B53" name="Range1_1"/>
    <protectedRange algorithmName="SHA-512" hashValue="mphHNTHS+P0C/uoHVodBb5Sj8Bb5Cwn36xsJdCPQN4IBAwUNFQpICvySYUJ64UzoRdkSLaTCf31choFU/WWAyA==" saltValue="hF2IUVthWCM+4EEEi6V0Ow==" spinCount="100000" sqref="B12:B14" name="Range1_2_1"/>
    <protectedRange algorithmName="SHA-512" hashValue="mphHNTHS+P0C/uoHVodBb5Sj8Bb5Cwn36xsJdCPQN4IBAwUNFQpICvySYUJ64UzoRdkSLaTCf31choFU/WWAyA==" saltValue="hF2IUVthWCM+4EEEi6V0Ow==" spinCount="100000" sqref="B8" name="Range1_1_1_1"/>
  </protectedRanges>
  <mergeCells count="47">
    <mergeCell ref="A1:G1"/>
    <mergeCell ref="E104:E105"/>
    <mergeCell ref="E38:E39"/>
    <mergeCell ref="D5:E5"/>
    <mergeCell ref="D6:E6"/>
    <mergeCell ref="E29:E30"/>
    <mergeCell ref="E32:E35"/>
    <mergeCell ref="E92:E93"/>
    <mergeCell ref="E89:E90"/>
    <mergeCell ref="E36:E37"/>
    <mergeCell ref="E64:E66"/>
    <mergeCell ref="E72:E73"/>
    <mergeCell ref="E83:E86"/>
    <mergeCell ref="B28:G28"/>
    <mergeCell ref="B31:G31"/>
    <mergeCell ref="B70:G70"/>
    <mergeCell ref="B75:G75"/>
    <mergeCell ref="B49:G49"/>
    <mergeCell ref="B53:G53"/>
    <mergeCell ref="B56:G56"/>
    <mergeCell ref="B61:G61"/>
    <mergeCell ref="B77:G77"/>
    <mergeCell ref="B80:G80"/>
    <mergeCell ref="B82:G82"/>
    <mergeCell ref="B87:G87"/>
    <mergeCell ref="B79:G79"/>
    <mergeCell ref="B102:G102"/>
    <mergeCell ref="B107:G107"/>
    <mergeCell ref="B91:G91"/>
    <mergeCell ref="B94:G94"/>
    <mergeCell ref="B96:G96"/>
    <mergeCell ref="B98:G98"/>
    <mergeCell ref="B100:G100"/>
    <mergeCell ref="B106:G106"/>
    <mergeCell ref="B9:G9"/>
    <mergeCell ref="B27:G27"/>
    <mergeCell ref="B44:G44"/>
    <mergeCell ref="B55:G55"/>
    <mergeCell ref="B69:G69"/>
    <mergeCell ref="B15:G15"/>
    <mergeCell ref="B10:G10"/>
    <mergeCell ref="B63:G63"/>
    <mergeCell ref="B67:G67"/>
    <mergeCell ref="B40:G40"/>
    <mergeCell ref="B42:G42"/>
    <mergeCell ref="B45:G45"/>
    <mergeCell ref="B47:G47"/>
  </mergeCells>
  <conditionalFormatting sqref="B93">
    <cfRule type="cellIs" dxfId="19" priority="22" operator="equal">
      <formula>"Not Mandatory"</formula>
    </cfRule>
    <cfRule type="cellIs" dxfId="18" priority="23" operator="equal">
      <formula>"Mandatory"</formula>
    </cfRule>
  </conditionalFormatting>
  <conditionalFormatting sqref="D62:E62">
    <cfRule type="cellIs" dxfId="17" priority="1" operator="equal">
      <formula>"Validate"</formula>
    </cfRule>
    <cfRule type="cellIs" dxfId="16" priority="2" operator="equal">
      <formula>"No"</formula>
    </cfRule>
    <cfRule type="cellIs" dxfId="15" priority="3" operator="equal">
      <formula>"Yes"</formula>
    </cfRule>
  </conditionalFormatting>
  <conditionalFormatting sqref="D11:F14 D16:F17 D18 F18 D19:F26 D29:D30 D32:D39 D41 D43 D46 D48 D50:D52 D54 D57:D60 D64:D66 D68 D71:D74 D76 D78 D81 D83:D86 D88:D90 D92:D93 D95 B97 D97 B99 D99 B101 D101 B103:B105 D103:D105 D108">
    <cfRule type="cellIs" dxfId="14" priority="19" operator="equal">
      <formula>"Validate"</formula>
    </cfRule>
    <cfRule type="cellIs" dxfId="13" priority="20" operator="equal">
      <formula>"No"</formula>
    </cfRule>
    <cfRule type="cellIs" dxfId="12" priority="21" operator="equal">
      <formula>"Yes"</formula>
    </cfRule>
  </conditionalFormatting>
  <conditionalFormatting sqref="E50">
    <cfRule type="cellIs" dxfId="11" priority="7" operator="equal">
      <formula>"Validate"</formula>
    </cfRule>
    <cfRule type="cellIs" dxfId="10" priority="8" operator="equal">
      <formula>"No"</formula>
    </cfRule>
    <cfRule type="cellIs" dxfId="9" priority="9" operator="equal">
      <formula>"Yes"</formula>
    </cfRule>
  </conditionalFormatting>
  <conditionalFormatting sqref="E52">
    <cfRule type="cellIs" dxfId="8" priority="4" operator="equal">
      <formula>"Validate"</formula>
    </cfRule>
    <cfRule type="cellIs" dxfId="7" priority="5" operator="equal">
      <formula>"No"</formula>
    </cfRule>
    <cfRule type="cellIs" dxfId="6" priority="6" operator="equal">
      <formula>"Yes"</formula>
    </cfRule>
  </conditionalFormatting>
  <conditionalFormatting sqref="F105 F108">
    <cfRule type="cellIs" dxfId="5" priority="10" operator="equal">
      <formula>"Validate"</formula>
    </cfRule>
    <cfRule type="cellIs" dxfId="4" priority="11" operator="equal">
      <formula>"No"</formula>
    </cfRule>
    <cfRule type="cellIs" dxfId="3" priority="12" operator="equal">
      <formula>"Yes"</formula>
    </cfRule>
  </conditionalFormatting>
  <hyperlinks>
    <hyperlink ref="B4" location="Cover!A1" display="Back to Cover" xr:uid="{E345B0FB-5405-4374-AEF9-CB4DCC2DA1AD}"/>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01E3-8839-4248-8FF4-BBBE0F0B5738}">
  <sheetPr>
    <tabColor rgb="FF225461"/>
  </sheetPr>
  <dimension ref="A1:V584"/>
  <sheetViews>
    <sheetView showGridLines="0" zoomScale="80" zoomScaleNormal="80" workbookViewId="0">
      <pane xSplit="1" ySplit="8" topLeftCell="B9" activePane="bottomRight" state="frozen"/>
      <selection pane="topRight" activeCell="B1" sqref="B1"/>
      <selection pane="bottomLeft" activeCell="A6" sqref="A6"/>
      <selection pane="bottomRight" activeCell="B4" sqref="B4"/>
    </sheetView>
  </sheetViews>
  <sheetFormatPr defaultColWidth="13.875" defaultRowHeight="11.25"/>
  <cols>
    <col min="1" max="1" width="4.625" customWidth="1"/>
    <col min="2" max="2" width="70.625" style="10" customWidth="1"/>
    <col min="3" max="3" width="20.625" style="10" customWidth="1"/>
    <col min="4" max="4" width="13.625" customWidth="1"/>
    <col min="5" max="6" width="60.625" style="73" customWidth="1"/>
    <col min="7" max="7" width="30.625" customWidth="1"/>
    <col min="8" max="22" width="8.625" customWidth="1"/>
  </cols>
  <sheetData>
    <row r="1" spans="1:22" ht="48.95" customHeight="1">
      <c r="A1" s="841"/>
      <c r="B1" s="841"/>
      <c r="C1" s="841"/>
      <c r="D1" s="841"/>
      <c r="E1" s="841"/>
      <c r="F1" s="841"/>
      <c r="G1" s="841"/>
    </row>
    <row r="2" spans="1:22" ht="24" customHeight="1">
      <c r="A2" s="90"/>
      <c r="B2" s="118" t="s">
        <v>249</v>
      </c>
      <c r="C2" s="118"/>
      <c r="D2" s="118"/>
      <c r="E2" s="118"/>
      <c r="F2" s="118"/>
      <c r="G2" s="118"/>
    </row>
    <row r="4" spans="1:22" s="107" customFormat="1" ht="18.95" customHeight="1">
      <c r="B4" s="241" t="s">
        <v>666</v>
      </c>
      <c r="C4" s="241"/>
      <c r="D4" s="241"/>
      <c r="E4" s="241"/>
      <c r="F4" s="241"/>
      <c r="G4" s="241"/>
      <c r="H4" s="99"/>
      <c r="I4" s="99"/>
      <c r="J4" s="99"/>
      <c r="K4" s="99"/>
      <c r="L4" s="99"/>
      <c r="M4" s="99"/>
      <c r="N4" s="99"/>
      <c r="O4" s="99"/>
      <c r="P4" s="99"/>
      <c r="Q4" s="99"/>
      <c r="R4" s="99"/>
      <c r="S4" s="99"/>
      <c r="T4" s="99"/>
      <c r="U4" s="99"/>
      <c r="V4" s="99"/>
    </row>
    <row r="5" spans="1:22" ht="14.25">
      <c r="B5" s="23"/>
      <c r="C5" s="74"/>
      <c r="D5" s="695"/>
      <c r="E5" s="695"/>
      <c r="F5" s="16"/>
      <c r="G5" s="25"/>
      <c r="H5" s="25"/>
      <c r="I5" s="25"/>
      <c r="J5" s="25"/>
      <c r="K5" s="25"/>
      <c r="L5" s="25"/>
      <c r="M5" s="25"/>
      <c r="N5" s="25"/>
      <c r="O5" s="25"/>
      <c r="P5" s="25"/>
      <c r="Q5" s="25"/>
      <c r="R5" s="25"/>
      <c r="S5" s="25"/>
      <c r="T5" s="25"/>
      <c r="U5" s="25"/>
      <c r="V5" s="25"/>
    </row>
    <row r="6" spans="1:22" ht="21">
      <c r="B6" s="141" t="s">
        <v>405</v>
      </c>
      <c r="C6" s="74"/>
      <c r="D6" s="695"/>
      <c r="E6" s="695"/>
      <c r="F6" s="16"/>
      <c r="G6" s="25"/>
      <c r="H6" s="25"/>
      <c r="I6" s="25"/>
      <c r="J6" s="25"/>
      <c r="K6" s="25"/>
      <c r="L6" s="25"/>
      <c r="M6" s="25"/>
      <c r="N6" s="25"/>
      <c r="O6" s="25"/>
      <c r="P6" s="25"/>
      <c r="Q6" s="25"/>
      <c r="R6" s="25"/>
      <c r="S6" s="25"/>
      <c r="T6" s="25"/>
      <c r="U6" s="25"/>
      <c r="V6" s="25"/>
    </row>
    <row r="7" spans="1:22" s="30" customFormat="1" ht="21">
      <c r="B7" s="92" t="s">
        <v>21</v>
      </c>
      <c r="C7" s="28"/>
      <c r="D7" s="28"/>
      <c r="E7" s="28"/>
      <c r="F7" s="28"/>
      <c r="G7" s="29"/>
      <c r="H7" s="29"/>
      <c r="I7" s="29"/>
      <c r="J7" s="29"/>
      <c r="K7" s="29"/>
      <c r="L7" s="29"/>
      <c r="M7" s="29"/>
      <c r="N7" s="29"/>
      <c r="O7" s="29"/>
      <c r="P7" s="29"/>
      <c r="Q7" s="29"/>
      <c r="R7" s="29"/>
      <c r="S7" s="29"/>
      <c r="T7" s="29"/>
      <c r="U7" s="29"/>
      <c r="V7" s="29"/>
    </row>
    <row r="8" spans="1:22" s="77" customFormat="1" ht="56.25">
      <c r="B8" s="608" t="s">
        <v>603</v>
      </c>
      <c r="C8" s="609" t="s">
        <v>406</v>
      </c>
      <c r="D8" s="608" t="s">
        <v>407</v>
      </c>
      <c r="E8" s="608" t="s">
        <v>408</v>
      </c>
      <c r="F8" s="608" t="s">
        <v>409</v>
      </c>
      <c r="G8" s="608" t="s">
        <v>669</v>
      </c>
      <c r="H8" s="76"/>
      <c r="I8" s="76"/>
      <c r="J8" s="76"/>
      <c r="K8" s="76"/>
      <c r="L8" s="76"/>
      <c r="M8" s="76"/>
      <c r="N8" s="76"/>
      <c r="O8" s="76"/>
      <c r="P8" s="76"/>
      <c r="Q8" s="76"/>
      <c r="R8" s="76"/>
      <c r="S8" s="76"/>
      <c r="T8" s="76"/>
      <c r="U8" s="76"/>
      <c r="V8" s="76"/>
    </row>
    <row r="9" spans="1:22" s="77" customFormat="1" ht="18.95" customHeight="1" thickBot="1">
      <c r="B9" s="851" t="s">
        <v>1527</v>
      </c>
      <c r="C9" s="852"/>
      <c r="D9" s="852"/>
      <c r="E9" s="852"/>
      <c r="F9" s="852"/>
      <c r="G9" s="852"/>
      <c r="H9" s="76"/>
      <c r="I9" s="76"/>
      <c r="J9" s="76"/>
      <c r="K9" s="76"/>
      <c r="L9" s="76"/>
      <c r="M9" s="76"/>
      <c r="N9" s="76"/>
      <c r="O9" s="76"/>
      <c r="P9" s="76"/>
      <c r="Q9" s="76"/>
      <c r="R9" s="76"/>
      <c r="S9" s="76"/>
      <c r="T9" s="76"/>
      <c r="U9" s="76"/>
      <c r="V9" s="76"/>
    </row>
    <row r="10" spans="1:22" s="77" customFormat="1" ht="18.95" customHeight="1" thickBot="1">
      <c r="B10" s="849" t="s">
        <v>1528</v>
      </c>
      <c r="C10" s="849"/>
      <c r="D10" s="849"/>
      <c r="E10" s="849"/>
      <c r="F10" s="849"/>
      <c r="G10" s="849"/>
      <c r="H10" s="76"/>
      <c r="I10" s="76"/>
      <c r="J10" s="76"/>
      <c r="K10" s="76"/>
      <c r="L10" s="76"/>
      <c r="M10" s="76"/>
      <c r="N10" s="76"/>
      <c r="O10" s="76"/>
      <c r="P10" s="76"/>
      <c r="Q10" s="76"/>
      <c r="R10" s="76"/>
      <c r="S10" s="76"/>
      <c r="T10" s="76"/>
      <c r="U10" s="76"/>
      <c r="V10" s="76"/>
    </row>
    <row r="11" spans="1:22" s="30" customFormat="1" ht="64.5" customHeight="1">
      <c r="B11" s="167" t="s">
        <v>1529</v>
      </c>
      <c r="C11" s="171" t="s">
        <v>414</v>
      </c>
      <c r="D11" s="119" t="s">
        <v>415</v>
      </c>
      <c r="E11" s="734" t="s">
        <v>1530</v>
      </c>
      <c r="F11" s="734"/>
      <c r="G11" s="172" t="s">
        <v>415</v>
      </c>
      <c r="H11" s="29"/>
      <c r="I11" s="29"/>
      <c r="J11" s="29"/>
      <c r="K11" s="29"/>
      <c r="L11" s="29"/>
      <c r="M11" s="29"/>
      <c r="N11" s="29"/>
      <c r="O11" s="29"/>
      <c r="P11" s="29"/>
      <c r="Q11" s="29"/>
      <c r="R11" s="29"/>
      <c r="S11" s="29"/>
      <c r="T11" s="29"/>
      <c r="U11" s="29"/>
      <c r="V11" s="29"/>
    </row>
    <row r="12" spans="1:22" s="30" customFormat="1" ht="18.95" customHeight="1" thickBot="1">
      <c r="B12" s="849" t="s">
        <v>1531</v>
      </c>
      <c r="C12" s="849"/>
      <c r="D12" s="849"/>
      <c r="E12" s="849"/>
      <c r="F12" s="849"/>
      <c r="G12" s="849"/>
      <c r="H12" s="29"/>
      <c r="I12" s="29"/>
      <c r="J12" s="29"/>
      <c r="K12" s="29"/>
      <c r="L12" s="29"/>
      <c r="M12" s="29"/>
      <c r="N12" s="29"/>
      <c r="O12" s="29"/>
      <c r="P12" s="29"/>
      <c r="Q12" s="29"/>
      <c r="R12" s="29"/>
      <c r="S12" s="29"/>
      <c r="T12" s="29"/>
      <c r="U12" s="29"/>
      <c r="V12" s="29"/>
    </row>
    <row r="13" spans="1:22" s="30" customFormat="1" ht="70.5" customHeight="1">
      <c r="B13" s="185" t="s">
        <v>1532</v>
      </c>
      <c r="C13" s="231" t="s">
        <v>414</v>
      </c>
      <c r="D13" s="184" t="s">
        <v>415</v>
      </c>
      <c r="E13" s="694" t="s">
        <v>1682</v>
      </c>
      <c r="F13" s="694"/>
      <c r="G13" s="232" t="s">
        <v>700</v>
      </c>
      <c r="H13" s="29"/>
      <c r="I13" s="50"/>
      <c r="J13" s="29"/>
      <c r="K13" s="29"/>
      <c r="L13" s="29"/>
      <c r="M13" s="29"/>
      <c r="N13" s="29"/>
      <c r="O13" s="29"/>
      <c r="P13" s="29"/>
      <c r="Q13" s="29"/>
      <c r="R13" s="29"/>
      <c r="S13" s="29"/>
      <c r="T13" s="29"/>
      <c r="U13" s="29"/>
      <c r="V13" s="29"/>
    </row>
    <row r="14" spans="1:22" s="30" customFormat="1" ht="90" customHeight="1">
      <c r="B14" s="186" t="s">
        <v>1533</v>
      </c>
      <c r="C14" s="349" t="s">
        <v>414</v>
      </c>
      <c r="D14" s="181" t="s">
        <v>415</v>
      </c>
      <c r="E14" s="700" t="s">
        <v>1683</v>
      </c>
      <c r="F14" s="700"/>
      <c r="G14" s="350" t="s">
        <v>1534</v>
      </c>
      <c r="H14" s="29"/>
      <c r="I14" s="50"/>
      <c r="J14" s="29"/>
      <c r="K14" s="29"/>
      <c r="L14" s="29"/>
      <c r="M14" s="29"/>
      <c r="N14" s="29"/>
      <c r="O14" s="29"/>
      <c r="P14" s="29"/>
      <c r="Q14" s="29"/>
      <c r="R14" s="29"/>
      <c r="S14" s="29"/>
      <c r="T14" s="29"/>
      <c r="U14" s="29"/>
      <c r="V14" s="29"/>
    </row>
    <row r="15" spans="1:22" s="30" customFormat="1" ht="18.95" customHeight="1" thickBot="1">
      <c r="B15" s="849" t="s">
        <v>1535</v>
      </c>
      <c r="C15" s="849"/>
      <c r="D15" s="849"/>
      <c r="E15" s="849"/>
      <c r="F15" s="849"/>
      <c r="G15" s="849"/>
      <c r="H15" s="29"/>
      <c r="I15" s="50"/>
      <c r="J15" s="29"/>
      <c r="K15" s="29"/>
      <c r="L15" s="29"/>
      <c r="M15" s="29"/>
      <c r="N15" s="29"/>
      <c r="O15" s="29"/>
      <c r="P15" s="29"/>
      <c r="Q15" s="29"/>
      <c r="R15" s="29"/>
      <c r="S15" s="29"/>
      <c r="T15" s="29"/>
      <c r="U15" s="29"/>
      <c r="V15" s="29"/>
    </row>
    <row r="16" spans="1:22" s="30" customFormat="1" ht="20.100000000000001" customHeight="1">
      <c r="B16" s="187" t="s">
        <v>1672</v>
      </c>
      <c r="C16" s="231" t="s">
        <v>467</v>
      </c>
      <c r="D16" s="184" t="s">
        <v>468</v>
      </c>
      <c r="E16" s="847" t="s">
        <v>1536</v>
      </c>
      <c r="F16" s="847"/>
      <c r="G16" s="232" t="s">
        <v>1537</v>
      </c>
      <c r="H16" s="29"/>
      <c r="I16" s="50"/>
      <c r="J16" s="29"/>
      <c r="K16" s="29"/>
      <c r="L16" s="29"/>
      <c r="M16" s="29"/>
      <c r="N16" s="29"/>
      <c r="O16" s="29"/>
      <c r="P16" s="29"/>
      <c r="Q16" s="29"/>
      <c r="R16" s="29"/>
      <c r="S16" s="29"/>
      <c r="T16" s="29"/>
      <c r="U16" s="29"/>
      <c r="V16" s="29"/>
    </row>
    <row r="17" spans="2:22" s="30" customFormat="1" ht="132.94999999999999" customHeight="1">
      <c r="B17" s="186" t="s">
        <v>1673</v>
      </c>
      <c r="C17" s="349" t="s">
        <v>414</v>
      </c>
      <c r="D17" s="181" t="s">
        <v>415</v>
      </c>
      <c r="E17" s="842" t="s">
        <v>1684</v>
      </c>
      <c r="F17" s="842"/>
      <c r="G17" s="350" t="s">
        <v>1538</v>
      </c>
      <c r="H17" s="29"/>
      <c r="I17" s="50"/>
      <c r="J17" s="29"/>
      <c r="K17" s="29"/>
      <c r="L17" s="29"/>
      <c r="M17" s="29"/>
      <c r="N17" s="29"/>
      <c r="O17" s="29"/>
      <c r="P17" s="29"/>
      <c r="Q17" s="29"/>
      <c r="R17" s="29"/>
      <c r="S17" s="29"/>
      <c r="T17" s="29"/>
      <c r="U17" s="29"/>
      <c r="V17" s="29"/>
    </row>
    <row r="18" spans="2:22" s="30" customFormat="1" ht="18.95" customHeight="1" thickBot="1">
      <c r="B18" s="849" t="s">
        <v>1539</v>
      </c>
      <c r="C18" s="849"/>
      <c r="D18" s="849"/>
      <c r="E18" s="849"/>
      <c r="F18" s="849"/>
      <c r="G18" s="849"/>
      <c r="H18" s="29"/>
      <c r="I18" s="50"/>
      <c r="J18" s="29"/>
      <c r="K18" s="29"/>
      <c r="L18" s="29"/>
      <c r="M18" s="29"/>
      <c r="N18" s="29"/>
      <c r="O18" s="29"/>
      <c r="P18" s="29"/>
      <c r="Q18" s="29"/>
      <c r="R18" s="29"/>
      <c r="S18" s="29"/>
      <c r="T18" s="29"/>
      <c r="U18" s="29"/>
      <c r="V18" s="29"/>
    </row>
    <row r="19" spans="2:22" s="30" customFormat="1" ht="44.25" customHeight="1">
      <c r="B19" s="112" t="s">
        <v>1764</v>
      </c>
      <c r="C19" s="171" t="s">
        <v>414</v>
      </c>
      <c r="D19" s="119" t="s">
        <v>415</v>
      </c>
      <c r="E19" s="850" t="s">
        <v>1540</v>
      </c>
      <c r="F19" s="850"/>
      <c r="G19" s="172" t="s">
        <v>415</v>
      </c>
      <c r="H19" s="29"/>
      <c r="I19" s="50"/>
      <c r="J19" s="29"/>
      <c r="K19" s="29"/>
      <c r="L19" s="29"/>
      <c r="M19" s="29"/>
      <c r="N19" s="29"/>
      <c r="O19" s="29"/>
      <c r="P19" s="29"/>
      <c r="Q19" s="29"/>
      <c r="R19" s="29"/>
      <c r="S19" s="29"/>
      <c r="T19" s="29"/>
      <c r="U19" s="29"/>
      <c r="V19" s="29"/>
    </row>
    <row r="20" spans="2:22" s="30" customFormat="1" ht="18.95" customHeight="1" thickBot="1">
      <c r="B20" s="849" t="s">
        <v>1541</v>
      </c>
      <c r="C20" s="849"/>
      <c r="D20" s="849"/>
      <c r="E20" s="849"/>
      <c r="F20" s="849"/>
      <c r="G20" s="849"/>
      <c r="H20" s="29"/>
      <c r="I20" s="50"/>
      <c r="J20" s="29"/>
      <c r="K20" s="29"/>
      <c r="L20" s="29"/>
      <c r="M20" s="29"/>
      <c r="N20" s="29"/>
      <c r="O20" s="29"/>
      <c r="P20" s="29"/>
      <c r="Q20" s="29"/>
      <c r="R20" s="29"/>
      <c r="S20" s="29"/>
      <c r="T20" s="29"/>
      <c r="U20" s="29"/>
      <c r="V20" s="29"/>
    </row>
    <row r="21" spans="2:22" s="30" customFormat="1" ht="20.100000000000001" customHeight="1">
      <c r="B21" s="187" t="s">
        <v>1674</v>
      </c>
      <c r="C21" s="231" t="s">
        <v>414</v>
      </c>
      <c r="D21" s="184" t="s">
        <v>415</v>
      </c>
      <c r="E21" s="847" t="s">
        <v>1540</v>
      </c>
      <c r="F21" s="848"/>
      <c r="G21" s="232" t="s">
        <v>1542</v>
      </c>
      <c r="H21" s="29"/>
      <c r="I21" s="50"/>
      <c r="J21" s="29"/>
      <c r="K21" s="29"/>
      <c r="L21" s="29"/>
      <c r="M21" s="29"/>
      <c r="N21" s="29"/>
      <c r="O21" s="29"/>
      <c r="P21" s="29"/>
      <c r="Q21" s="29"/>
      <c r="R21" s="29"/>
      <c r="S21" s="29"/>
      <c r="T21" s="29"/>
      <c r="U21" s="29"/>
      <c r="V21" s="29"/>
    </row>
    <row r="22" spans="2:22" s="30" customFormat="1" ht="33.75" customHeight="1">
      <c r="B22" s="188" t="s">
        <v>1675</v>
      </c>
      <c r="C22" s="233" t="s">
        <v>414</v>
      </c>
      <c r="D22" s="190" t="s">
        <v>415</v>
      </c>
      <c r="E22" s="846" t="s">
        <v>1543</v>
      </c>
      <c r="F22" s="846"/>
      <c r="G22" s="234" t="s">
        <v>1542</v>
      </c>
      <c r="H22" s="29"/>
      <c r="I22" s="29"/>
      <c r="J22" s="29"/>
      <c r="K22" s="29"/>
      <c r="L22" s="29"/>
      <c r="M22" s="29"/>
      <c r="N22" s="29"/>
      <c r="O22" s="29"/>
      <c r="P22" s="29"/>
      <c r="Q22" s="29"/>
      <c r="R22" s="29"/>
      <c r="S22" s="29"/>
      <c r="T22" s="29"/>
      <c r="U22" s="29"/>
      <c r="V22" s="29"/>
    </row>
    <row r="23" spans="2:22" s="30" customFormat="1" ht="36" customHeight="1">
      <c r="B23" s="188" t="s">
        <v>1676</v>
      </c>
      <c r="C23" s="233" t="s">
        <v>414</v>
      </c>
      <c r="D23" s="190" t="s">
        <v>415</v>
      </c>
      <c r="E23" s="846" t="s">
        <v>1544</v>
      </c>
      <c r="F23" s="846"/>
      <c r="G23" s="234" t="s">
        <v>1542</v>
      </c>
      <c r="H23" s="29"/>
      <c r="I23" s="29"/>
      <c r="J23" s="29"/>
      <c r="K23" s="29"/>
      <c r="L23" s="29"/>
      <c r="M23" s="29"/>
      <c r="N23" s="29"/>
      <c r="O23" s="29"/>
      <c r="P23" s="29"/>
      <c r="Q23" s="29"/>
      <c r="R23" s="29"/>
      <c r="S23" s="29"/>
      <c r="T23" s="29"/>
      <c r="U23" s="29"/>
      <c r="V23" s="29"/>
    </row>
    <row r="24" spans="2:22" s="30" customFormat="1" ht="45">
      <c r="B24" s="186" t="s">
        <v>1585</v>
      </c>
      <c r="C24" s="349" t="s">
        <v>414</v>
      </c>
      <c r="D24" s="181" t="s">
        <v>415</v>
      </c>
      <c r="E24" s="843" t="s">
        <v>1545</v>
      </c>
      <c r="F24" s="843"/>
      <c r="G24" s="350" t="s">
        <v>1542</v>
      </c>
      <c r="H24" s="29"/>
      <c r="I24" s="29"/>
      <c r="J24" s="29"/>
      <c r="K24" s="29"/>
      <c r="L24" s="29"/>
      <c r="M24" s="29"/>
      <c r="N24" s="29"/>
      <c r="O24" s="29"/>
      <c r="P24" s="29"/>
      <c r="Q24" s="29"/>
      <c r="R24" s="29"/>
      <c r="S24" s="29"/>
      <c r="T24" s="29"/>
      <c r="U24" s="29"/>
      <c r="V24" s="29"/>
    </row>
    <row r="25" spans="2:22" s="30" customFormat="1" ht="18.95" customHeight="1">
      <c r="B25" s="857" t="s">
        <v>1546</v>
      </c>
      <c r="C25" s="857"/>
      <c r="D25" s="857"/>
      <c r="E25" s="857"/>
      <c r="F25" s="857"/>
      <c r="G25" s="857"/>
      <c r="H25" s="29"/>
      <c r="I25" s="29"/>
      <c r="J25" s="29"/>
      <c r="K25" s="29"/>
      <c r="L25" s="29"/>
      <c r="M25" s="29"/>
      <c r="N25" s="29"/>
      <c r="O25" s="29"/>
      <c r="P25" s="29"/>
      <c r="Q25" s="29"/>
      <c r="R25" s="29"/>
      <c r="S25" s="29"/>
      <c r="T25" s="29"/>
      <c r="U25" s="29"/>
      <c r="V25" s="29"/>
    </row>
    <row r="26" spans="2:22" s="30" customFormat="1" ht="18.95" customHeight="1" thickBot="1">
      <c r="B26" s="854" t="s">
        <v>1547</v>
      </c>
      <c r="C26" s="854"/>
      <c r="D26" s="854"/>
      <c r="E26" s="854"/>
      <c r="F26" s="854"/>
      <c r="G26" s="854"/>
      <c r="H26" s="29"/>
      <c r="I26" s="29"/>
      <c r="J26" s="29"/>
      <c r="K26" s="29"/>
      <c r="L26" s="29"/>
      <c r="M26" s="29"/>
      <c r="N26" s="29"/>
      <c r="O26" s="29"/>
      <c r="P26" s="29"/>
      <c r="Q26" s="29"/>
      <c r="R26" s="29"/>
      <c r="S26" s="29"/>
      <c r="T26" s="29"/>
      <c r="U26" s="29"/>
      <c r="V26" s="29"/>
    </row>
    <row r="27" spans="2:22" s="30" customFormat="1" ht="30">
      <c r="B27" s="187" t="s">
        <v>1548</v>
      </c>
      <c r="C27" s="231" t="s">
        <v>414</v>
      </c>
      <c r="D27" s="184" t="s">
        <v>415</v>
      </c>
      <c r="E27" s="847" t="s">
        <v>1549</v>
      </c>
      <c r="F27" s="847"/>
      <c r="G27" s="232" t="s">
        <v>415</v>
      </c>
      <c r="H27" s="29"/>
      <c r="I27" s="29"/>
      <c r="J27" s="29"/>
      <c r="K27" s="29"/>
      <c r="L27" s="29"/>
      <c r="M27" s="29"/>
      <c r="N27" s="29"/>
      <c r="O27" s="29"/>
      <c r="P27" s="29"/>
      <c r="Q27" s="29"/>
      <c r="R27" s="29"/>
      <c r="S27" s="29"/>
      <c r="T27" s="29"/>
      <c r="U27" s="29"/>
      <c r="V27" s="29"/>
    </row>
    <row r="28" spans="2:22" s="30" customFormat="1" ht="45">
      <c r="B28" s="188" t="s">
        <v>1677</v>
      </c>
      <c r="C28" s="233" t="s">
        <v>431</v>
      </c>
      <c r="D28" s="190" t="s">
        <v>548</v>
      </c>
      <c r="E28" s="846">
        <v>0</v>
      </c>
      <c r="F28" s="846"/>
      <c r="G28" s="234" t="s">
        <v>1550</v>
      </c>
      <c r="H28" s="29"/>
      <c r="I28" s="29"/>
      <c r="J28" s="29"/>
      <c r="K28" s="29"/>
      <c r="L28" s="29"/>
      <c r="M28" s="29"/>
      <c r="N28" s="29"/>
      <c r="O28" s="29"/>
      <c r="P28" s="29"/>
      <c r="Q28" s="29"/>
      <c r="R28" s="29"/>
      <c r="S28" s="29"/>
      <c r="T28" s="29"/>
      <c r="U28" s="29"/>
      <c r="V28" s="29"/>
    </row>
    <row r="29" spans="2:22" s="30" customFormat="1" ht="34.5" customHeight="1">
      <c r="B29" s="188" t="s">
        <v>1678</v>
      </c>
      <c r="C29" s="233" t="s">
        <v>414</v>
      </c>
      <c r="D29" s="190" t="s">
        <v>415</v>
      </c>
      <c r="E29" s="853" t="s">
        <v>418</v>
      </c>
      <c r="F29" s="853"/>
      <c r="G29" s="234" t="s">
        <v>1550</v>
      </c>
      <c r="H29" s="29"/>
      <c r="I29" s="29"/>
      <c r="J29" s="29"/>
      <c r="K29" s="29"/>
      <c r="L29" s="29"/>
      <c r="M29" s="29"/>
      <c r="N29" s="29"/>
      <c r="O29" s="29"/>
      <c r="P29" s="29"/>
      <c r="Q29" s="29"/>
      <c r="R29" s="29"/>
      <c r="S29" s="29"/>
      <c r="T29" s="29"/>
      <c r="U29" s="29"/>
      <c r="V29" s="29"/>
    </row>
    <row r="30" spans="2:22" s="30" customFormat="1" ht="30">
      <c r="B30" s="188" t="s">
        <v>1679</v>
      </c>
      <c r="C30" s="233" t="s">
        <v>414</v>
      </c>
      <c r="D30" s="190" t="s">
        <v>415</v>
      </c>
      <c r="E30" s="853" t="s">
        <v>418</v>
      </c>
      <c r="F30" s="853"/>
      <c r="G30" s="234" t="s">
        <v>415</v>
      </c>
      <c r="H30" s="29"/>
      <c r="I30" s="29"/>
      <c r="J30" s="29"/>
      <c r="K30" s="29"/>
      <c r="L30" s="29"/>
      <c r="M30" s="29"/>
      <c r="N30" s="29"/>
      <c r="O30" s="29"/>
      <c r="P30" s="29"/>
      <c r="Q30" s="29"/>
      <c r="R30" s="29"/>
      <c r="S30" s="29"/>
      <c r="T30" s="29"/>
      <c r="U30" s="29"/>
      <c r="V30" s="29"/>
    </row>
    <row r="31" spans="2:22" s="30" customFormat="1" ht="30">
      <c r="B31" s="186" t="s">
        <v>1586</v>
      </c>
      <c r="C31" s="349" t="s">
        <v>431</v>
      </c>
      <c r="D31" s="181" t="s">
        <v>415</v>
      </c>
      <c r="E31" s="856" t="s">
        <v>1551</v>
      </c>
      <c r="F31" s="856"/>
      <c r="G31" s="350" t="s">
        <v>415</v>
      </c>
      <c r="H31" s="29"/>
      <c r="I31" s="29"/>
      <c r="J31" s="29"/>
      <c r="K31" s="29"/>
      <c r="L31" s="29"/>
      <c r="M31" s="29"/>
      <c r="N31" s="29"/>
      <c r="O31" s="29"/>
      <c r="P31" s="29"/>
      <c r="Q31" s="29"/>
      <c r="R31" s="29"/>
      <c r="S31" s="29"/>
      <c r="T31" s="29"/>
      <c r="U31" s="29"/>
      <c r="V31" s="29"/>
    </row>
    <row r="32" spans="2:22" s="30" customFormat="1" ht="18.95" customHeight="1" thickBot="1">
      <c r="B32" s="854" t="s">
        <v>1552</v>
      </c>
      <c r="C32" s="854"/>
      <c r="D32" s="854"/>
      <c r="E32" s="854"/>
      <c r="F32" s="854"/>
      <c r="G32" s="854"/>
      <c r="H32" s="29"/>
      <c r="I32" s="29"/>
      <c r="J32" s="29"/>
      <c r="K32" s="29"/>
      <c r="L32" s="29"/>
      <c r="M32" s="29"/>
      <c r="N32" s="29"/>
      <c r="O32" s="29"/>
      <c r="P32" s="29"/>
      <c r="Q32" s="29"/>
      <c r="R32" s="29"/>
      <c r="S32" s="29"/>
      <c r="T32" s="29"/>
      <c r="U32" s="29"/>
      <c r="V32" s="29"/>
    </row>
    <row r="33" spans="2:22" s="30" customFormat="1" ht="61.5" customHeight="1">
      <c r="B33" s="112" t="s">
        <v>1587</v>
      </c>
      <c r="C33" s="171" t="s">
        <v>414</v>
      </c>
      <c r="D33" s="119" t="s">
        <v>415</v>
      </c>
      <c r="E33" s="850" t="s">
        <v>1553</v>
      </c>
      <c r="F33" s="850"/>
      <c r="G33" s="172" t="s">
        <v>415</v>
      </c>
      <c r="H33" s="29"/>
      <c r="I33" s="29"/>
      <c r="J33" s="29"/>
      <c r="K33" s="29"/>
      <c r="L33" s="29"/>
      <c r="M33" s="29"/>
      <c r="N33" s="29"/>
      <c r="O33" s="29"/>
      <c r="P33" s="29"/>
      <c r="Q33" s="29"/>
      <c r="R33" s="29"/>
      <c r="S33" s="29"/>
      <c r="T33" s="29"/>
      <c r="U33" s="29"/>
      <c r="V33" s="29"/>
    </row>
    <row r="34" spans="2:22" s="30" customFormat="1" ht="18.95" customHeight="1" thickBot="1">
      <c r="B34" s="855" t="s">
        <v>1554</v>
      </c>
      <c r="C34" s="855"/>
      <c r="D34" s="855"/>
      <c r="E34" s="855"/>
      <c r="F34" s="855"/>
      <c r="G34" s="855"/>
      <c r="H34" s="29"/>
      <c r="I34" s="29"/>
      <c r="J34" s="29"/>
      <c r="K34" s="29"/>
      <c r="L34" s="29"/>
      <c r="M34" s="29"/>
      <c r="N34" s="29"/>
      <c r="O34" s="29"/>
      <c r="P34" s="29"/>
      <c r="Q34" s="29"/>
      <c r="R34" s="29"/>
      <c r="S34" s="29"/>
      <c r="T34" s="29"/>
      <c r="U34" s="29"/>
      <c r="V34" s="29"/>
    </row>
    <row r="35" spans="2:22" s="30" customFormat="1" ht="18.95" customHeight="1" thickBot="1">
      <c r="B35" s="854" t="s">
        <v>1555</v>
      </c>
      <c r="C35" s="854"/>
      <c r="D35" s="854"/>
      <c r="E35" s="854"/>
      <c r="F35" s="854"/>
      <c r="G35" s="854"/>
      <c r="H35" s="29"/>
      <c r="I35" s="29"/>
      <c r="J35" s="29"/>
      <c r="K35" s="29"/>
      <c r="L35" s="29"/>
      <c r="M35" s="29"/>
      <c r="N35" s="29"/>
      <c r="O35" s="29"/>
      <c r="P35" s="29"/>
      <c r="Q35" s="29"/>
      <c r="R35" s="29"/>
      <c r="S35" s="29"/>
      <c r="T35" s="29"/>
      <c r="U35" s="29"/>
      <c r="V35" s="29"/>
    </row>
    <row r="36" spans="2:22" s="30" customFormat="1" ht="30">
      <c r="B36" s="187" t="s">
        <v>1680</v>
      </c>
      <c r="C36" s="231" t="s">
        <v>467</v>
      </c>
      <c r="D36" s="184" t="s">
        <v>1556</v>
      </c>
      <c r="E36" s="848">
        <v>25</v>
      </c>
      <c r="F36" s="848"/>
      <c r="G36" s="232" t="s">
        <v>415</v>
      </c>
      <c r="H36" s="29"/>
      <c r="I36" s="29"/>
      <c r="J36" s="29"/>
      <c r="K36" s="29"/>
      <c r="L36" s="29"/>
      <c r="M36" s="29"/>
      <c r="N36" s="29"/>
      <c r="O36" s="29"/>
      <c r="P36" s="29"/>
      <c r="Q36" s="29"/>
      <c r="R36" s="29"/>
      <c r="S36" s="29"/>
      <c r="T36" s="29"/>
      <c r="U36" s="29"/>
      <c r="V36" s="29"/>
    </row>
    <row r="37" spans="2:22" s="30" customFormat="1" ht="47.25" customHeight="1">
      <c r="B37" s="188" t="s">
        <v>1557</v>
      </c>
      <c r="C37" s="233" t="s">
        <v>414</v>
      </c>
      <c r="D37" s="190" t="s">
        <v>415</v>
      </c>
      <c r="E37" s="693" t="s">
        <v>1558</v>
      </c>
      <c r="F37" s="693"/>
      <c r="G37" s="239" t="s">
        <v>415</v>
      </c>
      <c r="H37" s="29"/>
      <c r="I37" s="29"/>
      <c r="J37" s="29"/>
      <c r="K37" s="29"/>
      <c r="L37" s="29"/>
      <c r="M37" s="29"/>
      <c r="N37" s="29"/>
      <c r="O37" s="29"/>
      <c r="P37" s="29"/>
      <c r="Q37" s="29"/>
      <c r="R37" s="29"/>
      <c r="S37" s="29"/>
      <c r="T37" s="29"/>
      <c r="U37" s="29"/>
      <c r="V37" s="29"/>
    </row>
    <row r="38" spans="2:22" s="30" customFormat="1" ht="15.95" customHeight="1">
      <c r="B38" s="242" t="s">
        <v>1681</v>
      </c>
      <c r="C38" s="233" t="s">
        <v>467</v>
      </c>
      <c r="D38" s="190" t="s">
        <v>473</v>
      </c>
      <c r="E38" s="853">
        <v>0</v>
      </c>
      <c r="F38" s="853"/>
      <c r="G38" s="239" t="s">
        <v>415</v>
      </c>
      <c r="H38" s="29"/>
      <c r="I38" s="29"/>
      <c r="J38" s="29"/>
      <c r="K38" s="29"/>
      <c r="L38" s="29"/>
      <c r="M38" s="29"/>
      <c r="N38" s="29"/>
      <c r="O38" s="29"/>
      <c r="P38" s="29"/>
      <c r="Q38" s="29"/>
      <c r="R38" s="29"/>
      <c r="S38" s="29"/>
      <c r="T38" s="29"/>
      <c r="U38" s="29"/>
      <c r="V38" s="29"/>
    </row>
    <row r="39" spans="2:22" ht="63.75" customHeight="1">
      <c r="B39" s="188" t="s">
        <v>1559</v>
      </c>
      <c r="C39" s="233" t="s">
        <v>414</v>
      </c>
      <c r="D39" s="190" t="s">
        <v>415</v>
      </c>
      <c r="E39" s="846" t="s">
        <v>1560</v>
      </c>
      <c r="F39" s="846"/>
      <c r="G39" s="234" t="s">
        <v>415</v>
      </c>
    </row>
    <row r="40" spans="2:22" ht="14.25">
      <c r="B40" s="23"/>
      <c r="C40" s="23"/>
      <c r="D40" s="31"/>
      <c r="E40" s="72"/>
      <c r="F40" s="72"/>
      <c r="G40" s="25"/>
      <c r="H40" s="25"/>
      <c r="I40" s="25"/>
      <c r="J40" s="25"/>
      <c r="K40" s="25"/>
      <c r="L40" s="25"/>
      <c r="M40" s="25"/>
      <c r="N40" s="25"/>
      <c r="O40" s="25"/>
      <c r="P40" s="25"/>
      <c r="Q40" s="25"/>
      <c r="R40" s="25"/>
      <c r="S40" s="25"/>
      <c r="T40" s="25"/>
      <c r="U40" s="25"/>
      <c r="V40" s="25"/>
    </row>
    <row r="41" spans="2:22" ht="14.25">
      <c r="B41" s="23"/>
      <c r="C41" s="23"/>
      <c r="D41" s="31"/>
      <c r="E41" s="72"/>
      <c r="F41" s="72"/>
      <c r="G41" s="25"/>
      <c r="H41" s="25"/>
      <c r="I41" s="25"/>
      <c r="J41" s="25"/>
      <c r="K41" s="25"/>
      <c r="L41" s="25"/>
      <c r="M41" s="25"/>
      <c r="N41" s="25"/>
      <c r="O41" s="25"/>
      <c r="P41" s="25"/>
      <c r="Q41" s="25"/>
      <c r="R41" s="25"/>
      <c r="S41" s="25"/>
      <c r="T41" s="25"/>
      <c r="U41" s="25"/>
      <c r="V41" s="25"/>
    </row>
    <row r="42" spans="2:22" ht="14.25">
      <c r="B42" s="23"/>
      <c r="C42" s="23"/>
      <c r="D42" s="31"/>
      <c r="E42" s="72"/>
      <c r="F42" s="72"/>
      <c r="G42" s="25"/>
      <c r="H42" s="25"/>
      <c r="I42" s="25"/>
      <c r="J42" s="25"/>
      <c r="K42" s="25"/>
      <c r="L42" s="25"/>
      <c r="M42" s="25"/>
      <c r="N42" s="25"/>
      <c r="O42" s="25"/>
      <c r="P42" s="25"/>
      <c r="Q42" s="25"/>
      <c r="R42" s="25"/>
      <c r="S42" s="25"/>
      <c r="T42" s="25"/>
      <c r="U42" s="25"/>
      <c r="V42" s="25"/>
    </row>
    <row r="43" spans="2:22" ht="14.25">
      <c r="B43" s="23"/>
      <c r="C43" s="23"/>
      <c r="D43" s="31"/>
      <c r="E43" s="72"/>
      <c r="F43" s="72"/>
      <c r="G43" s="25"/>
      <c r="H43" s="25"/>
      <c r="I43" s="25"/>
      <c r="J43" s="25"/>
      <c r="K43" s="25"/>
      <c r="L43" s="25"/>
      <c r="M43" s="25"/>
      <c r="N43" s="25"/>
      <c r="O43" s="25"/>
      <c r="P43" s="25"/>
      <c r="Q43" s="25"/>
      <c r="R43" s="25"/>
      <c r="S43" s="25"/>
      <c r="T43" s="25"/>
      <c r="U43" s="25"/>
      <c r="V43" s="25"/>
    </row>
    <row r="44" spans="2:22" ht="14.25">
      <c r="B44" s="23"/>
      <c r="C44" s="23"/>
      <c r="D44" s="31"/>
      <c r="E44" s="72"/>
      <c r="F44" s="72"/>
      <c r="G44" s="25"/>
      <c r="H44" s="25"/>
      <c r="I44" s="25"/>
      <c r="J44" s="25"/>
      <c r="K44" s="25"/>
      <c r="L44" s="25"/>
      <c r="M44" s="25"/>
      <c r="N44" s="25"/>
      <c r="O44" s="25"/>
      <c r="P44" s="25"/>
      <c r="Q44" s="25"/>
      <c r="R44" s="25"/>
      <c r="S44" s="25"/>
      <c r="T44" s="25"/>
      <c r="U44" s="25"/>
      <c r="V44" s="25"/>
    </row>
    <row r="45" spans="2:22" ht="14.25">
      <c r="B45" s="23"/>
      <c r="C45" s="23"/>
      <c r="D45" s="31"/>
      <c r="E45" s="72"/>
      <c r="F45" s="72"/>
      <c r="G45" s="25"/>
      <c r="H45" s="25"/>
      <c r="I45" s="25"/>
      <c r="J45" s="25"/>
      <c r="K45" s="25"/>
      <c r="L45" s="25"/>
      <c r="M45" s="25"/>
      <c r="N45" s="25"/>
      <c r="O45" s="25"/>
      <c r="P45" s="25"/>
      <c r="Q45" s="25"/>
      <c r="R45" s="25"/>
      <c r="S45" s="25"/>
      <c r="T45" s="25"/>
      <c r="U45" s="25"/>
      <c r="V45" s="25"/>
    </row>
    <row r="46" spans="2:22" ht="14.25">
      <c r="B46" s="23"/>
      <c r="C46" s="23"/>
      <c r="D46" s="31"/>
      <c r="E46" s="72"/>
      <c r="F46" s="72"/>
      <c r="G46" s="25"/>
      <c r="H46" s="25"/>
      <c r="I46" s="25"/>
      <c r="J46" s="25"/>
      <c r="K46" s="25"/>
      <c r="L46" s="25"/>
      <c r="M46" s="25"/>
      <c r="N46" s="25"/>
      <c r="O46" s="25"/>
      <c r="P46" s="25"/>
      <c r="Q46" s="25"/>
      <c r="R46" s="25"/>
      <c r="S46" s="25"/>
      <c r="T46" s="25"/>
      <c r="U46" s="25"/>
      <c r="V46" s="25"/>
    </row>
    <row r="47" spans="2:22" ht="14.25">
      <c r="B47" s="23"/>
      <c r="C47" s="23"/>
      <c r="D47" s="31"/>
      <c r="E47" s="72"/>
      <c r="F47" s="72"/>
      <c r="G47" s="25"/>
      <c r="H47" s="25"/>
      <c r="I47" s="25"/>
      <c r="J47" s="25"/>
      <c r="K47" s="25"/>
      <c r="L47" s="25"/>
      <c r="M47" s="25"/>
      <c r="N47" s="25"/>
      <c r="O47" s="25"/>
      <c r="P47" s="25"/>
      <c r="Q47" s="25"/>
      <c r="R47" s="25"/>
      <c r="S47" s="25"/>
      <c r="T47" s="25"/>
      <c r="U47" s="25"/>
      <c r="V47" s="25"/>
    </row>
    <row r="48" spans="2:22" ht="14.25">
      <c r="B48" s="23"/>
      <c r="C48" s="23"/>
      <c r="D48" s="31"/>
      <c r="E48" s="72"/>
      <c r="F48" s="72"/>
      <c r="G48" s="25"/>
      <c r="H48" s="25"/>
      <c r="I48" s="25"/>
      <c r="J48" s="25"/>
      <c r="K48" s="25"/>
      <c r="L48" s="25"/>
      <c r="M48" s="25"/>
      <c r="N48" s="25"/>
      <c r="O48" s="25"/>
      <c r="P48" s="25"/>
      <c r="Q48" s="25"/>
      <c r="R48" s="25"/>
      <c r="S48" s="25"/>
      <c r="T48" s="25"/>
      <c r="U48" s="25"/>
      <c r="V48" s="25"/>
    </row>
    <row r="49" spans="2:22" ht="14.25">
      <c r="B49" s="23"/>
      <c r="C49" s="23"/>
      <c r="D49" s="31"/>
      <c r="E49" s="72"/>
      <c r="F49" s="72"/>
      <c r="G49" s="25"/>
      <c r="H49" s="25"/>
      <c r="I49" s="25"/>
      <c r="J49" s="25"/>
      <c r="K49" s="25"/>
      <c r="L49" s="25"/>
      <c r="M49" s="25"/>
      <c r="N49" s="25"/>
      <c r="O49" s="25"/>
      <c r="P49" s="25"/>
      <c r="Q49" s="25"/>
      <c r="R49" s="25"/>
      <c r="S49" s="25"/>
      <c r="T49" s="25"/>
      <c r="U49" s="25"/>
      <c r="V49" s="25"/>
    </row>
    <row r="50" spans="2:22" ht="14.25">
      <c r="B50" s="23"/>
      <c r="C50" s="23"/>
      <c r="D50" s="31"/>
      <c r="E50" s="72"/>
      <c r="F50" s="72"/>
      <c r="G50" s="25"/>
      <c r="H50" s="25"/>
      <c r="I50" s="25"/>
      <c r="J50" s="25"/>
      <c r="K50" s="25"/>
      <c r="L50" s="25"/>
      <c r="M50" s="25"/>
      <c r="N50" s="25"/>
      <c r="O50" s="25"/>
      <c r="P50" s="25"/>
      <c r="Q50" s="25"/>
      <c r="R50" s="25"/>
      <c r="S50" s="25"/>
      <c r="T50" s="25"/>
      <c r="U50" s="25"/>
      <c r="V50" s="25"/>
    </row>
    <row r="51" spans="2:22" ht="14.25">
      <c r="B51" s="23"/>
      <c r="C51" s="23"/>
      <c r="D51" s="31"/>
      <c r="E51" s="72"/>
      <c r="F51" s="72"/>
      <c r="G51" s="25"/>
      <c r="H51" s="25"/>
      <c r="I51" s="25"/>
      <c r="J51" s="25"/>
      <c r="K51" s="25"/>
      <c r="L51" s="25"/>
      <c r="M51" s="25"/>
      <c r="N51" s="25"/>
      <c r="O51" s="25"/>
      <c r="P51" s="25"/>
      <c r="Q51" s="25"/>
      <c r="R51" s="25"/>
      <c r="S51" s="25"/>
      <c r="T51" s="25"/>
      <c r="U51" s="25"/>
      <c r="V51" s="25"/>
    </row>
    <row r="52" spans="2:22" ht="14.25">
      <c r="B52" s="23"/>
      <c r="C52" s="23"/>
      <c r="D52" s="31"/>
      <c r="E52" s="72"/>
      <c r="F52" s="72"/>
      <c r="G52" s="25"/>
      <c r="H52" s="25"/>
      <c r="I52" s="25"/>
      <c r="J52" s="25"/>
      <c r="K52" s="25"/>
      <c r="L52" s="25"/>
      <c r="M52" s="25"/>
      <c r="N52" s="25"/>
      <c r="O52" s="25"/>
      <c r="P52" s="25"/>
      <c r="Q52" s="25"/>
      <c r="R52" s="25"/>
      <c r="S52" s="25"/>
      <c r="T52" s="25"/>
      <c r="U52" s="25"/>
      <c r="V52" s="25"/>
    </row>
    <row r="53" spans="2:22" ht="14.25">
      <c r="B53" s="23"/>
      <c r="C53" s="23"/>
      <c r="D53" s="31"/>
      <c r="E53" s="72"/>
      <c r="F53" s="72"/>
      <c r="G53" s="25"/>
      <c r="H53" s="25"/>
      <c r="I53" s="25"/>
      <c r="J53" s="25"/>
      <c r="K53" s="25"/>
      <c r="L53" s="25"/>
      <c r="M53" s="25"/>
      <c r="N53" s="25"/>
      <c r="O53" s="25"/>
      <c r="P53" s="25"/>
      <c r="Q53" s="25"/>
      <c r="R53" s="25"/>
      <c r="S53" s="25"/>
      <c r="T53" s="25"/>
      <c r="U53" s="25"/>
      <c r="V53" s="25"/>
    </row>
    <row r="54" spans="2:22" ht="14.25">
      <c r="B54" s="23"/>
      <c r="C54" s="23"/>
      <c r="D54" s="31"/>
      <c r="E54" s="72"/>
      <c r="F54" s="72"/>
      <c r="G54" s="25"/>
      <c r="H54" s="25"/>
      <c r="I54" s="25"/>
      <c r="J54" s="25"/>
      <c r="K54" s="25"/>
      <c r="L54" s="25"/>
      <c r="M54" s="25"/>
      <c r="N54" s="25"/>
      <c r="O54" s="25"/>
      <c r="P54" s="25"/>
      <c r="Q54" s="25"/>
      <c r="R54" s="25"/>
      <c r="S54" s="25"/>
      <c r="T54" s="25"/>
      <c r="U54" s="25"/>
      <c r="V54" s="25"/>
    </row>
    <row r="55" spans="2:22" ht="14.25">
      <c r="B55" s="23"/>
      <c r="C55" s="23"/>
      <c r="D55" s="31"/>
      <c r="E55" s="72"/>
      <c r="F55" s="72"/>
      <c r="G55" s="25"/>
      <c r="H55" s="25"/>
      <c r="I55" s="25"/>
      <c r="J55" s="25"/>
      <c r="K55" s="25"/>
      <c r="L55" s="25"/>
      <c r="M55" s="25"/>
      <c r="N55" s="25"/>
      <c r="O55" s="25"/>
      <c r="P55" s="25"/>
      <c r="Q55" s="25"/>
      <c r="R55" s="25"/>
      <c r="S55" s="25"/>
      <c r="T55" s="25"/>
      <c r="U55" s="25"/>
      <c r="V55" s="25"/>
    </row>
    <row r="56" spans="2:22" ht="14.25">
      <c r="B56" s="23"/>
      <c r="C56" s="23"/>
      <c r="D56" s="31"/>
      <c r="E56" s="72"/>
      <c r="F56" s="72"/>
      <c r="G56" s="25"/>
      <c r="H56" s="25"/>
      <c r="I56" s="25"/>
      <c r="J56" s="25"/>
      <c r="K56" s="25"/>
      <c r="L56" s="25"/>
      <c r="M56" s="25"/>
      <c r="N56" s="25"/>
      <c r="O56" s="25"/>
      <c r="P56" s="25"/>
      <c r="Q56" s="25"/>
      <c r="R56" s="25"/>
      <c r="S56" s="25"/>
      <c r="T56" s="25"/>
      <c r="U56" s="25"/>
      <c r="V56" s="25"/>
    </row>
    <row r="57" spans="2:22" ht="14.25">
      <c r="B57" s="23"/>
      <c r="C57" s="23"/>
      <c r="D57" s="31"/>
      <c r="E57" s="72"/>
      <c r="F57" s="72"/>
      <c r="G57" s="25"/>
      <c r="H57" s="25"/>
      <c r="I57" s="25"/>
      <c r="J57" s="25"/>
      <c r="K57" s="25"/>
      <c r="L57" s="25"/>
      <c r="M57" s="25"/>
      <c r="N57" s="25"/>
      <c r="O57" s="25"/>
      <c r="P57" s="25"/>
      <c r="Q57" s="25"/>
      <c r="R57" s="25"/>
      <c r="S57" s="25"/>
      <c r="T57" s="25"/>
      <c r="U57" s="25"/>
      <c r="V57" s="25"/>
    </row>
    <row r="58" spans="2:22" ht="14.25">
      <c r="B58" s="23"/>
      <c r="C58" s="23"/>
      <c r="D58" s="31"/>
      <c r="E58" s="72"/>
      <c r="F58" s="72"/>
      <c r="G58" s="25"/>
      <c r="H58" s="25"/>
      <c r="I58" s="25"/>
      <c r="J58" s="25"/>
      <c r="K58" s="25"/>
      <c r="L58" s="25"/>
      <c r="M58" s="25"/>
      <c r="N58" s="25"/>
      <c r="O58" s="25"/>
      <c r="P58" s="25"/>
      <c r="Q58" s="25"/>
      <c r="R58" s="25"/>
      <c r="S58" s="25"/>
      <c r="T58" s="25"/>
      <c r="U58" s="25"/>
      <c r="V58" s="25"/>
    </row>
    <row r="59" spans="2:22" ht="14.25">
      <c r="B59" s="23"/>
      <c r="C59" s="23"/>
      <c r="D59" s="31"/>
      <c r="E59" s="72"/>
      <c r="F59" s="72"/>
      <c r="G59" s="25"/>
      <c r="H59" s="25"/>
      <c r="I59" s="25"/>
      <c r="J59" s="25"/>
      <c r="K59" s="25"/>
      <c r="L59" s="25"/>
      <c r="M59" s="25"/>
      <c r="N59" s="25"/>
      <c r="O59" s="25"/>
      <c r="P59" s="25"/>
      <c r="Q59" s="25"/>
      <c r="R59" s="25"/>
      <c r="S59" s="25"/>
      <c r="T59" s="25"/>
      <c r="U59" s="25"/>
      <c r="V59" s="25"/>
    </row>
    <row r="60" spans="2:22" ht="14.25">
      <c r="B60" s="23"/>
      <c r="C60" s="23"/>
      <c r="D60" s="31"/>
      <c r="E60" s="72"/>
      <c r="F60" s="72"/>
      <c r="G60" s="25"/>
      <c r="H60" s="25"/>
      <c r="I60" s="25"/>
      <c r="J60" s="25"/>
      <c r="K60" s="25"/>
      <c r="L60" s="25"/>
      <c r="M60" s="25"/>
      <c r="N60" s="25"/>
      <c r="O60" s="25"/>
      <c r="P60" s="25"/>
      <c r="Q60" s="25"/>
      <c r="R60" s="25"/>
      <c r="S60" s="25"/>
      <c r="T60" s="25"/>
      <c r="U60" s="25"/>
      <c r="V60" s="25"/>
    </row>
    <row r="61" spans="2:22" ht="14.25">
      <c r="B61" s="23"/>
      <c r="C61" s="23"/>
      <c r="D61" s="31"/>
      <c r="E61" s="72"/>
      <c r="F61" s="72"/>
      <c r="G61" s="25"/>
      <c r="H61" s="25"/>
      <c r="I61" s="25"/>
      <c r="J61" s="25"/>
      <c r="K61" s="25"/>
      <c r="L61" s="25"/>
      <c r="M61" s="25"/>
      <c r="N61" s="25"/>
      <c r="O61" s="25"/>
      <c r="P61" s="25"/>
      <c r="Q61" s="25"/>
      <c r="R61" s="25"/>
      <c r="S61" s="25"/>
      <c r="T61" s="25"/>
      <c r="U61" s="25"/>
      <c r="V61" s="25"/>
    </row>
    <row r="62" spans="2:22" ht="14.25">
      <c r="B62" s="23"/>
      <c r="C62" s="23"/>
      <c r="D62" s="31"/>
      <c r="E62" s="72"/>
      <c r="F62" s="72"/>
      <c r="G62" s="25"/>
      <c r="H62" s="25"/>
      <c r="I62" s="25"/>
      <c r="J62" s="25"/>
      <c r="K62" s="25"/>
      <c r="L62" s="25"/>
      <c r="M62" s="25"/>
      <c r="N62" s="25"/>
      <c r="O62" s="25"/>
      <c r="P62" s="25"/>
      <c r="Q62" s="25"/>
      <c r="R62" s="25"/>
      <c r="S62" s="25"/>
      <c r="T62" s="25"/>
      <c r="U62" s="25"/>
      <c r="V62" s="25"/>
    </row>
    <row r="63" spans="2:22" ht="14.25">
      <c r="B63" s="23"/>
      <c r="C63" s="23"/>
      <c r="D63" s="31"/>
      <c r="E63" s="72"/>
      <c r="F63" s="72"/>
      <c r="G63" s="25"/>
      <c r="H63" s="25"/>
      <c r="I63" s="25"/>
      <c r="J63" s="25"/>
      <c r="K63" s="25"/>
      <c r="L63" s="25"/>
      <c r="M63" s="25"/>
      <c r="N63" s="25"/>
      <c r="O63" s="25"/>
      <c r="P63" s="25"/>
      <c r="Q63" s="25"/>
      <c r="R63" s="25"/>
      <c r="S63" s="25"/>
      <c r="T63" s="25"/>
      <c r="U63" s="25"/>
      <c r="V63" s="25"/>
    </row>
    <row r="64" spans="2:22" ht="14.25">
      <c r="B64" s="23"/>
      <c r="C64" s="23"/>
      <c r="D64" s="31"/>
      <c r="E64" s="72"/>
      <c r="F64" s="72"/>
      <c r="G64" s="25"/>
      <c r="H64" s="25"/>
      <c r="I64" s="25"/>
      <c r="J64" s="25"/>
      <c r="K64" s="25"/>
      <c r="L64" s="25"/>
      <c r="M64" s="25"/>
      <c r="N64" s="25"/>
      <c r="O64" s="25"/>
      <c r="P64" s="25"/>
      <c r="Q64" s="25"/>
      <c r="R64" s="25"/>
      <c r="S64" s="25"/>
      <c r="T64" s="25"/>
      <c r="U64" s="25"/>
      <c r="V64" s="25"/>
    </row>
    <row r="65" spans="2:22" ht="14.25">
      <c r="B65" s="23"/>
      <c r="C65" s="23"/>
      <c r="D65" s="31"/>
      <c r="E65" s="72"/>
      <c r="F65" s="72"/>
      <c r="G65" s="25"/>
      <c r="H65" s="25"/>
      <c r="I65" s="25"/>
      <c r="J65" s="25"/>
      <c r="K65" s="25"/>
      <c r="L65" s="25"/>
      <c r="M65" s="25"/>
      <c r="N65" s="25"/>
      <c r="O65" s="25"/>
      <c r="P65" s="25"/>
      <c r="Q65" s="25"/>
      <c r="R65" s="25"/>
      <c r="S65" s="25"/>
      <c r="T65" s="25"/>
      <c r="U65" s="25"/>
      <c r="V65" s="25"/>
    </row>
    <row r="66" spans="2:22" ht="14.25">
      <c r="B66" s="23"/>
      <c r="C66" s="23"/>
      <c r="D66" s="31"/>
      <c r="E66" s="72"/>
      <c r="F66" s="72"/>
      <c r="G66" s="25"/>
      <c r="H66" s="25"/>
      <c r="I66" s="25"/>
      <c r="J66" s="25"/>
      <c r="K66" s="25"/>
      <c r="L66" s="25"/>
      <c r="M66" s="25"/>
      <c r="N66" s="25"/>
      <c r="O66" s="25"/>
      <c r="P66" s="25"/>
      <c r="Q66" s="25"/>
      <c r="R66" s="25"/>
      <c r="S66" s="25"/>
      <c r="T66" s="25"/>
      <c r="U66" s="25"/>
      <c r="V66" s="25"/>
    </row>
    <row r="67" spans="2:22" ht="14.25">
      <c r="B67" s="23"/>
      <c r="C67" s="23"/>
      <c r="D67" s="31"/>
      <c r="E67" s="72"/>
      <c r="F67" s="72"/>
      <c r="G67" s="25"/>
      <c r="H67" s="25"/>
      <c r="I67" s="25"/>
      <c r="J67" s="25"/>
      <c r="K67" s="25"/>
      <c r="L67" s="25"/>
      <c r="M67" s="25"/>
      <c r="N67" s="25"/>
      <c r="O67" s="25"/>
      <c r="P67" s="25"/>
      <c r="Q67" s="25"/>
      <c r="R67" s="25"/>
      <c r="S67" s="25"/>
      <c r="T67" s="25"/>
      <c r="U67" s="25"/>
      <c r="V67" s="25"/>
    </row>
    <row r="68" spans="2:22" ht="14.25">
      <c r="B68" s="23"/>
      <c r="C68" s="23"/>
      <c r="D68" s="31"/>
      <c r="E68" s="72"/>
      <c r="F68" s="72"/>
      <c r="G68" s="25"/>
      <c r="H68" s="25"/>
      <c r="I68" s="25"/>
      <c r="J68" s="25"/>
      <c r="K68" s="25"/>
      <c r="L68" s="25"/>
      <c r="M68" s="25"/>
      <c r="N68" s="25"/>
      <c r="O68" s="25"/>
      <c r="P68" s="25"/>
      <c r="Q68" s="25"/>
      <c r="R68" s="25"/>
      <c r="S68" s="25"/>
      <c r="T68" s="25"/>
      <c r="U68" s="25"/>
      <c r="V68" s="25"/>
    </row>
    <row r="69" spans="2:22" ht="14.25">
      <c r="B69" s="23"/>
      <c r="C69" s="23"/>
      <c r="D69" s="31"/>
      <c r="E69" s="72"/>
      <c r="F69" s="72"/>
      <c r="G69" s="25"/>
      <c r="H69" s="25"/>
      <c r="I69" s="25"/>
      <c r="J69" s="25"/>
      <c r="K69" s="25"/>
      <c r="L69" s="25"/>
      <c r="M69" s="25"/>
      <c r="N69" s="25"/>
      <c r="O69" s="25"/>
      <c r="P69" s="25"/>
      <c r="Q69" s="25"/>
      <c r="R69" s="25"/>
      <c r="S69" s="25"/>
      <c r="T69" s="25"/>
      <c r="U69" s="25"/>
      <c r="V69" s="25"/>
    </row>
    <row r="70" spans="2:22" ht="14.25">
      <c r="B70" s="23"/>
      <c r="C70" s="23"/>
      <c r="D70" s="31"/>
      <c r="E70" s="72"/>
      <c r="F70" s="72"/>
      <c r="G70" s="25"/>
      <c r="H70" s="25"/>
      <c r="I70" s="25"/>
      <c r="J70" s="25"/>
      <c r="K70" s="25"/>
      <c r="L70" s="25"/>
      <c r="M70" s="25"/>
      <c r="N70" s="25"/>
      <c r="O70" s="25"/>
      <c r="P70" s="25"/>
      <c r="Q70" s="25"/>
      <c r="R70" s="25"/>
      <c r="S70" s="25"/>
      <c r="T70" s="25"/>
      <c r="U70" s="25"/>
      <c r="V70" s="25"/>
    </row>
    <row r="71" spans="2:22" ht="14.25">
      <c r="B71" s="23"/>
      <c r="C71" s="23"/>
      <c r="D71" s="31"/>
      <c r="E71" s="72"/>
      <c r="F71" s="72"/>
      <c r="G71" s="25"/>
      <c r="H71" s="25"/>
      <c r="I71" s="25"/>
      <c r="J71" s="25"/>
      <c r="K71" s="25"/>
      <c r="L71" s="25"/>
      <c r="M71" s="25"/>
      <c r="N71" s="25"/>
      <c r="O71" s="25"/>
      <c r="P71" s="25"/>
      <c r="Q71" s="25"/>
      <c r="R71" s="25"/>
      <c r="S71" s="25"/>
      <c r="T71" s="25"/>
      <c r="U71" s="25"/>
      <c r="V71" s="25"/>
    </row>
    <row r="72" spans="2:22" ht="14.25">
      <c r="B72" s="23"/>
      <c r="C72" s="23"/>
      <c r="D72" s="31"/>
      <c r="E72" s="72"/>
      <c r="F72" s="72"/>
      <c r="G72" s="25"/>
      <c r="H72" s="25"/>
      <c r="I72" s="25"/>
      <c r="J72" s="25"/>
      <c r="K72" s="25"/>
      <c r="L72" s="25"/>
      <c r="M72" s="25"/>
      <c r="N72" s="25"/>
      <c r="O72" s="25"/>
      <c r="P72" s="25"/>
      <c r="Q72" s="25"/>
      <c r="R72" s="25"/>
      <c r="S72" s="25"/>
      <c r="T72" s="25"/>
      <c r="U72" s="25"/>
      <c r="V72" s="25"/>
    </row>
    <row r="73" spans="2:22" ht="14.25">
      <c r="B73" s="23"/>
      <c r="C73" s="23"/>
      <c r="D73" s="31"/>
      <c r="E73" s="72"/>
      <c r="F73" s="72"/>
      <c r="G73" s="25"/>
      <c r="H73" s="25"/>
      <c r="I73" s="25"/>
      <c r="J73" s="25"/>
      <c r="K73" s="25"/>
      <c r="L73" s="25"/>
      <c r="M73" s="25"/>
      <c r="N73" s="25"/>
      <c r="O73" s="25"/>
      <c r="P73" s="25"/>
      <c r="Q73" s="25"/>
      <c r="R73" s="25"/>
      <c r="S73" s="25"/>
      <c r="T73" s="25"/>
      <c r="U73" s="25"/>
      <c r="V73" s="25"/>
    </row>
    <row r="74" spans="2:22" ht="14.25">
      <c r="B74" s="23"/>
      <c r="C74" s="23"/>
      <c r="D74" s="31"/>
      <c r="E74" s="72"/>
      <c r="F74" s="72"/>
      <c r="G74" s="25"/>
      <c r="H74" s="25"/>
      <c r="I74" s="25"/>
      <c r="J74" s="25"/>
      <c r="K74" s="25"/>
      <c r="L74" s="25"/>
      <c r="M74" s="25"/>
      <c r="N74" s="25"/>
      <c r="O74" s="25"/>
      <c r="P74" s="25"/>
      <c r="Q74" s="25"/>
      <c r="R74" s="25"/>
      <c r="S74" s="25"/>
      <c r="T74" s="25"/>
      <c r="U74" s="25"/>
      <c r="V74" s="25"/>
    </row>
    <row r="75" spans="2:22" ht="14.25">
      <c r="B75" s="23"/>
      <c r="C75" s="23"/>
      <c r="D75" s="31"/>
      <c r="E75" s="72"/>
      <c r="F75" s="72"/>
      <c r="G75" s="25"/>
      <c r="H75" s="25"/>
      <c r="I75" s="25"/>
      <c r="J75" s="25"/>
      <c r="K75" s="25"/>
      <c r="L75" s="25"/>
      <c r="M75" s="25"/>
      <c r="N75" s="25"/>
      <c r="O75" s="25"/>
      <c r="P75" s="25"/>
      <c r="Q75" s="25"/>
      <c r="R75" s="25"/>
      <c r="S75" s="25"/>
      <c r="T75" s="25"/>
      <c r="U75" s="25"/>
      <c r="V75" s="25"/>
    </row>
    <row r="76" spans="2:22" ht="14.25">
      <c r="B76" s="23"/>
      <c r="C76" s="23"/>
      <c r="D76" s="31"/>
      <c r="E76" s="72"/>
      <c r="F76" s="72"/>
      <c r="G76" s="25"/>
      <c r="H76" s="25"/>
      <c r="I76" s="25"/>
      <c r="J76" s="25"/>
      <c r="K76" s="25"/>
      <c r="L76" s="25"/>
      <c r="M76" s="25"/>
      <c r="N76" s="25"/>
      <c r="O76" s="25"/>
      <c r="P76" s="25"/>
      <c r="Q76" s="25"/>
      <c r="R76" s="25"/>
      <c r="S76" s="25"/>
      <c r="T76" s="25"/>
      <c r="U76" s="25"/>
      <c r="V76" s="25"/>
    </row>
    <row r="77" spans="2:22" ht="14.25">
      <c r="B77" s="23"/>
      <c r="C77" s="23"/>
      <c r="D77" s="31"/>
      <c r="E77" s="72"/>
      <c r="F77" s="72"/>
      <c r="G77" s="25"/>
      <c r="H77" s="25"/>
      <c r="I77" s="25"/>
      <c r="J77" s="25"/>
      <c r="K77" s="25"/>
      <c r="L77" s="25"/>
      <c r="M77" s="25"/>
      <c r="N77" s="25"/>
      <c r="O77" s="25"/>
      <c r="P77" s="25"/>
      <c r="Q77" s="25"/>
      <c r="R77" s="25"/>
      <c r="S77" s="25"/>
      <c r="T77" s="25"/>
      <c r="U77" s="25"/>
      <c r="V77" s="25"/>
    </row>
    <row r="78" spans="2:22" ht="14.25">
      <c r="B78" s="23"/>
      <c r="C78" s="23"/>
      <c r="D78" s="31"/>
      <c r="E78" s="72"/>
      <c r="F78" s="72"/>
      <c r="G78" s="25"/>
      <c r="H78" s="25"/>
      <c r="I78" s="25"/>
      <c r="J78" s="25"/>
      <c r="K78" s="25"/>
      <c r="L78" s="25"/>
      <c r="M78" s="25"/>
      <c r="N78" s="25"/>
      <c r="O78" s="25"/>
      <c r="P78" s="25"/>
      <c r="Q78" s="25"/>
      <c r="R78" s="25"/>
      <c r="S78" s="25"/>
      <c r="T78" s="25"/>
      <c r="U78" s="25"/>
      <c r="V78" s="25"/>
    </row>
    <row r="79" spans="2:22" ht="14.25">
      <c r="B79" s="23"/>
      <c r="C79" s="23"/>
      <c r="D79" s="31"/>
      <c r="E79" s="72"/>
      <c r="F79" s="72"/>
      <c r="G79" s="25"/>
      <c r="H79" s="25"/>
      <c r="I79" s="25"/>
      <c r="J79" s="25"/>
      <c r="K79" s="25"/>
      <c r="L79" s="25"/>
      <c r="M79" s="25"/>
      <c r="N79" s="25"/>
      <c r="O79" s="25"/>
      <c r="P79" s="25"/>
      <c r="Q79" s="25"/>
      <c r="R79" s="25"/>
      <c r="S79" s="25"/>
      <c r="T79" s="25"/>
      <c r="U79" s="25"/>
      <c r="V79" s="25"/>
    </row>
    <row r="80" spans="2:22" ht="14.25">
      <c r="B80" s="23"/>
      <c r="C80" s="23"/>
      <c r="D80" s="31"/>
      <c r="E80" s="72"/>
      <c r="F80" s="72"/>
      <c r="G80" s="25"/>
      <c r="H80" s="25"/>
      <c r="I80" s="25"/>
      <c r="J80" s="25"/>
      <c r="K80" s="25"/>
      <c r="L80" s="25"/>
      <c r="M80" s="25"/>
      <c r="N80" s="25"/>
      <c r="O80" s="25"/>
      <c r="P80" s="25"/>
      <c r="Q80" s="25"/>
      <c r="R80" s="25"/>
      <c r="S80" s="25"/>
      <c r="T80" s="25"/>
      <c r="U80" s="25"/>
      <c r="V80" s="25"/>
    </row>
    <row r="81" spans="2:22" ht="14.25">
      <c r="B81" s="23"/>
      <c r="C81" s="23"/>
      <c r="D81" s="31"/>
      <c r="E81" s="72"/>
      <c r="F81" s="72"/>
      <c r="G81" s="25"/>
      <c r="H81" s="25"/>
      <c r="I81" s="25"/>
      <c r="J81" s="25"/>
      <c r="K81" s="25"/>
      <c r="L81" s="25"/>
      <c r="M81" s="25"/>
      <c r="N81" s="25"/>
      <c r="O81" s="25"/>
      <c r="P81" s="25"/>
      <c r="Q81" s="25"/>
      <c r="R81" s="25"/>
      <c r="S81" s="25"/>
      <c r="T81" s="25"/>
      <c r="U81" s="25"/>
      <c r="V81" s="25"/>
    </row>
    <row r="82" spans="2:22" ht="14.25">
      <c r="B82" s="23"/>
      <c r="C82" s="23"/>
      <c r="D82" s="31"/>
      <c r="E82" s="72"/>
      <c r="F82" s="72"/>
      <c r="G82" s="25"/>
      <c r="H82" s="25"/>
      <c r="I82" s="25"/>
      <c r="J82" s="25"/>
      <c r="K82" s="25"/>
      <c r="L82" s="25"/>
      <c r="M82" s="25"/>
      <c r="N82" s="25"/>
      <c r="O82" s="25"/>
      <c r="P82" s="25"/>
      <c r="Q82" s="25"/>
      <c r="R82" s="25"/>
      <c r="S82" s="25"/>
      <c r="T82" s="25"/>
      <c r="U82" s="25"/>
      <c r="V82" s="25"/>
    </row>
    <row r="83" spans="2:22" ht="14.25">
      <c r="B83" s="23"/>
      <c r="C83" s="23"/>
      <c r="D83" s="31"/>
      <c r="E83" s="72"/>
      <c r="F83" s="72"/>
      <c r="G83" s="25"/>
      <c r="H83" s="25"/>
      <c r="I83" s="25"/>
      <c r="J83" s="25"/>
      <c r="K83" s="25"/>
      <c r="L83" s="25"/>
      <c r="M83" s="25"/>
      <c r="N83" s="25"/>
      <c r="O83" s="25"/>
      <c r="P83" s="25"/>
      <c r="Q83" s="25"/>
      <c r="R83" s="25"/>
      <c r="S83" s="25"/>
      <c r="T83" s="25"/>
      <c r="U83" s="25"/>
      <c r="V83" s="25"/>
    </row>
    <row r="84" spans="2:22" ht="14.25">
      <c r="B84" s="23"/>
      <c r="C84" s="23"/>
      <c r="D84" s="31"/>
      <c r="E84" s="72"/>
      <c r="F84" s="72"/>
      <c r="G84" s="25"/>
      <c r="H84" s="25"/>
      <c r="I84" s="25"/>
      <c r="J84" s="25"/>
      <c r="K84" s="25"/>
      <c r="L84" s="25"/>
      <c r="M84" s="25"/>
      <c r="N84" s="25"/>
      <c r="O84" s="25"/>
      <c r="P84" s="25"/>
      <c r="Q84" s="25"/>
      <c r="R84" s="25"/>
      <c r="S84" s="25"/>
      <c r="T84" s="25"/>
      <c r="U84" s="25"/>
      <c r="V84" s="25"/>
    </row>
    <row r="85" spans="2:22" ht="14.25">
      <c r="B85" s="23"/>
      <c r="C85" s="23"/>
      <c r="D85" s="31"/>
      <c r="E85" s="72"/>
      <c r="F85" s="72"/>
      <c r="G85" s="25"/>
      <c r="H85" s="25"/>
      <c r="I85" s="25"/>
      <c r="J85" s="25"/>
      <c r="K85" s="25"/>
      <c r="L85" s="25"/>
      <c r="M85" s="25"/>
      <c r="N85" s="25"/>
      <c r="O85" s="25"/>
      <c r="P85" s="25"/>
      <c r="Q85" s="25"/>
      <c r="R85" s="25"/>
      <c r="S85" s="25"/>
      <c r="T85" s="25"/>
      <c r="U85" s="25"/>
      <c r="V85" s="25"/>
    </row>
    <row r="86" spans="2:22" ht="14.25">
      <c r="B86" s="23"/>
      <c r="C86" s="23"/>
      <c r="D86" s="31"/>
      <c r="E86" s="72"/>
      <c r="F86" s="72"/>
      <c r="G86" s="25"/>
      <c r="H86" s="25"/>
      <c r="I86" s="25"/>
      <c r="J86" s="25"/>
      <c r="K86" s="25"/>
      <c r="L86" s="25"/>
      <c r="M86" s="25"/>
      <c r="N86" s="25"/>
      <c r="O86" s="25"/>
      <c r="P86" s="25"/>
      <c r="Q86" s="25"/>
      <c r="R86" s="25"/>
      <c r="S86" s="25"/>
      <c r="T86" s="25"/>
      <c r="U86" s="25"/>
      <c r="V86" s="25"/>
    </row>
    <row r="87" spans="2:22" ht="14.25">
      <c r="B87" s="23"/>
      <c r="C87" s="23"/>
      <c r="D87" s="31"/>
      <c r="E87" s="72"/>
      <c r="F87" s="72"/>
      <c r="G87" s="25"/>
      <c r="H87" s="25"/>
      <c r="I87" s="25"/>
      <c r="J87" s="25"/>
      <c r="K87" s="25"/>
      <c r="L87" s="25"/>
      <c r="M87" s="25"/>
      <c r="N87" s="25"/>
      <c r="O87" s="25"/>
      <c r="P87" s="25"/>
      <c r="Q87" s="25"/>
      <c r="R87" s="25"/>
      <c r="S87" s="25"/>
      <c r="T87" s="25"/>
      <c r="U87" s="25"/>
      <c r="V87" s="25"/>
    </row>
    <row r="88" spans="2:22" ht="14.25">
      <c r="B88" s="23"/>
      <c r="C88" s="23"/>
      <c r="D88" s="31"/>
      <c r="E88" s="72"/>
      <c r="F88" s="72"/>
      <c r="G88" s="25"/>
      <c r="H88" s="25"/>
      <c r="I88" s="25"/>
      <c r="J88" s="25"/>
      <c r="K88" s="25"/>
      <c r="L88" s="25"/>
      <c r="M88" s="25"/>
      <c r="N88" s="25"/>
      <c r="O88" s="25"/>
      <c r="P88" s="25"/>
      <c r="Q88" s="25"/>
      <c r="R88" s="25"/>
      <c r="S88" s="25"/>
      <c r="T88" s="25"/>
      <c r="U88" s="25"/>
      <c r="V88" s="25"/>
    </row>
    <row r="89" spans="2:22" ht="14.25">
      <c r="B89" s="23"/>
      <c r="C89" s="23"/>
      <c r="D89" s="31"/>
      <c r="E89" s="72"/>
      <c r="F89" s="72"/>
      <c r="G89" s="25"/>
      <c r="H89" s="25"/>
      <c r="I89" s="25"/>
      <c r="J89" s="25"/>
      <c r="K89" s="25"/>
      <c r="L89" s="25"/>
      <c r="M89" s="25"/>
      <c r="N89" s="25"/>
      <c r="O89" s="25"/>
      <c r="P89" s="25"/>
      <c r="Q89" s="25"/>
      <c r="R89" s="25"/>
      <c r="S89" s="25"/>
      <c r="T89" s="25"/>
      <c r="U89" s="25"/>
      <c r="V89" s="25"/>
    </row>
    <row r="90" spans="2:22" ht="14.25">
      <c r="B90" s="23"/>
      <c r="C90" s="23"/>
      <c r="D90" s="31"/>
      <c r="E90" s="72"/>
      <c r="F90" s="72"/>
      <c r="G90" s="25"/>
      <c r="H90" s="25"/>
      <c r="I90" s="25"/>
      <c r="J90" s="25"/>
      <c r="K90" s="25"/>
      <c r="L90" s="25"/>
      <c r="M90" s="25"/>
      <c r="N90" s="25"/>
      <c r="O90" s="25"/>
      <c r="P90" s="25"/>
      <c r="Q90" s="25"/>
      <c r="R90" s="25"/>
      <c r="S90" s="25"/>
      <c r="T90" s="25"/>
      <c r="U90" s="25"/>
      <c r="V90" s="25"/>
    </row>
    <row r="91" spans="2:22" ht="14.25">
      <c r="B91" s="23"/>
      <c r="C91" s="23"/>
      <c r="D91" s="31"/>
      <c r="E91" s="72"/>
      <c r="F91" s="72"/>
      <c r="G91" s="25"/>
      <c r="H91" s="25"/>
      <c r="I91" s="25"/>
      <c r="J91" s="25"/>
      <c r="K91" s="25"/>
      <c r="L91" s="25"/>
      <c r="M91" s="25"/>
      <c r="N91" s="25"/>
      <c r="O91" s="25"/>
      <c r="P91" s="25"/>
      <c r="Q91" s="25"/>
      <c r="R91" s="25"/>
      <c r="S91" s="25"/>
      <c r="T91" s="25"/>
      <c r="U91" s="25"/>
      <c r="V91" s="25"/>
    </row>
    <row r="92" spans="2:22" ht="14.25">
      <c r="B92" s="23"/>
      <c r="C92" s="23"/>
      <c r="D92" s="31"/>
      <c r="E92" s="72"/>
      <c r="F92" s="72"/>
      <c r="G92" s="25"/>
      <c r="H92" s="25"/>
      <c r="I92" s="25"/>
      <c r="J92" s="25"/>
      <c r="K92" s="25"/>
      <c r="L92" s="25"/>
      <c r="M92" s="25"/>
      <c r="N92" s="25"/>
      <c r="O92" s="25"/>
      <c r="P92" s="25"/>
      <c r="Q92" s="25"/>
      <c r="R92" s="25"/>
      <c r="S92" s="25"/>
      <c r="T92" s="25"/>
      <c r="U92" s="25"/>
      <c r="V92" s="25"/>
    </row>
    <row r="93" spans="2:22" ht="14.25">
      <c r="B93" s="23"/>
      <c r="C93" s="23"/>
      <c r="D93" s="31"/>
      <c r="E93" s="72"/>
      <c r="F93" s="72"/>
      <c r="G93" s="25"/>
      <c r="H93" s="25"/>
      <c r="I93" s="25"/>
      <c r="J93" s="25"/>
      <c r="K93" s="25"/>
      <c r="L93" s="25"/>
      <c r="M93" s="25"/>
      <c r="N93" s="25"/>
      <c r="O93" s="25"/>
      <c r="P93" s="25"/>
      <c r="Q93" s="25"/>
      <c r="R93" s="25"/>
      <c r="S93" s="25"/>
      <c r="T93" s="25"/>
      <c r="U93" s="25"/>
      <c r="V93" s="25"/>
    </row>
    <row r="94" spans="2:22" ht="14.25">
      <c r="B94" s="23"/>
      <c r="C94" s="23"/>
      <c r="D94" s="31"/>
      <c r="E94" s="72"/>
      <c r="F94" s="72"/>
      <c r="G94" s="25"/>
      <c r="H94" s="25"/>
      <c r="I94" s="25"/>
      <c r="J94" s="25"/>
      <c r="K94" s="25"/>
      <c r="L94" s="25"/>
      <c r="M94" s="25"/>
      <c r="N94" s="25"/>
      <c r="O94" s="25"/>
      <c r="P94" s="25"/>
      <c r="Q94" s="25"/>
      <c r="R94" s="25"/>
      <c r="S94" s="25"/>
      <c r="T94" s="25"/>
      <c r="U94" s="25"/>
      <c r="V94" s="25"/>
    </row>
    <row r="95" spans="2:22" ht="14.25">
      <c r="B95" s="23"/>
      <c r="C95" s="23"/>
      <c r="D95" s="31"/>
      <c r="E95" s="72"/>
      <c r="F95" s="72"/>
      <c r="G95" s="25"/>
      <c r="H95" s="25"/>
      <c r="I95" s="25"/>
      <c r="J95" s="25"/>
      <c r="K95" s="25"/>
      <c r="L95" s="25"/>
      <c r="M95" s="25"/>
      <c r="N95" s="25"/>
      <c r="O95" s="25"/>
      <c r="P95" s="25"/>
      <c r="Q95" s="25"/>
      <c r="R95" s="25"/>
      <c r="S95" s="25"/>
      <c r="T95" s="25"/>
      <c r="U95" s="25"/>
      <c r="V95" s="25"/>
    </row>
    <row r="96" spans="2:22" ht="14.25">
      <c r="B96" s="23"/>
      <c r="C96" s="23"/>
      <c r="D96" s="31"/>
      <c r="E96" s="72"/>
      <c r="F96" s="72"/>
      <c r="G96" s="25"/>
      <c r="H96" s="25"/>
      <c r="I96" s="25"/>
      <c r="J96" s="25"/>
      <c r="K96" s="25"/>
      <c r="L96" s="25"/>
      <c r="M96" s="25"/>
      <c r="N96" s="25"/>
      <c r="O96" s="25"/>
      <c r="P96" s="25"/>
      <c r="Q96" s="25"/>
      <c r="R96" s="25"/>
      <c r="S96" s="25"/>
      <c r="T96" s="25"/>
      <c r="U96" s="25"/>
      <c r="V96" s="25"/>
    </row>
    <row r="97" spans="2:22" ht="14.25">
      <c r="B97" s="23"/>
      <c r="C97" s="23"/>
      <c r="D97" s="31"/>
      <c r="E97" s="72"/>
      <c r="F97" s="72"/>
      <c r="G97" s="25"/>
      <c r="H97" s="25"/>
      <c r="I97" s="25"/>
      <c r="J97" s="25"/>
      <c r="K97" s="25"/>
      <c r="L97" s="25"/>
      <c r="M97" s="25"/>
      <c r="N97" s="25"/>
      <c r="O97" s="25"/>
      <c r="P97" s="25"/>
      <c r="Q97" s="25"/>
      <c r="R97" s="25"/>
      <c r="S97" s="25"/>
      <c r="T97" s="25"/>
      <c r="U97" s="25"/>
      <c r="V97" s="25"/>
    </row>
    <row r="98" spans="2:22" ht="14.25">
      <c r="B98" s="23"/>
      <c r="C98" s="23"/>
      <c r="D98" s="31"/>
      <c r="E98" s="72"/>
      <c r="F98" s="72"/>
      <c r="G98" s="25"/>
      <c r="H98" s="25"/>
      <c r="I98" s="25"/>
      <c r="J98" s="25"/>
      <c r="K98" s="25"/>
      <c r="L98" s="25"/>
      <c r="M98" s="25"/>
      <c r="N98" s="25"/>
      <c r="O98" s="25"/>
      <c r="P98" s="25"/>
      <c r="Q98" s="25"/>
      <c r="R98" s="25"/>
      <c r="S98" s="25"/>
      <c r="T98" s="25"/>
      <c r="U98" s="25"/>
      <c r="V98" s="25"/>
    </row>
    <row r="99" spans="2:22" ht="14.25">
      <c r="B99" s="23"/>
      <c r="C99" s="23"/>
      <c r="D99" s="31"/>
      <c r="E99" s="72"/>
      <c r="F99" s="72"/>
      <c r="G99" s="25"/>
      <c r="H99" s="25"/>
      <c r="I99" s="25"/>
      <c r="J99" s="25"/>
      <c r="K99" s="25"/>
      <c r="L99" s="25"/>
      <c r="M99" s="25"/>
      <c r="N99" s="25"/>
      <c r="O99" s="25"/>
      <c r="P99" s="25"/>
      <c r="Q99" s="25"/>
      <c r="R99" s="25"/>
      <c r="S99" s="25"/>
      <c r="T99" s="25"/>
      <c r="U99" s="25"/>
      <c r="V99" s="25"/>
    </row>
    <row r="100" spans="2:22" ht="14.25">
      <c r="B100" s="23"/>
      <c r="C100" s="23"/>
      <c r="D100" s="31"/>
      <c r="E100" s="72"/>
      <c r="F100" s="72"/>
      <c r="G100" s="25"/>
      <c r="H100" s="25"/>
      <c r="I100" s="25"/>
      <c r="J100" s="25"/>
      <c r="K100" s="25"/>
      <c r="L100" s="25"/>
      <c r="M100" s="25"/>
      <c r="N100" s="25"/>
      <c r="O100" s="25"/>
      <c r="P100" s="25"/>
      <c r="Q100" s="25"/>
      <c r="R100" s="25"/>
      <c r="S100" s="25"/>
      <c r="T100" s="25"/>
      <c r="U100" s="25"/>
      <c r="V100" s="25"/>
    </row>
    <row r="101" spans="2:22" ht="14.25">
      <c r="B101" s="23"/>
      <c r="C101" s="23"/>
      <c r="D101" s="31"/>
      <c r="E101" s="72"/>
      <c r="F101" s="72"/>
      <c r="G101" s="25"/>
      <c r="H101" s="25"/>
      <c r="I101" s="25"/>
      <c r="J101" s="25"/>
      <c r="K101" s="25"/>
      <c r="L101" s="25"/>
      <c r="M101" s="25"/>
      <c r="N101" s="25"/>
      <c r="O101" s="25"/>
      <c r="P101" s="25"/>
      <c r="Q101" s="25"/>
      <c r="R101" s="25"/>
      <c r="S101" s="25"/>
      <c r="T101" s="25"/>
      <c r="U101" s="25"/>
      <c r="V101" s="25"/>
    </row>
    <row r="102" spans="2:22" ht="14.25">
      <c r="B102" s="23"/>
      <c r="C102" s="23"/>
      <c r="D102" s="31"/>
      <c r="E102" s="72"/>
      <c r="F102" s="72"/>
      <c r="G102" s="25"/>
      <c r="H102" s="25"/>
      <c r="I102" s="25"/>
      <c r="J102" s="25"/>
      <c r="K102" s="25"/>
      <c r="L102" s="25"/>
      <c r="M102" s="25"/>
      <c r="N102" s="25"/>
      <c r="O102" s="25"/>
      <c r="P102" s="25"/>
      <c r="Q102" s="25"/>
      <c r="R102" s="25"/>
      <c r="S102" s="25"/>
      <c r="T102" s="25"/>
      <c r="U102" s="25"/>
      <c r="V102" s="25"/>
    </row>
    <row r="103" spans="2:22" ht="14.25">
      <c r="B103" s="23"/>
      <c r="C103" s="23"/>
      <c r="D103" s="31"/>
      <c r="E103" s="72"/>
      <c r="F103" s="72"/>
      <c r="G103" s="25"/>
      <c r="H103" s="25"/>
      <c r="I103" s="25"/>
      <c r="J103" s="25"/>
      <c r="K103" s="25"/>
      <c r="L103" s="25"/>
      <c r="M103" s="25"/>
      <c r="N103" s="25"/>
      <c r="O103" s="25"/>
      <c r="P103" s="25"/>
      <c r="Q103" s="25"/>
      <c r="R103" s="25"/>
      <c r="S103" s="25"/>
      <c r="T103" s="25"/>
      <c r="U103" s="25"/>
      <c r="V103" s="25"/>
    </row>
    <row r="104" spans="2:22" ht="14.25">
      <c r="B104" s="23"/>
      <c r="C104" s="23"/>
      <c r="D104" s="31"/>
      <c r="E104" s="72"/>
      <c r="F104" s="72"/>
      <c r="G104" s="25"/>
      <c r="H104" s="25"/>
      <c r="I104" s="25"/>
      <c r="J104" s="25"/>
      <c r="K104" s="25"/>
      <c r="L104" s="25"/>
      <c r="M104" s="25"/>
      <c r="N104" s="25"/>
      <c r="O104" s="25"/>
      <c r="P104" s="25"/>
      <c r="Q104" s="25"/>
      <c r="R104" s="25"/>
      <c r="S104" s="25"/>
      <c r="T104" s="25"/>
      <c r="U104" s="25"/>
      <c r="V104" s="25"/>
    </row>
    <row r="105" spans="2:22" ht="14.25">
      <c r="B105" s="23"/>
      <c r="C105" s="23"/>
      <c r="D105" s="31"/>
      <c r="E105" s="72"/>
      <c r="F105" s="72"/>
      <c r="G105" s="25"/>
      <c r="H105" s="25"/>
      <c r="I105" s="25"/>
      <c r="J105" s="25"/>
      <c r="K105" s="25"/>
      <c r="L105" s="25"/>
      <c r="M105" s="25"/>
      <c r="N105" s="25"/>
      <c r="O105" s="25"/>
      <c r="P105" s="25"/>
      <c r="Q105" s="25"/>
      <c r="R105" s="25"/>
      <c r="S105" s="25"/>
      <c r="T105" s="25"/>
      <c r="U105" s="25"/>
      <c r="V105" s="25"/>
    </row>
    <row r="106" spans="2:22" ht="14.25">
      <c r="B106" s="23"/>
      <c r="C106" s="23"/>
      <c r="D106" s="31"/>
      <c r="E106" s="72"/>
      <c r="F106" s="72"/>
      <c r="G106" s="25"/>
      <c r="H106" s="25"/>
      <c r="I106" s="25"/>
      <c r="J106" s="25"/>
      <c r="K106" s="25"/>
      <c r="L106" s="25"/>
      <c r="M106" s="25"/>
      <c r="N106" s="25"/>
      <c r="O106" s="25"/>
      <c r="P106" s="25"/>
      <c r="Q106" s="25"/>
      <c r="R106" s="25"/>
      <c r="S106" s="25"/>
      <c r="T106" s="25"/>
      <c r="U106" s="25"/>
      <c r="V106" s="25"/>
    </row>
    <row r="107" spans="2:22" ht="14.25">
      <c r="B107" s="23"/>
      <c r="C107" s="23"/>
      <c r="D107" s="31"/>
      <c r="E107" s="72"/>
      <c r="F107" s="72"/>
      <c r="G107" s="25"/>
      <c r="H107" s="25"/>
      <c r="I107" s="25"/>
      <c r="J107" s="25"/>
      <c r="K107" s="25"/>
      <c r="L107" s="25"/>
      <c r="M107" s="25"/>
      <c r="N107" s="25"/>
      <c r="O107" s="25"/>
      <c r="P107" s="25"/>
      <c r="Q107" s="25"/>
      <c r="R107" s="25"/>
      <c r="S107" s="25"/>
      <c r="T107" s="25"/>
      <c r="U107" s="25"/>
      <c r="V107" s="25"/>
    </row>
    <row r="108" spans="2:22" ht="14.25">
      <c r="B108" s="23"/>
      <c r="C108" s="23"/>
      <c r="D108" s="31"/>
      <c r="E108" s="72"/>
      <c r="F108" s="72"/>
      <c r="G108" s="25"/>
      <c r="H108" s="25"/>
      <c r="I108" s="25"/>
      <c r="J108" s="25"/>
      <c r="K108" s="25"/>
      <c r="L108" s="25"/>
      <c r="M108" s="25"/>
      <c r="N108" s="25"/>
      <c r="O108" s="25"/>
      <c r="P108" s="25"/>
      <c r="Q108" s="25"/>
      <c r="R108" s="25"/>
      <c r="S108" s="25"/>
      <c r="T108" s="25"/>
      <c r="U108" s="25"/>
      <c r="V108" s="25"/>
    </row>
    <row r="109" spans="2:22" ht="14.25">
      <c r="B109" s="23"/>
      <c r="C109" s="23"/>
      <c r="D109" s="31"/>
      <c r="E109" s="72"/>
      <c r="F109" s="72"/>
      <c r="G109" s="25"/>
      <c r="H109" s="25"/>
      <c r="I109" s="25"/>
      <c r="J109" s="25"/>
      <c r="K109" s="25"/>
      <c r="L109" s="25"/>
      <c r="M109" s="25"/>
      <c r="N109" s="25"/>
      <c r="O109" s="25"/>
      <c r="P109" s="25"/>
      <c r="Q109" s="25"/>
      <c r="R109" s="25"/>
      <c r="S109" s="25"/>
      <c r="T109" s="25"/>
      <c r="U109" s="25"/>
      <c r="V109" s="25"/>
    </row>
    <row r="110" spans="2:22" ht="14.25">
      <c r="B110" s="23"/>
      <c r="C110" s="23"/>
      <c r="D110" s="31"/>
      <c r="E110" s="72"/>
      <c r="F110" s="72"/>
      <c r="G110" s="25"/>
      <c r="H110" s="25"/>
      <c r="I110" s="25"/>
      <c r="J110" s="25"/>
      <c r="K110" s="25"/>
      <c r="L110" s="25"/>
      <c r="M110" s="25"/>
      <c r="N110" s="25"/>
      <c r="O110" s="25"/>
      <c r="P110" s="25"/>
      <c r="Q110" s="25"/>
      <c r="R110" s="25"/>
      <c r="S110" s="25"/>
      <c r="T110" s="25"/>
      <c r="U110" s="25"/>
      <c r="V110" s="25"/>
    </row>
    <row r="111" spans="2:22" ht="14.25">
      <c r="B111" s="23"/>
      <c r="C111" s="23"/>
      <c r="D111" s="31"/>
      <c r="E111" s="72"/>
      <c r="F111" s="72"/>
      <c r="G111" s="25"/>
      <c r="H111" s="25"/>
      <c r="I111" s="25"/>
      <c r="J111" s="25"/>
      <c r="K111" s="25"/>
      <c r="L111" s="25"/>
      <c r="M111" s="25"/>
      <c r="N111" s="25"/>
      <c r="O111" s="25"/>
      <c r="P111" s="25"/>
      <c r="Q111" s="25"/>
      <c r="R111" s="25"/>
      <c r="S111" s="25"/>
      <c r="T111" s="25"/>
      <c r="U111" s="25"/>
      <c r="V111" s="25"/>
    </row>
    <row r="112" spans="2:22" ht="14.25">
      <c r="B112" s="23"/>
      <c r="C112" s="23"/>
      <c r="D112" s="31"/>
      <c r="E112" s="72"/>
      <c r="F112" s="72"/>
      <c r="G112" s="25"/>
      <c r="H112" s="25"/>
      <c r="I112" s="25"/>
      <c r="J112" s="25"/>
      <c r="K112" s="25"/>
      <c r="L112" s="25"/>
      <c r="M112" s="25"/>
      <c r="N112" s="25"/>
      <c r="O112" s="25"/>
      <c r="P112" s="25"/>
      <c r="Q112" s="25"/>
      <c r="R112" s="25"/>
      <c r="S112" s="25"/>
      <c r="T112" s="25"/>
      <c r="U112" s="25"/>
      <c r="V112" s="25"/>
    </row>
    <row r="113" spans="2:22" ht="14.25">
      <c r="B113" s="23"/>
      <c r="C113" s="23"/>
      <c r="D113" s="31"/>
      <c r="E113" s="72"/>
      <c r="F113" s="72"/>
      <c r="G113" s="25"/>
      <c r="H113" s="25"/>
      <c r="I113" s="25"/>
      <c r="J113" s="25"/>
      <c r="K113" s="25"/>
      <c r="L113" s="25"/>
      <c r="M113" s="25"/>
      <c r="N113" s="25"/>
      <c r="O113" s="25"/>
      <c r="P113" s="25"/>
      <c r="Q113" s="25"/>
      <c r="R113" s="25"/>
      <c r="S113" s="25"/>
      <c r="T113" s="25"/>
      <c r="U113" s="25"/>
      <c r="V113" s="25"/>
    </row>
    <row r="114" spans="2:22" ht="14.25">
      <c r="B114" s="23"/>
      <c r="C114" s="23"/>
      <c r="D114" s="31"/>
      <c r="E114" s="72"/>
      <c r="F114" s="72"/>
      <c r="G114" s="25"/>
      <c r="H114" s="25"/>
      <c r="I114" s="25"/>
      <c r="J114" s="25"/>
      <c r="K114" s="25"/>
      <c r="L114" s="25"/>
      <c r="M114" s="25"/>
      <c r="N114" s="25"/>
      <c r="O114" s="25"/>
      <c r="P114" s="25"/>
      <c r="Q114" s="25"/>
      <c r="R114" s="25"/>
      <c r="S114" s="25"/>
      <c r="T114" s="25"/>
      <c r="U114" s="25"/>
      <c r="V114" s="25"/>
    </row>
    <row r="115" spans="2:22" ht="14.25">
      <c r="B115" s="23"/>
      <c r="C115" s="23"/>
      <c r="D115" s="31"/>
      <c r="E115" s="72"/>
      <c r="F115" s="72"/>
      <c r="G115" s="25"/>
      <c r="H115" s="25"/>
      <c r="I115" s="25"/>
      <c r="J115" s="25"/>
      <c r="K115" s="25"/>
      <c r="L115" s="25"/>
      <c r="M115" s="25"/>
      <c r="N115" s="25"/>
      <c r="O115" s="25"/>
      <c r="P115" s="25"/>
      <c r="Q115" s="25"/>
      <c r="R115" s="25"/>
      <c r="S115" s="25"/>
      <c r="T115" s="25"/>
      <c r="U115" s="25"/>
      <c r="V115" s="25"/>
    </row>
    <row r="116" spans="2:22" ht="14.25">
      <c r="B116" s="23"/>
      <c r="C116" s="23"/>
      <c r="D116" s="31"/>
      <c r="E116" s="72"/>
      <c r="F116" s="72"/>
      <c r="G116" s="25"/>
      <c r="H116" s="25"/>
      <c r="I116" s="25"/>
      <c r="J116" s="25"/>
      <c r="K116" s="25"/>
      <c r="L116" s="25"/>
      <c r="M116" s="25"/>
      <c r="N116" s="25"/>
      <c r="O116" s="25"/>
      <c r="P116" s="25"/>
      <c r="Q116" s="25"/>
      <c r="R116" s="25"/>
      <c r="S116" s="25"/>
      <c r="T116" s="25"/>
      <c r="U116" s="25"/>
      <c r="V116" s="25"/>
    </row>
    <row r="117" spans="2:22" ht="14.25">
      <c r="B117" s="23"/>
      <c r="C117" s="23"/>
      <c r="D117" s="31"/>
      <c r="E117" s="72"/>
      <c r="F117" s="72"/>
      <c r="G117" s="25"/>
      <c r="H117" s="25"/>
      <c r="I117" s="25"/>
      <c r="J117" s="25"/>
      <c r="K117" s="25"/>
      <c r="L117" s="25"/>
      <c r="M117" s="25"/>
      <c r="N117" s="25"/>
      <c r="O117" s="25"/>
      <c r="P117" s="25"/>
      <c r="Q117" s="25"/>
      <c r="R117" s="25"/>
      <c r="S117" s="25"/>
      <c r="T117" s="25"/>
      <c r="U117" s="25"/>
      <c r="V117" s="25"/>
    </row>
    <row r="118" spans="2:22" ht="14.25">
      <c r="B118" s="23"/>
      <c r="C118" s="23"/>
      <c r="D118" s="31"/>
      <c r="E118" s="72"/>
      <c r="F118" s="72"/>
      <c r="G118" s="25"/>
      <c r="H118" s="25"/>
      <c r="I118" s="25"/>
      <c r="J118" s="25"/>
      <c r="K118" s="25"/>
      <c r="L118" s="25"/>
      <c r="M118" s="25"/>
      <c r="N118" s="25"/>
      <c r="O118" s="25"/>
      <c r="P118" s="25"/>
      <c r="Q118" s="25"/>
      <c r="R118" s="25"/>
      <c r="S118" s="25"/>
      <c r="T118" s="25"/>
      <c r="U118" s="25"/>
      <c r="V118" s="25"/>
    </row>
    <row r="119" spans="2:22" ht="14.25">
      <c r="B119" s="23"/>
      <c r="C119" s="23"/>
      <c r="D119" s="31"/>
      <c r="E119" s="72"/>
      <c r="F119" s="72"/>
      <c r="G119" s="25"/>
      <c r="H119" s="25"/>
      <c r="I119" s="25"/>
      <c r="J119" s="25"/>
      <c r="K119" s="25"/>
      <c r="L119" s="25"/>
      <c r="M119" s="25"/>
      <c r="N119" s="25"/>
      <c r="O119" s="25"/>
      <c r="P119" s="25"/>
      <c r="Q119" s="25"/>
      <c r="R119" s="25"/>
      <c r="S119" s="25"/>
      <c r="T119" s="25"/>
      <c r="U119" s="25"/>
      <c r="V119" s="25"/>
    </row>
    <row r="120" spans="2:22" ht="14.25">
      <c r="B120" s="23"/>
      <c r="C120" s="23"/>
      <c r="D120" s="31"/>
      <c r="E120" s="72"/>
      <c r="F120" s="72"/>
      <c r="G120" s="25"/>
      <c r="H120" s="25"/>
      <c r="I120" s="25"/>
      <c r="J120" s="25"/>
      <c r="K120" s="25"/>
      <c r="L120" s="25"/>
      <c r="M120" s="25"/>
      <c r="N120" s="25"/>
      <c r="O120" s="25"/>
      <c r="P120" s="25"/>
      <c r="Q120" s="25"/>
      <c r="R120" s="25"/>
      <c r="S120" s="25"/>
      <c r="T120" s="25"/>
      <c r="U120" s="25"/>
      <c r="V120" s="25"/>
    </row>
    <row r="121" spans="2:22" ht="14.25">
      <c r="B121" s="23"/>
      <c r="C121" s="23"/>
      <c r="D121" s="31"/>
      <c r="E121" s="72"/>
      <c r="F121" s="72"/>
      <c r="G121" s="25"/>
      <c r="H121" s="25"/>
      <c r="I121" s="25"/>
      <c r="J121" s="25"/>
      <c r="K121" s="25"/>
      <c r="L121" s="25"/>
      <c r="M121" s="25"/>
      <c r="N121" s="25"/>
      <c r="O121" s="25"/>
      <c r="P121" s="25"/>
      <c r="Q121" s="25"/>
      <c r="R121" s="25"/>
      <c r="S121" s="25"/>
      <c r="T121" s="25"/>
      <c r="U121" s="25"/>
      <c r="V121" s="25"/>
    </row>
    <row r="122" spans="2:22" ht="14.25">
      <c r="B122" s="23"/>
      <c r="C122" s="23"/>
      <c r="D122" s="31"/>
      <c r="E122" s="72"/>
      <c r="F122" s="72"/>
      <c r="G122" s="25"/>
      <c r="H122" s="25"/>
      <c r="I122" s="25"/>
      <c r="J122" s="25"/>
      <c r="K122" s="25"/>
      <c r="L122" s="25"/>
      <c r="M122" s="25"/>
      <c r="N122" s="25"/>
      <c r="O122" s="25"/>
      <c r="P122" s="25"/>
      <c r="Q122" s="25"/>
      <c r="R122" s="25"/>
      <c r="S122" s="25"/>
      <c r="T122" s="25"/>
      <c r="U122" s="25"/>
      <c r="V122" s="25"/>
    </row>
    <row r="123" spans="2:22" ht="14.25">
      <c r="B123" s="23"/>
      <c r="C123" s="23"/>
      <c r="D123" s="31"/>
      <c r="E123" s="72"/>
      <c r="F123" s="72"/>
      <c r="G123" s="25"/>
      <c r="H123" s="25"/>
      <c r="I123" s="25"/>
      <c r="J123" s="25"/>
      <c r="K123" s="25"/>
      <c r="L123" s="25"/>
      <c r="M123" s="25"/>
      <c r="N123" s="25"/>
      <c r="O123" s="25"/>
      <c r="P123" s="25"/>
      <c r="Q123" s="25"/>
      <c r="R123" s="25"/>
      <c r="S123" s="25"/>
      <c r="T123" s="25"/>
      <c r="U123" s="25"/>
      <c r="V123" s="25"/>
    </row>
    <row r="124" spans="2:22" ht="14.25">
      <c r="B124" s="23"/>
      <c r="C124" s="23"/>
      <c r="D124" s="31"/>
      <c r="E124" s="72"/>
      <c r="F124" s="72"/>
      <c r="G124" s="25"/>
      <c r="H124" s="25"/>
      <c r="I124" s="25"/>
      <c r="J124" s="25"/>
      <c r="K124" s="25"/>
      <c r="L124" s="25"/>
      <c r="M124" s="25"/>
      <c r="N124" s="25"/>
      <c r="O124" s="25"/>
      <c r="P124" s="25"/>
      <c r="Q124" s="25"/>
      <c r="R124" s="25"/>
      <c r="S124" s="25"/>
      <c r="T124" s="25"/>
      <c r="U124" s="25"/>
      <c r="V124" s="25"/>
    </row>
    <row r="125" spans="2:22" ht="14.25">
      <c r="B125" s="23"/>
      <c r="C125" s="23"/>
      <c r="D125" s="31"/>
      <c r="E125" s="72"/>
      <c r="F125" s="72"/>
      <c r="G125" s="25"/>
      <c r="H125" s="25"/>
      <c r="I125" s="25"/>
      <c r="J125" s="25"/>
      <c r="K125" s="25"/>
      <c r="L125" s="25"/>
      <c r="M125" s="25"/>
      <c r="N125" s="25"/>
      <c r="O125" s="25"/>
      <c r="P125" s="25"/>
      <c r="Q125" s="25"/>
      <c r="R125" s="25"/>
      <c r="S125" s="25"/>
      <c r="T125" s="25"/>
      <c r="U125" s="25"/>
      <c r="V125" s="25"/>
    </row>
    <row r="126" spans="2:22" ht="14.25">
      <c r="B126" s="23"/>
      <c r="C126" s="23"/>
      <c r="D126" s="31"/>
      <c r="E126" s="72"/>
      <c r="F126" s="72"/>
      <c r="G126" s="25"/>
      <c r="H126" s="25"/>
      <c r="I126" s="25"/>
      <c r="J126" s="25"/>
      <c r="K126" s="25"/>
      <c r="L126" s="25"/>
      <c r="M126" s="25"/>
      <c r="N126" s="25"/>
      <c r="O126" s="25"/>
      <c r="P126" s="25"/>
      <c r="Q126" s="25"/>
      <c r="R126" s="25"/>
      <c r="S126" s="25"/>
      <c r="T126" s="25"/>
      <c r="U126" s="25"/>
      <c r="V126" s="25"/>
    </row>
    <row r="127" spans="2:22" ht="14.25">
      <c r="B127" s="23"/>
      <c r="C127" s="23"/>
      <c r="D127" s="31"/>
      <c r="E127" s="72"/>
      <c r="F127" s="72"/>
      <c r="G127" s="25"/>
      <c r="H127" s="25"/>
      <c r="I127" s="25"/>
      <c r="J127" s="25"/>
      <c r="K127" s="25"/>
      <c r="L127" s="25"/>
      <c r="M127" s="25"/>
      <c r="N127" s="25"/>
      <c r="O127" s="25"/>
      <c r="P127" s="25"/>
      <c r="Q127" s="25"/>
      <c r="R127" s="25"/>
      <c r="S127" s="25"/>
      <c r="T127" s="25"/>
      <c r="U127" s="25"/>
      <c r="V127" s="25"/>
    </row>
    <row r="128" spans="2:22" ht="14.25">
      <c r="B128" s="23"/>
      <c r="C128" s="23"/>
      <c r="D128" s="31"/>
      <c r="E128" s="72"/>
      <c r="F128" s="72"/>
      <c r="G128" s="25"/>
      <c r="H128" s="25"/>
      <c r="I128" s="25"/>
      <c r="J128" s="25"/>
      <c r="K128" s="25"/>
      <c r="L128" s="25"/>
      <c r="M128" s="25"/>
      <c r="N128" s="25"/>
      <c r="O128" s="25"/>
      <c r="P128" s="25"/>
      <c r="Q128" s="25"/>
      <c r="R128" s="25"/>
      <c r="S128" s="25"/>
      <c r="T128" s="25"/>
      <c r="U128" s="25"/>
      <c r="V128" s="25"/>
    </row>
    <row r="129" spans="2:22" ht="14.25">
      <c r="B129" s="23"/>
      <c r="C129" s="23"/>
      <c r="D129" s="31"/>
      <c r="E129" s="72"/>
      <c r="F129" s="72"/>
      <c r="G129" s="25"/>
      <c r="H129" s="25"/>
      <c r="I129" s="25"/>
      <c r="J129" s="25"/>
      <c r="K129" s="25"/>
      <c r="L129" s="25"/>
      <c r="M129" s="25"/>
      <c r="N129" s="25"/>
      <c r="O129" s="25"/>
      <c r="P129" s="25"/>
      <c r="Q129" s="25"/>
      <c r="R129" s="25"/>
      <c r="S129" s="25"/>
      <c r="T129" s="25"/>
      <c r="U129" s="25"/>
      <c r="V129" s="25"/>
    </row>
    <row r="130" spans="2:22" ht="14.25">
      <c r="B130" s="23"/>
      <c r="C130" s="23"/>
      <c r="D130" s="31"/>
      <c r="E130" s="72"/>
      <c r="F130" s="72"/>
      <c r="G130" s="25"/>
      <c r="H130" s="25"/>
      <c r="I130" s="25"/>
      <c r="J130" s="25"/>
      <c r="K130" s="25"/>
      <c r="L130" s="25"/>
      <c r="M130" s="25"/>
      <c r="N130" s="25"/>
      <c r="O130" s="25"/>
      <c r="P130" s="25"/>
      <c r="Q130" s="25"/>
      <c r="R130" s="25"/>
      <c r="S130" s="25"/>
      <c r="T130" s="25"/>
      <c r="U130" s="25"/>
      <c r="V130" s="25"/>
    </row>
    <row r="131" spans="2:22" ht="14.25">
      <c r="B131" s="23"/>
      <c r="C131" s="23"/>
      <c r="D131" s="31"/>
      <c r="E131" s="72"/>
      <c r="F131" s="72"/>
      <c r="G131" s="25"/>
      <c r="H131" s="25"/>
      <c r="I131" s="25"/>
      <c r="J131" s="25"/>
      <c r="K131" s="25"/>
      <c r="L131" s="25"/>
      <c r="M131" s="25"/>
      <c r="N131" s="25"/>
      <c r="O131" s="25"/>
      <c r="P131" s="25"/>
      <c r="Q131" s="25"/>
      <c r="R131" s="25"/>
      <c r="S131" s="25"/>
      <c r="T131" s="25"/>
      <c r="U131" s="25"/>
      <c r="V131" s="25"/>
    </row>
    <row r="132" spans="2:22" ht="14.25">
      <c r="B132" s="23"/>
      <c r="C132" s="23"/>
      <c r="D132" s="31"/>
      <c r="E132" s="72"/>
      <c r="F132" s="72"/>
      <c r="G132" s="25"/>
      <c r="H132" s="25"/>
      <c r="I132" s="25"/>
      <c r="J132" s="25"/>
      <c r="K132" s="25"/>
      <c r="L132" s="25"/>
      <c r="M132" s="25"/>
      <c r="N132" s="25"/>
      <c r="O132" s="25"/>
      <c r="P132" s="25"/>
      <c r="Q132" s="25"/>
      <c r="R132" s="25"/>
      <c r="S132" s="25"/>
      <c r="T132" s="25"/>
      <c r="U132" s="25"/>
      <c r="V132" s="25"/>
    </row>
    <row r="133" spans="2:22" ht="14.25">
      <c r="B133" s="23"/>
      <c r="C133" s="23"/>
      <c r="D133" s="31"/>
      <c r="E133" s="72"/>
      <c r="F133" s="72"/>
      <c r="G133" s="25"/>
      <c r="H133" s="25"/>
      <c r="I133" s="25"/>
      <c r="J133" s="25"/>
      <c r="K133" s="25"/>
      <c r="L133" s="25"/>
      <c r="M133" s="25"/>
      <c r="N133" s="25"/>
      <c r="O133" s="25"/>
      <c r="P133" s="25"/>
      <c r="Q133" s="25"/>
      <c r="R133" s="25"/>
      <c r="S133" s="25"/>
      <c r="T133" s="25"/>
      <c r="U133" s="25"/>
      <c r="V133" s="25"/>
    </row>
    <row r="134" spans="2:22" ht="14.25">
      <c r="B134" s="23"/>
      <c r="C134" s="23"/>
      <c r="D134" s="31"/>
      <c r="E134" s="72"/>
      <c r="F134" s="72"/>
      <c r="G134" s="25"/>
      <c r="H134" s="25"/>
      <c r="I134" s="25"/>
      <c r="J134" s="25"/>
      <c r="K134" s="25"/>
      <c r="L134" s="25"/>
      <c r="M134" s="25"/>
      <c r="N134" s="25"/>
      <c r="O134" s="25"/>
      <c r="P134" s="25"/>
      <c r="Q134" s="25"/>
      <c r="R134" s="25"/>
      <c r="S134" s="25"/>
      <c r="T134" s="25"/>
      <c r="U134" s="25"/>
      <c r="V134" s="25"/>
    </row>
    <row r="135" spans="2:22" ht="14.25">
      <c r="B135" s="23"/>
      <c r="C135" s="23"/>
      <c r="D135" s="31"/>
      <c r="E135" s="72"/>
      <c r="F135" s="72"/>
      <c r="G135" s="25"/>
      <c r="H135" s="25"/>
      <c r="I135" s="25"/>
      <c r="J135" s="25"/>
      <c r="K135" s="25"/>
      <c r="L135" s="25"/>
      <c r="M135" s="25"/>
      <c r="N135" s="25"/>
      <c r="O135" s="25"/>
      <c r="P135" s="25"/>
      <c r="Q135" s="25"/>
      <c r="R135" s="25"/>
      <c r="S135" s="25"/>
      <c r="T135" s="25"/>
      <c r="U135" s="25"/>
      <c r="V135" s="25"/>
    </row>
    <row r="136" spans="2:22" ht="14.25">
      <c r="B136" s="23"/>
      <c r="C136" s="23"/>
      <c r="D136" s="31"/>
      <c r="E136" s="72"/>
      <c r="F136" s="72"/>
      <c r="G136" s="25"/>
      <c r="H136" s="25"/>
      <c r="I136" s="25"/>
      <c r="J136" s="25"/>
      <c r="K136" s="25"/>
      <c r="L136" s="25"/>
      <c r="M136" s="25"/>
      <c r="N136" s="25"/>
      <c r="O136" s="25"/>
      <c r="P136" s="25"/>
      <c r="Q136" s="25"/>
      <c r="R136" s="25"/>
      <c r="S136" s="25"/>
      <c r="T136" s="25"/>
      <c r="U136" s="25"/>
      <c r="V136" s="25"/>
    </row>
    <row r="137" spans="2:22" ht="14.25">
      <c r="B137" s="23"/>
      <c r="C137" s="23"/>
      <c r="D137" s="31"/>
      <c r="E137" s="72"/>
      <c r="F137" s="72"/>
      <c r="G137" s="25"/>
      <c r="H137" s="25"/>
      <c r="I137" s="25"/>
      <c r="J137" s="25"/>
      <c r="K137" s="25"/>
      <c r="L137" s="25"/>
      <c r="M137" s="25"/>
      <c r="N137" s="25"/>
      <c r="O137" s="25"/>
      <c r="P137" s="25"/>
      <c r="Q137" s="25"/>
      <c r="R137" s="25"/>
      <c r="S137" s="25"/>
      <c r="T137" s="25"/>
      <c r="U137" s="25"/>
      <c r="V137" s="25"/>
    </row>
    <row r="138" spans="2:22" ht="14.25">
      <c r="B138" s="23"/>
      <c r="C138" s="23"/>
      <c r="D138" s="31"/>
      <c r="E138" s="72"/>
      <c r="F138" s="72"/>
      <c r="G138" s="25"/>
      <c r="H138" s="25"/>
      <c r="I138" s="25"/>
      <c r="J138" s="25"/>
      <c r="K138" s="25"/>
      <c r="L138" s="25"/>
      <c r="M138" s="25"/>
      <c r="N138" s="25"/>
      <c r="O138" s="25"/>
      <c r="P138" s="25"/>
      <c r="Q138" s="25"/>
      <c r="R138" s="25"/>
      <c r="S138" s="25"/>
      <c r="T138" s="25"/>
      <c r="U138" s="25"/>
      <c r="V138" s="25"/>
    </row>
    <row r="139" spans="2:22" ht="14.25">
      <c r="B139" s="23"/>
      <c r="C139" s="23"/>
      <c r="D139" s="31"/>
      <c r="E139" s="72"/>
      <c r="F139" s="72"/>
      <c r="G139" s="25"/>
      <c r="H139" s="25"/>
      <c r="I139" s="25"/>
      <c r="J139" s="25"/>
      <c r="K139" s="25"/>
      <c r="L139" s="25"/>
      <c r="M139" s="25"/>
      <c r="N139" s="25"/>
      <c r="O139" s="25"/>
      <c r="P139" s="25"/>
      <c r="Q139" s="25"/>
      <c r="R139" s="25"/>
      <c r="S139" s="25"/>
      <c r="T139" s="25"/>
      <c r="U139" s="25"/>
      <c r="V139" s="25"/>
    </row>
    <row r="140" spans="2:22" ht="14.25">
      <c r="B140" s="23"/>
      <c r="C140" s="23"/>
      <c r="D140" s="31"/>
      <c r="E140" s="72"/>
      <c r="F140" s="72"/>
      <c r="G140" s="25"/>
      <c r="H140" s="25"/>
      <c r="I140" s="25"/>
      <c r="J140" s="25"/>
      <c r="K140" s="25"/>
      <c r="L140" s="25"/>
      <c r="M140" s="25"/>
      <c r="N140" s="25"/>
      <c r="O140" s="25"/>
      <c r="P140" s="25"/>
      <c r="Q140" s="25"/>
      <c r="R140" s="25"/>
      <c r="S140" s="25"/>
      <c r="T140" s="25"/>
      <c r="U140" s="25"/>
      <c r="V140" s="25"/>
    </row>
    <row r="141" spans="2:22" ht="14.25">
      <c r="B141" s="23"/>
      <c r="C141" s="23"/>
      <c r="D141" s="31"/>
      <c r="E141" s="72"/>
      <c r="F141" s="72"/>
      <c r="G141" s="25"/>
      <c r="H141" s="25"/>
      <c r="I141" s="25"/>
      <c r="J141" s="25"/>
      <c r="K141" s="25"/>
      <c r="L141" s="25"/>
      <c r="M141" s="25"/>
      <c r="N141" s="25"/>
      <c r="O141" s="25"/>
      <c r="P141" s="25"/>
      <c r="Q141" s="25"/>
      <c r="R141" s="25"/>
      <c r="S141" s="25"/>
      <c r="T141" s="25"/>
      <c r="U141" s="25"/>
      <c r="V141" s="25"/>
    </row>
    <row r="142" spans="2:22" ht="14.25">
      <c r="B142" s="23"/>
      <c r="C142" s="23"/>
      <c r="D142" s="31"/>
      <c r="E142" s="72"/>
      <c r="F142" s="72"/>
      <c r="G142" s="25"/>
      <c r="H142" s="25"/>
      <c r="I142" s="25"/>
      <c r="J142" s="25"/>
      <c r="K142" s="25"/>
      <c r="L142" s="25"/>
      <c r="M142" s="25"/>
      <c r="N142" s="25"/>
      <c r="O142" s="25"/>
      <c r="P142" s="25"/>
      <c r="Q142" s="25"/>
      <c r="R142" s="25"/>
      <c r="S142" s="25"/>
      <c r="T142" s="25"/>
      <c r="U142" s="25"/>
      <c r="V142" s="25"/>
    </row>
    <row r="143" spans="2:22" ht="14.25">
      <c r="B143" s="23"/>
      <c r="C143" s="23"/>
      <c r="D143" s="31"/>
      <c r="E143" s="72"/>
      <c r="F143" s="72"/>
      <c r="G143" s="25"/>
      <c r="H143" s="25"/>
      <c r="I143" s="25"/>
      <c r="J143" s="25"/>
      <c r="K143" s="25"/>
      <c r="L143" s="25"/>
      <c r="M143" s="25"/>
      <c r="N143" s="25"/>
      <c r="O143" s="25"/>
      <c r="P143" s="25"/>
      <c r="Q143" s="25"/>
      <c r="R143" s="25"/>
      <c r="S143" s="25"/>
      <c r="T143" s="25"/>
      <c r="U143" s="25"/>
      <c r="V143" s="25"/>
    </row>
    <row r="144" spans="2:22" ht="14.25">
      <c r="B144" s="23"/>
      <c r="C144" s="23"/>
      <c r="D144" s="31"/>
      <c r="E144" s="72"/>
      <c r="F144" s="72"/>
      <c r="G144" s="25"/>
      <c r="H144" s="25"/>
      <c r="I144" s="25"/>
      <c r="J144" s="25"/>
      <c r="K144" s="25"/>
      <c r="L144" s="25"/>
      <c r="M144" s="25"/>
      <c r="N144" s="25"/>
      <c r="O144" s="25"/>
      <c r="P144" s="25"/>
      <c r="Q144" s="25"/>
      <c r="R144" s="25"/>
      <c r="S144" s="25"/>
      <c r="T144" s="25"/>
      <c r="U144" s="25"/>
      <c r="V144" s="25"/>
    </row>
    <row r="145" spans="2:22" ht="14.25">
      <c r="B145" s="23"/>
      <c r="C145" s="23"/>
      <c r="D145" s="31"/>
      <c r="E145" s="72"/>
      <c r="F145" s="72"/>
      <c r="G145" s="25"/>
      <c r="H145" s="25"/>
      <c r="I145" s="25"/>
      <c r="J145" s="25"/>
      <c r="K145" s="25"/>
      <c r="L145" s="25"/>
      <c r="M145" s="25"/>
      <c r="N145" s="25"/>
      <c r="O145" s="25"/>
      <c r="P145" s="25"/>
      <c r="Q145" s="25"/>
      <c r="R145" s="25"/>
      <c r="S145" s="25"/>
      <c r="T145" s="25"/>
      <c r="U145" s="25"/>
      <c r="V145" s="25"/>
    </row>
    <row r="146" spans="2:22" ht="14.25">
      <c r="B146" s="23"/>
      <c r="C146" s="23"/>
      <c r="D146" s="31"/>
      <c r="E146" s="72"/>
      <c r="F146" s="72"/>
      <c r="G146" s="25"/>
      <c r="H146" s="25"/>
      <c r="I146" s="25"/>
      <c r="J146" s="25"/>
      <c r="K146" s="25"/>
      <c r="L146" s="25"/>
      <c r="M146" s="25"/>
      <c r="N146" s="25"/>
      <c r="O146" s="25"/>
      <c r="P146" s="25"/>
      <c r="Q146" s="25"/>
      <c r="R146" s="25"/>
      <c r="S146" s="25"/>
      <c r="T146" s="25"/>
      <c r="U146" s="25"/>
      <c r="V146" s="25"/>
    </row>
    <row r="147" spans="2:22" ht="14.25">
      <c r="B147" s="23"/>
      <c r="C147" s="23"/>
      <c r="D147" s="31"/>
      <c r="E147" s="72"/>
      <c r="F147" s="72"/>
      <c r="G147" s="25"/>
      <c r="H147" s="25"/>
      <c r="I147" s="25"/>
      <c r="J147" s="25"/>
      <c r="K147" s="25"/>
      <c r="L147" s="25"/>
      <c r="M147" s="25"/>
      <c r="N147" s="25"/>
      <c r="O147" s="25"/>
      <c r="P147" s="25"/>
      <c r="Q147" s="25"/>
      <c r="R147" s="25"/>
      <c r="S147" s="25"/>
      <c r="T147" s="25"/>
      <c r="U147" s="25"/>
      <c r="V147" s="25"/>
    </row>
    <row r="148" spans="2:22" ht="14.25">
      <c r="B148" s="23"/>
      <c r="C148" s="23"/>
      <c r="D148" s="31"/>
      <c r="E148" s="72"/>
      <c r="F148" s="72"/>
      <c r="G148" s="25"/>
      <c r="H148" s="25"/>
      <c r="I148" s="25"/>
      <c r="J148" s="25"/>
      <c r="K148" s="25"/>
      <c r="L148" s="25"/>
      <c r="M148" s="25"/>
      <c r="N148" s="25"/>
      <c r="O148" s="25"/>
      <c r="P148" s="25"/>
      <c r="Q148" s="25"/>
      <c r="R148" s="25"/>
      <c r="S148" s="25"/>
      <c r="T148" s="25"/>
      <c r="U148" s="25"/>
      <c r="V148" s="25"/>
    </row>
    <row r="149" spans="2:22" ht="14.25">
      <c r="B149" s="23"/>
      <c r="C149" s="23"/>
      <c r="D149" s="31"/>
      <c r="E149" s="72"/>
      <c r="F149" s="72"/>
      <c r="G149" s="25"/>
      <c r="H149" s="25"/>
      <c r="I149" s="25"/>
      <c r="J149" s="25"/>
      <c r="K149" s="25"/>
      <c r="L149" s="25"/>
      <c r="M149" s="25"/>
      <c r="N149" s="25"/>
      <c r="O149" s="25"/>
      <c r="P149" s="25"/>
      <c r="Q149" s="25"/>
      <c r="R149" s="25"/>
      <c r="S149" s="25"/>
      <c r="T149" s="25"/>
      <c r="U149" s="25"/>
      <c r="V149" s="25"/>
    </row>
    <row r="150" spans="2:22" ht="14.25">
      <c r="B150" s="23"/>
      <c r="C150" s="23"/>
      <c r="D150" s="31"/>
      <c r="E150" s="72"/>
      <c r="F150" s="72"/>
      <c r="G150" s="25"/>
      <c r="H150" s="25"/>
      <c r="I150" s="25"/>
      <c r="J150" s="25"/>
      <c r="K150" s="25"/>
      <c r="L150" s="25"/>
      <c r="M150" s="25"/>
      <c r="N150" s="25"/>
      <c r="O150" s="25"/>
      <c r="P150" s="25"/>
      <c r="Q150" s="25"/>
      <c r="R150" s="25"/>
      <c r="S150" s="25"/>
      <c r="T150" s="25"/>
      <c r="U150" s="25"/>
      <c r="V150" s="25"/>
    </row>
    <row r="151" spans="2:22" ht="14.25">
      <c r="B151" s="23"/>
      <c r="C151" s="23"/>
      <c r="D151" s="31"/>
      <c r="E151" s="72"/>
      <c r="F151" s="72"/>
      <c r="G151" s="25"/>
      <c r="H151" s="25"/>
      <c r="I151" s="25"/>
      <c r="J151" s="25"/>
      <c r="K151" s="25"/>
      <c r="L151" s="25"/>
      <c r="M151" s="25"/>
      <c r="N151" s="25"/>
      <c r="O151" s="25"/>
      <c r="P151" s="25"/>
      <c r="Q151" s="25"/>
      <c r="R151" s="25"/>
      <c r="S151" s="25"/>
      <c r="T151" s="25"/>
      <c r="U151" s="25"/>
      <c r="V151" s="25"/>
    </row>
    <row r="152" spans="2:22" ht="14.25">
      <c r="B152" s="23"/>
      <c r="C152" s="23"/>
      <c r="D152" s="31"/>
      <c r="E152" s="72"/>
      <c r="F152" s="72"/>
      <c r="G152" s="25"/>
      <c r="H152" s="25"/>
      <c r="I152" s="25"/>
      <c r="J152" s="25"/>
      <c r="K152" s="25"/>
      <c r="L152" s="25"/>
      <c r="M152" s="25"/>
      <c r="N152" s="25"/>
      <c r="O152" s="25"/>
      <c r="P152" s="25"/>
      <c r="Q152" s="25"/>
      <c r="R152" s="25"/>
      <c r="S152" s="25"/>
      <c r="T152" s="25"/>
      <c r="U152" s="25"/>
      <c r="V152" s="25"/>
    </row>
    <row r="153" spans="2:22" ht="14.25">
      <c r="B153" s="23"/>
      <c r="C153" s="23"/>
      <c r="D153" s="31"/>
      <c r="E153" s="72"/>
      <c r="F153" s="72"/>
      <c r="G153" s="25"/>
      <c r="H153" s="25"/>
      <c r="I153" s="25"/>
      <c r="J153" s="25"/>
      <c r="K153" s="25"/>
      <c r="L153" s="25"/>
      <c r="M153" s="25"/>
      <c r="N153" s="25"/>
      <c r="O153" s="25"/>
      <c r="P153" s="25"/>
      <c r="Q153" s="25"/>
      <c r="R153" s="25"/>
      <c r="S153" s="25"/>
      <c r="T153" s="25"/>
      <c r="U153" s="25"/>
      <c r="V153" s="25"/>
    </row>
    <row r="154" spans="2:22" ht="14.25">
      <c r="B154" s="23"/>
      <c r="C154" s="23"/>
      <c r="D154" s="31"/>
      <c r="E154" s="72"/>
      <c r="F154" s="72"/>
      <c r="G154" s="25"/>
      <c r="H154" s="25"/>
      <c r="I154" s="25"/>
      <c r="J154" s="25"/>
      <c r="K154" s="25"/>
      <c r="L154" s="25"/>
      <c r="M154" s="25"/>
      <c r="N154" s="25"/>
      <c r="O154" s="25"/>
      <c r="P154" s="25"/>
      <c r="Q154" s="25"/>
      <c r="R154" s="25"/>
      <c r="S154" s="25"/>
      <c r="T154" s="25"/>
      <c r="U154" s="25"/>
      <c r="V154" s="25"/>
    </row>
    <row r="155" spans="2:22" ht="14.25">
      <c r="B155" s="23"/>
      <c r="C155" s="23"/>
      <c r="D155" s="31"/>
      <c r="E155" s="72"/>
      <c r="F155" s="72"/>
      <c r="G155" s="25"/>
      <c r="H155" s="25"/>
      <c r="I155" s="25"/>
      <c r="J155" s="25"/>
      <c r="K155" s="25"/>
      <c r="L155" s="25"/>
      <c r="M155" s="25"/>
      <c r="N155" s="25"/>
      <c r="O155" s="25"/>
      <c r="P155" s="25"/>
      <c r="Q155" s="25"/>
      <c r="R155" s="25"/>
      <c r="S155" s="25"/>
      <c r="T155" s="25"/>
      <c r="U155" s="25"/>
      <c r="V155" s="25"/>
    </row>
    <row r="156" spans="2:22" ht="14.25">
      <c r="B156" s="23"/>
      <c r="C156" s="23"/>
      <c r="D156" s="31"/>
      <c r="E156" s="72"/>
      <c r="F156" s="72"/>
      <c r="G156" s="25"/>
      <c r="H156" s="25"/>
      <c r="I156" s="25"/>
      <c r="J156" s="25"/>
      <c r="K156" s="25"/>
      <c r="L156" s="25"/>
      <c r="M156" s="25"/>
      <c r="N156" s="25"/>
      <c r="O156" s="25"/>
      <c r="P156" s="25"/>
      <c r="Q156" s="25"/>
      <c r="R156" s="25"/>
      <c r="S156" s="25"/>
      <c r="T156" s="25"/>
      <c r="U156" s="25"/>
      <c r="V156" s="25"/>
    </row>
    <row r="157" spans="2:22" ht="14.25">
      <c r="B157" s="23"/>
      <c r="C157" s="23"/>
      <c r="D157" s="31"/>
      <c r="E157" s="72"/>
      <c r="F157" s="72"/>
      <c r="G157" s="25"/>
      <c r="H157" s="25"/>
      <c r="I157" s="25"/>
      <c r="J157" s="25"/>
      <c r="K157" s="25"/>
      <c r="L157" s="25"/>
      <c r="M157" s="25"/>
      <c r="N157" s="25"/>
      <c r="O157" s="25"/>
      <c r="P157" s="25"/>
      <c r="Q157" s="25"/>
      <c r="R157" s="25"/>
      <c r="S157" s="25"/>
      <c r="T157" s="25"/>
      <c r="U157" s="25"/>
      <c r="V157" s="25"/>
    </row>
    <row r="158" spans="2:22" ht="14.25">
      <c r="B158" s="23"/>
      <c r="C158" s="23"/>
      <c r="D158" s="31"/>
      <c r="E158" s="72"/>
      <c r="F158" s="72"/>
      <c r="G158" s="25"/>
      <c r="H158" s="25"/>
      <c r="I158" s="25"/>
      <c r="J158" s="25"/>
      <c r="K158" s="25"/>
      <c r="L158" s="25"/>
      <c r="M158" s="25"/>
      <c r="N158" s="25"/>
      <c r="O158" s="25"/>
      <c r="P158" s="25"/>
      <c r="Q158" s="25"/>
      <c r="R158" s="25"/>
      <c r="S158" s="25"/>
      <c r="T158" s="25"/>
      <c r="U158" s="25"/>
      <c r="V158" s="25"/>
    </row>
    <row r="159" spans="2:22" ht="14.25">
      <c r="B159" s="23"/>
      <c r="C159" s="23"/>
      <c r="D159" s="31"/>
      <c r="E159" s="72"/>
      <c r="F159" s="72"/>
      <c r="G159" s="25"/>
      <c r="H159" s="25"/>
      <c r="I159" s="25"/>
      <c r="J159" s="25"/>
      <c r="K159" s="25"/>
      <c r="L159" s="25"/>
      <c r="M159" s="25"/>
      <c r="N159" s="25"/>
      <c r="O159" s="25"/>
      <c r="P159" s="25"/>
      <c r="Q159" s="25"/>
      <c r="R159" s="25"/>
      <c r="S159" s="25"/>
      <c r="T159" s="25"/>
      <c r="U159" s="25"/>
      <c r="V159" s="25"/>
    </row>
    <row r="160" spans="2:22" ht="14.25">
      <c r="B160" s="23"/>
      <c r="C160" s="23"/>
      <c r="D160" s="31"/>
      <c r="E160" s="72"/>
      <c r="F160" s="72"/>
      <c r="G160" s="25"/>
      <c r="H160" s="25"/>
      <c r="I160" s="25"/>
      <c r="J160" s="25"/>
      <c r="K160" s="25"/>
      <c r="L160" s="25"/>
      <c r="M160" s="25"/>
      <c r="N160" s="25"/>
      <c r="O160" s="25"/>
      <c r="P160" s="25"/>
      <c r="Q160" s="25"/>
      <c r="R160" s="25"/>
      <c r="S160" s="25"/>
      <c r="T160" s="25"/>
      <c r="U160" s="25"/>
      <c r="V160" s="25"/>
    </row>
    <row r="161" spans="2:22" ht="14.25">
      <c r="B161" s="23"/>
      <c r="C161" s="23"/>
      <c r="D161" s="31"/>
      <c r="E161" s="72"/>
      <c r="F161" s="72"/>
      <c r="G161" s="25"/>
      <c r="H161" s="25"/>
      <c r="I161" s="25"/>
      <c r="J161" s="25"/>
      <c r="K161" s="25"/>
      <c r="L161" s="25"/>
      <c r="M161" s="25"/>
      <c r="N161" s="25"/>
      <c r="O161" s="25"/>
      <c r="P161" s="25"/>
      <c r="Q161" s="25"/>
      <c r="R161" s="25"/>
      <c r="S161" s="25"/>
      <c r="T161" s="25"/>
      <c r="U161" s="25"/>
      <c r="V161" s="25"/>
    </row>
    <row r="162" spans="2:22" ht="14.25">
      <c r="B162" s="23"/>
      <c r="C162" s="23"/>
      <c r="D162" s="31"/>
      <c r="E162" s="72"/>
      <c r="F162" s="72"/>
      <c r="G162" s="25"/>
      <c r="H162" s="25"/>
      <c r="I162" s="25"/>
      <c r="J162" s="25"/>
      <c r="K162" s="25"/>
      <c r="L162" s="25"/>
      <c r="M162" s="25"/>
      <c r="N162" s="25"/>
      <c r="O162" s="25"/>
      <c r="P162" s="25"/>
      <c r="Q162" s="25"/>
      <c r="R162" s="25"/>
      <c r="S162" s="25"/>
      <c r="T162" s="25"/>
      <c r="U162" s="25"/>
      <c r="V162" s="25"/>
    </row>
    <row r="163" spans="2:22" ht="14.25">
      <c r="B163" s="23"/>
      <c r="C163" s="23"/>
      <c r="D163" s="31"/>
      <c r="E163" s="72"/>
      <c r="F163" s="72"/>
      <c r="G163" s="25"/>
      <c r="H163" s="25"/>
      <c r="I163" s="25"/>
      <c r="J163" s="25"/>
      <c r="K163" s="25"/>
      <c r="L163" s="25"/>
      <c r="M163" s="25"/>
      <c r="N163" s="25"/>
      <c r="O163" s="25"/>
      <c r="P163" s="25"/>
      <c r="Q163" s="25"/>
      <c r="R163" s="25"/>
      <c r="S163" s="25"/>
      <c r="T163" s="25"/>
      <c r="U163" s="25"/>
      <c r="V163" s="25"/>
    </row>
    <row r="164" spans="2:22" ht="14.25">
      <c r="B164" s="23"/>
      <c r="C164" s="23"/>
      <c r="D164" s="31"/>
      <c r="E164" s="72"/>
      <c r="F164" s="72"/>
      <c r="G164" s="25"/>
      <c r="H164" s="25"/>
      <c r="I164" s="25"/>
      <c r="J164" s="25"/>
      <c r="K164" s="25"/>
      <c r="L164" s="25"/>
      <c r="M164" s="25"/>
      <c r="N164" s="25"/>
      <c r="O164" s="25"/>
      <c r="P164" s="25"/>
      <c r="Q164" s="25"/>
      <c r="R164" s="25"/>
      <c r="S164" s="25"/>
      <c r="T164" s="25"/>
      <c r="U164" s="25"/>
      <c r="V164" s="25"/>
    </row>
    <row r="165" spans="2:22" ht="14.25">
      <c r="B165" s="23"/>
      <c r="C165" s="23"/>
      <c r="D165" s="31"/>
      <c r="E165" s="72"/>
      <c r="F165" s="72"/>
      <c r="G165" s="25"/>
      <c r="H165" s="25"/>
      <c r="I165" s="25"/>
      <c r="J165" s="25"/>
      <c r="K165" s="25"/>
      <c r="L165" s="25"/>
      <c r="M165" s="25"/>
      <c r="N165" s="25"/>
      <c r="O165" s="25"/>
      <c r="P165" s="25"/>
      <c r="Q165" s="25"/>
      <c r="R165" s="25"/>
      <c r="S165" s="25"/>
      <c r="T165" s="25"/>
      <c r="U165" s="25"/>
      <c r="V165" s="25"/>
    </row>
    <row r="166" spans="2:22" ht="14.25">
      <c r="B166" s="23"/>
      <c r="C166" s="23"/>
      <c r="D166" s="31"/>
      <c r="E166" s="72"/>
      <c r="F166" s="72"/>
      <c r="G166" s="25"/>
      <c r="H166" s="25"/>
      <c r="I166" s="25"/>
      <c r="J166" s="25"/>
      <c r="K166" s="25"/>
      <c r="L166" s="25"/>
      <c r="M166" s="25"/>
      <c r="N166" s="25"/>
      <c r="O166" s="25"/>
      <c r="P166" s="25"/>
      <c r="Q166" s="25"/>
      <c r="R166" s="25"/>
      <c r="S166" s="25"/>
      <c r="T166" s="25"/>
      <c r="U166" s="25"/>
      <c r="V166" s="25"/>
    </row>
    <row r="167" spans="2:22" ht="14.25">
      <c r="B167" s="23"/>
      <c r="C167" s="23"/>
      <c r="D167" s="31"/>
      <c r="E167" s="72"/>
      <c r="F167" s="72"/>
      <c r="G167" s="25"/>
      <c r="H167" s="25"/>
      <c r="I167" s="25"/>
      <c r="J167" s="25"/>
      <c r="K167" s="25"/>
      <c r="L167" s="25"/>
      <c r="M167" s="25"/>
      <c r="N167" s="25"/>
      <c r="O167" s="25"/>
      <c r="P167" s="25"/>
      <c r="Q167" s="25"/>
      <c r="R167" s="25"/>
      <c r="S167" s="25"/>
      <c r="T167" s="25"/>
      <c r="U167" s="25"/>
      <c r="V167" s="25"/>
    </row>
    <row r="168" spans="2:22" ht="14.25">
      <c r="B168" s="23"/>
      <c r="C168" s="23"/>
      <c r="D168" s="31"/>
      <c r="E168" s="72"/>
      <c r="F168" s="72"/>
      <c r="G168" s="25"/>
      <c r="H168" s="25"/>
      <c r="I168" s="25"/>
      <c r="J168" s="25"/>
      <c r="K168" s="25"/>
      <c r="L168" s="25"/>
      <c r="M168" s="25"/>
      <c r="N168" s="25"/>
      <c r="O168" s="25"/>
      <c r="P168" s="25"/>
      <c r="Q168" s="25"/>
      <c r="R168" s="25"/>
      <c r="S168" s="25"/>
      <c r="T168" s="25"/>
      <c r="U168" s="25"/>
      <c r="V168" s="25"/>
    </row>
    <row r="169" spans="2:22" ht="14.25">
      <c r="B169" s="23"/>
      <c r="C169" s="23"/>
      <c r="D169" s="31"/>
      <c r="E169" s="72"/>
      <c r="F169" s="72"/>
      <c r="G169" s="25"/>
      <c r="H169" s="25"/>
      <c r="I169" s="25"/>
      <c r="J169" s="25"/>
      <c r="K169" s="25"/>
      <c r="L169" s="25"/>
      <c r="M169" s="25"/>
      <c r="N169" s="25"/>
      <c r="O169" s="25"/>
      <c r="P169" s="25"/>
      <c r="Q169" s="25"/>
      <c r="R169" s="25"/>
      <c r="S169" s="25"/>
      <c r="T169" s="25"/>
      <c r="U169" s="25"/>
      <c r="V169" s="25"/>
    </row>
    <row r="170" spans="2:22" ht="14.25">
      <c r="B170" s="23"/>
      <c r="C170" s="23"/>
      <c r="D170" s="31"/>
      <c r="E170" s="72"/>
      <c r="F170" s="72"/>
      <c r="G170" s="25"/>
      <c r="H170" s="25"/>
      <c r="I170" s="25"/>
      <c r="J170" s="25"/>
      <c r="K170" s="25"/>
      <c r="L170" s="25"/>
      <c r="M170" s="25"/>
      <c r="N170" s="25"/>
      <c r="O170" s="25"/>
      <c r="P170" s="25"/>
      <c r="Q170" s="25"/>
      <c r="R170" s="25"/>
      <c r="S170" s="25"/>
      <c r="T170" s="25"/>
      <c r="U170" s="25"/>
      <c r="V170" s="25"/>
    </row>
    <row r="171" spans="2:22" ht="14.25">
      <c r="B171" s="23"/>
      <c r="C171" s="23"/>
      <c r="D171" s="31"/>
      <c r="E171" s="72"/>
      <c r="F171" s="72"/>
      <c r="G171" s="25"/>
      <c r="H171" s="25"/>
      <c r="I171" s="25"/>
      <c r="J171" s="25"/>
      <c r="K171" s="25"/>
      <c r="L171" s="25"/>
      <c r="M171" s="25"/>
      <c r="N171" s="25"/>
      <c r="O171" s="25"/>
      <c r="P171" s="25"/>
      <c r="Q171" s="25"/>
      <c r="R171" s="25"/>
      <c r="S171" s="25"/>
      <c r="T171" s="25"/>
      <c r="U171" s="25"/>
      <c r="V171" s="25"/>
    </row>
    <row r="172" spans="2:22" ht="14.25">
      <c r="B172" s="23"/>
      <c r="C172" s="23"/>
      <c r="D172" s="31"/>
      <c r="E172" s="72"/>
      <c r="F172" s="72"/>
      <c r="G172" s="25"/>
      <c r="H172" s="25"/>
      <c r="I172" s="25"/>
      <c r="J172" s="25"/>
      <c r="K172" s="25"/>
      <c r="L172" s="25"/>
      <c r="M172" s="25"/>
      <c r="N172" s="25"/>
      <c r="O172" s="25"/>
      <c r="P172" s="25"/>
      <c r="Q172" s="25"/>
      <c r="R172" s="25"/>
      <c r="S172" s="25"/>
      <c r="T172" s="25"/>
      <c r="U172" s="25"/>
      <c r="V172" s="25"/>
    </row>
    <row r="173" spans="2:22" ht="14.25">
      <c r="B173" s="23"/>
      <c r="C173" s="23"/>
      <c r="D173" s="31"/>
      <c r="E173" s="72"/>
      <c r="F173" s="72"/>
      <c r="G173" s="25"/>
      <c r="H173" s="25"/>
      <c r="I173" s="25"/>
      <c r="J173" s="25"/>
      <c r="K173" s="25"/>
      <c r="L173" s="25"/>
      <c r="M173" s="25"/>
      <c r="N173" s="25"/>
      <c r="O173" s="25"/>
      <c r="P173" s="25"/>
      <c r="Q173" s="25"/>
      <c r="R173" s="25"/>
      <c r="S173" s="25"/>
      <c r="T173" s="25"/>
      <c r="U173" s="25"/>
      <c r="V173" s="25"/>
    </row>
    <row r="174" spans="2:22" ht="14.25">
      <c r="B174" s="23"/>
      <c r="C174" s="23"/>
      <c r="D174" s="31"/>
      <c r="E174" s="72"/>
      <c r="F174" s="72"/>
      <c r="G174" s="25"/>
      <c r="H174" s="25"/>
      <c r="I174" s="25"/>
      <c r="J174" s="25"/>
      <c r="K174" s="25"/>
      <c r="L174" s="25"/>
      <c r="M174" s="25"/>
      <c r="N174" s="25"/>
      <c r="O174" s="25"/>
      <c r="P174" s="25"/>
      <c r="Q174" s="25"/>
      <c r="R174" s="25"/>
      <c r="S174" s="25"/>
      <c r="T174" s="25"/>
      <c r="U174" s="25"/>
      <c r="V174" s="25"/>
    </row>
    <row r="175" spans="2:22" ht="14.25">
      <c r="B175" s="23"/>
      <c r="C175" s="23"/>
      <c r="D175" s="31"/>
      <c r="E175" s="72"/>
      <c r="F175" s="72"/>
      <c r="G175" s="25"/>
      <c r="H175" s="25"/>
      <c r="I175" s="25"/>
      <c r="J175" s="25"/>
      <c r="K175" s="25"/>
      <c r="L175" s="25"/>
      <c r="M175" s="25"/>
      <c r="N175" s="25"/>
      <c r="O175" s="25"/>
      <c r="P175" s="25"/>
      <c r="Q175" s="25"/>
      <c r="R175" s="25"/>
      <c r="S175" s="25"/>
      <c r="T175" s="25"/>
      <c r="U175" s="25"/>
      <c r="V175" s="25"/>
    </row>
    <row r="176" spans="2:22" ht="14.25">
      <c r="B176" s="23"/>
      <c r="C176" s="23"/>
      <c r="D176" s="31"/>
      <c r="E176" s="72"/>
      <c r="F176" s="72"/>
      <c r="G176" s="25"/>
      <c r="H176" s="25"/>
      <c r="I176" s="25"/>
      <c r="J176" s="25"/>
      <c r="K176" s="25"/>
      <c r="L176" s="25"/>
      <c r="M176" s="25"/>
      <c r="N176" s="25"/>
      <c r="O176" s="25"/>
      <c r="P176" s="25"/>
      <c r="Q176" s="25"/>
      <c r="R176" s="25"/>
      <c r="S176" s="25"/>
      <c r="T176" s="25"/>
      <c r="U176" s="25"/>
      <c r="V176" s="25"/>
    </row>
    <row r="177" spans="2:22" ht="14.25">
      <c r="B177" s="23"/>
      <c r="C177" s="23"/>
      <c r="D177" s="31"/>
      <c r="E177" s="72"/>
      <c r="F177" s="72"/>
      <c r="G177" s="25"/>
      <c r="H177" s="25"/>
      <c r="I177" s="25"/>
      <c r="J177" s="25"/>
      <c r="K177" s="25"/>
      <c r="L177" s="25"/>
      <c r="M177" s="25"/>
      <c r="N177" s="25"/>
      <c r="O177" s="25"/>
      <c r="P177" s="25"/>
      <c r="Q177" s="25"/>
      <c r="R177" s="25"/>
      <c r="S177" s="25"/>
      <c r="T177" s="25"/>
      <c r="U177" s="25"/>
      <c r="V177" s="25"/>
    </row>
    <row r="178" spans="2:22" ht="14.25">
      <c r="B178" s="23"/>
      <c r="C178" s="23"/>
      <c r="D178" s="31"/>
      <c r="E178" s="72"/>
      <c r="F178" s="72"/>
      <c r="G178" s="25"/>
      <c r="H178" s="25"/>
      <c r="I178" s="25"/>
      <c r="J178" s="25"/>
      <c r="K178" s="25"/>
      <c r="L178" s="25"/>
      <c r="M178" s="25"/>
      <c r="N178" s="25"/>
      <c r="O178" s="25"/>
      <c r="P178" s="25"/>
      <c r="Q178" s="25"/>
      <c r="R178" s="25"/>
      <c r="S178" s="25"/>
      <c r="T178" s="25"/>
      <c r="U178" s="25"/>
      <c r="V178" s="25"/>
    </row>
    <row r="179" spans="2:22" ht="14.25">
      <c r="B179" s="23"/>
      <c r="C179" s="23"/>
      <c r="D179" s="31"/>
      <c r="E179" s="72"/>
      <c r="F179" s="72"/>
      <c r="G179" s="25"/>
      <c r="H179" s="25"/>
      <c r="I179" s="25"/>
      <c r="J179" s="25"/>
      <c r="K179" s="25"/>
      <c r="L179" s="25"/>
      <c r="M179" s="25"/>
      <c r="N179" s="25"/>
      <c r="O179" s="25"/>
      <c r="P179" s="25"/>
      <c r="Q179" s="25"/>
      <c r="R179" s="25"/>
      <c r="S179" s="25"/>
      <c r="T179" s="25"/>
      <c r="U179" s="25"/>
      <c r="V179" s="25"/>
    </row>
    <row r="180" spans="2:22" ht="14.25">
      <c r="B180" s="23"/>
      <c r="C180" s="23"/>
      <c r="D180" s="31"/>
      <c r="E180" s="72"/>
      <c r="F180" s="72"/>
      <c r="G180" s="25"/>
      <c r="H180" s="25"/>
      <c r="I180" s="25"/>
      <c r="J180" s="25"/>
      <c r="K180" s="25"/>
      <c r="L180" s="25"/>
      <c r="M180" s="25"/>
      <c r="N180" s="25"/>
      <c r="O180" s="25"/>
      <c r="P180" s="25"/>
      <c r="Q180" s="25"/>
      <c r="R180" s="25"/>
      <c r="S180" s="25"/>
      <c r="T180" s="25"/>
      <c r="U180" s="25"/>
      <c r="V180" s="25"/>
    </row>
    <row r="181" spans="2:22" ht="14.25">
      <c r="B181" s="23"/>
      <c r="C181" s="23"/>
      <c r="D181" s="31"/>
      <c r="E181" s="72"/>
      <c r="F181" s="72"/>
      <c r="G181" s="25"/>
      <c r="H181" s="25"/>
      <c r="I181" s="25"/>
      <c r="J181" s="25"/>
      <c r="K181" s="25"/>
      <c r="L181" s="25"/>
      <c r="M181" s="25"/>
      <c r="N181" s="25"/>
      <c r="O181" s="25"/>
      <c r="P181" s="25"/>
      <c r="Q181" s="25"/>
      <c r="R181" s="25"/>
      <c r="S181" s="25"/>
      <c r="T181" s="25"/>
      <c r="U181" s="25"/>
      <c r="V181" s="25"/>
    </row>
    <row r="182" spans="2:22" ht="14.25">
      <c r="B182" s="23"/>
      <c r="C182" s="23"/>
      <c r="D182" s="31"/>
      <c r="E182" s="72"/>
      <c r="F182" s="72"/>
      <c r="G182" s="25"/>
      <c r="H182" s="25"/>
      <c r="I182" s="25"/>
      <c r="J182" s="25"/>
      <c r="K182" s="25"/>
      <c r="L182" s="25"/>
      <c r="M182" s="25"/>
      <c r="N182" s="25"/>
      <c r="O182" s="25"/>
      <c r="P182" s="25"/>
      <c r="Q182" s="25"/>
      <c r="R182" s="25"/>
      <c r="S182" s="25"/>
      <c r="T182" s="25"/>
      <c r="U182" s="25"/>
      <c r="V182" s="25"/>
    </row>
    <row r="183" spans="2:22" ht="14.25">
      <c r="B183" s="23"/>
      <c r="C183" s="23"/>
      <c r="D183" s="31"/>
      <c r="E183" s="72"/>
      <c r="F183" s="72"/>
      <c r="G183" s="25"/>
      <c r="H183" s="25"/>
      <c r="I183" s="25"/>
      <c r="J183" s="25"/>
      <c r="K183" s="25"/>
      <c r="L183" s="25"/>
      <c r="M183" s="25"/>
      <c r="N183" s="25"/>
      <c r="O183" s="25"/>
      <c r="P183" s="25"/>
      <c r="Q183" s="25"/>
      <c r="R183" s="25"/>
      <c r="S183" s="25"/>
      <c r="T183" s="25"/>
      <c r="U183" s="25"/>
      <c r="V183" s="25"/>
    </row>
    <row r="184" spans="2:22" ht="14.25">
      <c r="B184" s="23"/>
      <c r="C184" s="23"/>
      <c r="D184" s="31"/>
      <c r="E184" s="72"/>
      <c r="F184" s="72"/>
      <c r="G184" s="25"/>
      <c r="H184" s="25"/>
      <c r="I184" s="25"/>
      <c r="J184" s="25"/>
      <c r="K184" s="25"/>
      <c r="L184" s="25"/>
      <c r="M184" s="25"/>
      <c r="N184" s="25"/>
      <c r="O184" s="25"/>
      <c r="P184" s="25"/>
      <c r="Q184" s="25"/>
      <c r="R184" s="25"/>
      <c r="S184" s="25"/>
      <c r="T184" s="25"/>
      <c r="U184" s="25"/>
      <c r="V184" s="25"/>
    </row>
    <row r="185" spans="2:22" ht="14.25">
      <c r="B185" s="23"/>
      <c r="C185" s="23"/>
      <c r="D185" s="31"/>
      <c r="E185" s="72"/>
      <c r="F185" s="72"/>
      <c r="G185" s="25"/>
      <c r="H185" s="25"/>
      <c r="I185" s="25"/>
      <c r="J185" s="25"/>
      <c r="K185" s="25"/>
      <c r="L185" s="25"/>
      <c r="M185" s="25"/>
      <c r="N185" s="25"/>
      <c r="O185" s="25"/>
      <c r="P185" s="25"/>
      <c r="Q185" s="25"/>
      <c r="R185" s="25"/>
      <c r="S185" s="25"/>
      <c r="T185" s="25"/>
      <c r="U185" s="25"/>
      <c r="V185" s="25"/>
    </row>
    <row r="186" spans="2:22" ht="14.25">
      <c r="B186" s="23"/>
      <c r="C186" s="23"/>
      <c r="D186" s="31"/>
      <c r="E186" s="72"/>
      <c r="F186" s="72"/>
      <c r="G186" s="25"/>
      <c r="H186" s="25"/>
      <c r="I186" s="25"/>
      <c r="J186" s="25"/>
      <c r="K186" s="25"/>
      <c r="L186" s="25"/>
      <c r="M186" s="25"/>
      <c r="N186" s="25"/>
      <c r="O186" s="25"/>
      <c r="P186" s="25"/>
      <c r="Q186" s="25"/>
      <c r="R186" s="25"/>
      <c r="S186" s="25"/>
      <c r="T186" s="25"/>
      <c r="U186" s="25"/>
      <c r="V186" s="25"/>
    </row>
    <row r="187" spans="2:22" ht="14.25">
      <c r="B187" s="23"/>
      <c r="C187" s="23"/>
      <c r="D187" s="31"/>
      <c r="E187" s="72"/>
      <c r="F187" s="72"/>
      <c r="G187" s="25"/>
      <c r="H187" s="25"/>
      <c r="I187" s="25"/>
      <c r="J187" s="25"/>
      <c r="K187" s="25"/>
      <c r="L187" s="25"/>
      <c r="M187" s="25"/>
      <c r="N187" s="25"/>
      <c r="O187" s="25"/>
      <c r="P187" s="25"/>
      <c r="Q187" s="25"/>
      <c r="R187" s="25"/>
      <c r="S187" s="25"/>
      <c r="T187" s="25"/>
      <c r="U187" s="25"/>
      <c r="V187" s="25"/>
    </row>
    <row r="188" spans="2:22" ht="14.25">
      <c r="B188" s="23"/>
      <c r="C188" s="23"/>
      <c r="D188" s="31"/>
      <c r="E188" s="72"/>
      <c r="F188" s="72"/>
      <c r="G188" s="25"/>
      <c r="H188" s="25"/>
      <c r="I188" s="25"/>
      <c r="J188" s="25"/>
      <c r="K188" s="25"/>
      <c r="L188" s="25"/>
      <c r="M188" s="25"/>
      <c r="N188" s="25"/>
      <c r="O188" s="25"/>
      <c r="P188" s="25"/>
      <c r="Q188" s="25"/>
      <c r="R188" s="25"/>
      <c r="S188" s="25"/>
      <c r="T188" s="25"/>
      <c r="U188" s="25"/>
      <c r="V188" s="25"/>
    </row>
    <row r="189" spans="2:22" ht="14.25">
      <c r="B189" s="23"/>
      <c r="C189" s="23"/>
      <c r="D189" s="31"/>
      <c r="E189" s="72"/>
      <c r="F189" s="72"/>
      <c r="G189" s="25"/>
      <c r="H189" s="25"/>
      <c r="I189" s="25"/>
      <c r="J189" s="25"/>
      <c r="K189" s="25"/>
      <c r="L189" s="25"/>
      <c r="M189" s="25"/>
      <c r="N189" s="25"/>
      <c r="O189" s="25"/>
      <c r="P189" s="25"/>
      <c r="Q189" s="25"/>
      <c r="R189" s="25"/>
      <c r="S189" s="25"/>
      <c r="T189" s="25"/>
      <c r="U189" s="25"/>
      <c r="V189" s="25"/>
    </row>
    <row r="190" spans="2:22" ht="14.25">
      <c r="B190" s="23"/>
      <c r="C190" s="23"/>
      <c r="D190" s="31"/>
      <c r="E190" s="72"/>
      <c r="F190" s="72"/>
      <c r="G190" s="25"/>
      <c r="H190" s="25"/>
      <c r="I190" s="25"/>
      <c r="J190" s="25"/>
      <c r="K190" s="25"/>
      <c r="L190" s="25"/>
      <c r="M190" s="25"/>
      <c r="N190" s="25"/>
      <c r="O190" s="25"/>
      <c r="P190" s="25"/>
      <c r="Q190" s="25"/>
      <c r="R190" s="25"/>
      <c r="S190" s="25"/>
      <c r="T190" s="25"/>
      <c r="U190" s="25"/>
      <c r="V190" s="25"/>
    </row>
    <row r="191" spans="2:22" ht="14.25">
      <c r="B191" s="23"/>
      <c r="C191" s="23"/>
      <c r="D191" s="31"/>
      <c r="E191" s="72"/>
      <c r="F191" s="72"/>
      <c r="G191" s="25"/>
      <c r="H191" s="25"/>
      <c r="I191" s="25"/>
      <c r="J191" s="25"/>
      <c r="K191" s="25"/>
      <c r="L191" s="25"/>
      <c r="M191" s="25"/>
      <c r="N191" s="25"/>
      <c r="O191" s="25"/>
      <c r="P191" s="25"/>
      <c r="Q191" s="25"/>
      <c r="R191" s="25"/>
      <c r="S191" s="25"/>
      <c r="T191" s="25"/>
      <c r="U191" s="25"/>
      <c r="V191" s="25"/>
    </row>
    <row r="192" spans="2:22" ht="14.25">
      <c r="B192" s="23"/>
      <c r="C192" s="23"/>
      <c r="D192" s="31"/>
      <c r="E192" s="72"/>
      <c r="F192" s="72"/>
      <c r="G192" s="25"/>
      <c r="H192" s="25"/>
      <c r="I192" s="25"/>
      <c r="J192" s="25"/>
      <c r="K192" s="25"/>
      <c r="L192" s="25"/>
      <c r="M192" s="25"/>
      <c r="N192" s="25"/>
      <c r="O192" s="25"/>
      <c r="P192" s="25"/>
      <c r="Q192" s="25"/>
      <c r="R192" s="25"/>
      <c r="S192" s="25"/>
      <c r="T192" s="25"/>
      <c r="U192" s="25"/>
      <c r="V192" s="25"/>
    </row>
    <row r="193" spans="2:22" ht="14.25">
      <c r="B193" s="23"/>
      <c r="C193" s="23"/>
      <c r="D193" s="31"/>
      <c r="E193" s="72"/>
      <c r="F193" s="72"/>
      <c r="G193" s="25"/>
      <c r="H193" s="25"/>
      <c r="I193" s="25"/>
      <c r="J193" s="25"/>
      <c r="K193" s="25"/>
      <c r="L193" s="25"/>
      <c r="M193" s="25"/>
      <c r="N193" s="25"/>
      <c r="O193" s="25"/>
      <c r="P193" s="25"/>
      <c r="Q193" s="25"/>
      <c r="R193" s="25"/>
      <c r="S193" s="25"/>
      <c r="T193" s="25"/>
      <c r="U193" s="25"/>
      <c r="V193" s="25"/>
    </row>
    <row r="194" spans="2:22" ht="14.25">
      <c r="B194" s="23"/>
      <c r="C194" s="23"/>
      <c r="D194" s="31"/>
      <c r="E194" s="72"/>
      <c r="F194" s="72"/>
      <c r="G194" s="25"/>
      <c r="H194" s="25"/>
      <c r="I194" s="25"/>
      <c r="J194" s="25"/>
      <c r="K194" s="25"/>
      <c r="L194" s="25"/>
      <c r="M194" s="25"/>
      <c r="N194" s="25"/>
      <c r="O194" s="25"/>
      <c r="P194" s="25"/>
      <c r="Q194" s="25"/>
      <c r="R194" s="25"/>
      <c r="S194" s="25"/>
      <c r="T194" s="25"/>
      <c r="U194" s="25"/>
      <c r="V194" s="25"/>
    </row>
    <row r="195" spans="2:22" ht="14.25">
      <c r="B195" s="23"/>
      <c r="C195" s="23"/>
      <c r="D195" s="31"/>
      <c r="E195" s="72"/>
      <c r="F195" s="72"/>
      <c r="G195" s="25"/>
      <c r="H195" s="25"/>
      <c r="I195" s="25"/>
      <c r="J195" s="25"/>
      <c r="K195" s="25"/>
      <c r="L195" s="25"/>
      <c r="M195" s="25"/>
      <c r="N195" s="25"/>
      <c r="O195" s="25"/>
      <c r="P195" s="25"/>
      <c r="Q195" s="25"/>
      <c r="R195" s="25"/>
      <c r="S195" s="25"/>
      <c r="T195" s="25"/>
      <c r="U195" s="25"/>
      <c r="V195" s="25"/>
    </row>
    <row r="196" spans="2:22" ht="14.25">
      <c r="B196" s="23"/>
      <c r="C196" s="23"/>
      <c r="D196" s="31"/>
      <c r="E196" s="72"/>
      <c r="F196" s="72"/>
      <c r="G196" s="25"/>
      <c r="H196" s="25"/>
      <c r="I196" s="25"/>
      <c r="J196" s="25"/>
      <c r="K196" s="25"/>
      <c r="L196" s="25"/>
      <c r="M196" s="25"/>
      <c r="N196" s="25"/>
      <c r="O196" s="25"/>
      <c r="P196" s="25"/>
      <c r="Q196" s="25"/>
      <c r="R196" s="25"/>
      <c r="S196" s="25"/>
      <c r="T196" s="25"/>
      <c r="U196" s="25"/>
      <c r="V196" s="25"/>
    </row>
    <row r="197" spans="2:22" ht="14.25">
      <c r="B197" s="23"/>
      <c r="C197" s="23"/>
      <c r="D197" s="31"/>
      <c r="E197" s="72"/>
      <c r="F197" s="72"/>
      <c r="G197" s="25"/>
      <c r="H197" s="25"/>
      <c r="I197" s="25"/>
      <c r="J197" s="25"/>
      <c r="K197" s="25"/>
      <c r="L197" s="25"/>
      <c r="M197" s="25"/>
      <c r="N197" s="25"/>
      <c r="O197" s="25"/>
      <c r="P197" s="25"/>
      <c r="Q197" s="25"/>
      <c r="R197" s="25"/>
      <c r="S197" s="25"/>
      <c r="T197" s="25"/>
      <c r="U197" s="25"/>
      <c r="V197" s="25"/>
    </row>
    <row r="198" spans="2:22" ht="14.25">
      <c r="B198" s="23"/>
      <c r="C198" s="23"/>
      <c r="D198" s="31"/>
      <c r="E198" s="72"/>
      <c r="F198" s="72"/>
      <c r="G198" s="25"/>
      <c r="H198" s="25"/>
      <c r="I198" s="25"/>
      <c r="J198" s="25"/>
      <c r="K198" s="25"/>
      <c r="L198" s="25"/>
      <c r="M198" s="25"/>
      <c r="N198" s="25"/>
      <c r="O198" s="25"/>
      <c r="P198" s="25"/>
      <c r="Q198" s="25"/>
      <c r="R198" s="25"/>
      <c r="S198" s="25"/>
      <c r="T198" s="25"/>
      <c r="U198" s="25"/>
      <c r="V198" s="25"/>
    </row>
    <row r="199" spans="2:22" ht="14.25">
      <c r="B199" s="23"/>
      <c r="C199" s="23"/>
      <c r="D199" s="31"/>
      <c r="E199" s="72"/>
      <c r="F199" s="72"/>
      <c r="G199" s="25"/>
      <c r="H199" s="25"/>
      <c r="I199" s="25"/>
      <c r="J199" s="25"/>
      <c r="K199" s="25"/>
      <c r="L199" s="25"/>
      <c r="M199" s="25"/>
      <c r="N199" s="25"/>
      <c r="O199" s="25"/>
      <c r="P199" s="25"/>
      <c r="Q199" s="25"/>
      <c r="R199" s="25"/>
      <c r="S199" s="25"/>
      <c r="T199" s="25"/>
      <c r="U199" s="25"/>
      <c r="V199" s="25"/>
    </row>
    <row r="200" spans="2:22" ht="14.25">
      <c r="B200" s="23"/>
      <c r="C200" s="23"/>
      <c r="D200" s="31"/>
      <c r="E200" s="72"/>
      <c r="F200" s="72"/>
      <c r="G200" s="25"/>
      <c r="H200" s="25"/>
      <c r="I200" s="25"/>
      <c r="J200" s="25"/>
      <c r="K200" s="25"/>
      <c r="L200" s="25"/>
      <c r="M200" s="25"/>
      <c r="N200" s="25"/>
      <c r="O200" s="25"/>
      <c r="P200" s="25"/>
      <c r="Q200" s="25"/>
      <c r="R200" s="25"/>
      <c r="S200" s="25"/>
      <c r="T200" s="25"/>
      <c r="U200" s="25"/>
      <c r="V200" s="25"/>
    </row>
    <row r="201" spans="2:22" ht="14.25">
      <c r="B201" s="23"/>
      <c r="C201" s="23"/>
      <c r="D201" s="31"/>
      <c r="E201" s="72"/>
      <c r="F201" s="72"/>
      <c r="G201" s="25"/>
      <c r="H201" s="25"/>
      <c r="I201" s="25"/>
      <c r="J201" s="25"/>
      <c r="K201" s="25"/>
      <c r="L201" s="25"/>
      <c r="M201" s="25"/>
      <c r="N201" s="25"/>
      <c r="O201" s="25"/>
      <c r="P201" s="25"/>
      <c r="Q201" s="25"/>
      <c r="R201" s="25"/>
      <c r="S201" s="25"/>
      <c r="T201" s="25"/>
      <c r="U201" s="25"/>
      <c r="V201" s="25"/>
    </row>
    <row r="202" spans="2:22" ht="14.25">
      <c r="B202" s="23"/>
      <c r="C202" s="23"/>
      <c r="D202" s="31"/>
      <c r="E202" s="72"/>
      <c r="F202" s="72"/>
      <c r="G202" s="25"/>
      <c r="H202" s="25"/>
      <c r="I202" s="25"/>
      <c r="J202" s="25"/>
      <c r="K202" s="25"/>
      <c r="L202" s="25"/>
      <c r="M202" s="25"/>
      <c r="N202" s="25"/>
      <c r="O202" s="25"/>
      <c r="P202" s="25"/>
      <c r="Q202" s="25"/>
      <c r="R202" s="25"/>
      <c r="S202" s="25"/>
      <c r="T202" s="25"/>
      <c r="U202" s="25"/>
      <c r="V202" s="25"/>
    </row>
    <row r="203" spans="2:22" ht="14.25">
      <c r="B203" s="23"/>
      <c r="C203" s="23"/>
      <c r="D203" s="31"/>
      <c r="E203" s="72"/>
      <c r="F203" s="72"/>
      <c r="G203" s="25"/>
      <c r="H203" s="25"/>
      <c r="I203" s="25"/>
      <c r="J203" s="25"/>
      <c r="K203" s="25"/>
      <c r="L203" s="25"/>
      <c r="M203" s="25"/>
      <c r="N203" s="25"/>
      <c r="O203" s="25"/>
      <c r="P203" s="25"/>
      <c r="Q203" s="25"/>
      <c r="R203" s="25"/>
      <c r="S203" s="25"/>
      <c r="T203" s="25"/>
      <c r="U203" s="25"/>
      <c r="V203" s="25"/>
    </row>
    <row r="204" spans="2:22" ht="14.25">
      <c r="B204" s="23"/>
      <c r="C204" s="23"/>
      <c r="D204" s="31"/>
      <c r="E204" s="72"/>
      <c r="F204" s="72"/>
      <c r="G204" s="25"/>
      <c r="H204" s="25"/>
      <c r="I204" s="25"/>
      <c r="J204" s="25"/>
      <c r="K204" s="25"/>
      <c r="L204" s="25"/>
      <c r="M204" s="25"/>
      <c r="N204" s="25"/>
      <c r="O204" s="25"/>
      <c r="P204" s="25"/>
      <c r="Q204" s="25"/>
      <c r="R204" s="25"/>
      <c r="S204" s="25"/>
      <c r="T204" s="25"/>
      <c r="U204" s="25"/>
      <c r="V204" s="25"/>
    </row>
    <row r="205" spans="2:22" ht="14.25">
      <c r="B205" s="23"/>
      <c r="C205" s="23"/>
      <c r="D205" s="31"/>
      <c r="E205" s="72"/>
      <c r="F205" s="72"/>
      <c r="G205" s="25"/>
      <c r="H205" s="25"/>
      <c r="I205" s="25"/>
      <c r="J205" s="25"/>
      <c r="K205" s="25"/>
      <c r="L205" s="25"/>
      <c r="M205" s="25"/>
      <c r="N205" s="25"/>
      <c r="O205" s="25"/>
      <c r="P205" s="25"/>
      <c r="Q205" s="25"/>
      <c r="R205" s="25"/>
      <c r="S205" s="25"/>
      <c r="T205" s="25"/>
      <c r="U205" s="25"/>
      <c r="V205" s="25"/>
    </row>
    <row r="206" spans="2:22" ht="14.25">
      <c r="B206" s="23"/>
      <c r="C206" s="23"/>
      <c r="D206" s="31"/>
      <c r="E206" s="72"/>
      <c r="F206" s="72"/>
      <c r="G206" s="25"/>
      <c r="H206" s="25"/>
      <c r="I206" s="25"/>
      <c r="J206" s="25"/>
      <c r="K206" s="25"/>
      <c r="L206" s="25"/>
      <c r="M206" s="25"/>
      <c r="N206" s="25"/>
      <c r="O206" s="25"/>
      <c r="P206" s="25"/>
      <c r="Q206" s="25"/>
      <c r="R206" s="25"/>
      <c r="S206" s="25"/>
      <c r="T206" s="25"/>
      <c r="U206" s="25"/>
      <c r="V206" s="25"/>
    </row>
    <row r="207" spans="2:22" ht="14.25">
      <c r="B207" s="23"/>
      <c r="C207" s="23"/>
      <c r="D207" s="31"/>
      <c r="E207" s="72"/>
      <c r="F207" s="72"/>
      <c r="G207" s="25"/>
      <c r="H207" s="25"/>
      <c r="I207" s="25"/>
      <c r="J207" s="25"/>
      <c r="K207" s="25"/>
      <c r="L207" s="25"/>
      <c r="M207" s="25"/>
      <c r="N207" s="25"/>
      <c r="O207" s="25"/>
      <c r="P207" s="25"/>
      <c r="Q207" s="25"/>
      <c r="R207" s="25"/>
      <c r="S207" s="25"/>
      <c r="T207" s="25"/>
      <c r="U207" s="25"/>
      <c r="V207" s="25"/>
    </row>
    <row r="208" spans="2:22" ht="14.25">
      <c r="B208" s="23"/>
      <c r="C208" s="23"/>
      <c r="D208" s="31"/>
      <c r="E208" s="72"/>
      <c r="F208" s="72"/>
      <c r="G208" s="25"/>
      <c r="H208" s="25"/>
      <c r="I208" s="25"/>
      <c r="J208" s="25"/>
      <c r="K208" s="25"/>
      <c r="L208" s="25"/>
      <c r="M208" s="25"/>
      <c r="N208" s="25"/>
      <c r="O208" s="25"/>
      <c r="P208" s="25"/>
      <c r="Q208" s="25"/>
      <c r="R208" s="25"/>
      <c r="S208" s="25"/>
      <c r="T208" s="25"/>
      <c r="U208" s="25"/>
      <c r="V208" s="25"/>
    </row>
    <row r="209" spans="2:22" ht="14.25">
      <c r="B209" s="23"/>
      <c r="C209" s="23"/>
      <c r="D209" s="31"/>
      <c r="E209" s="72"/>
      <c r="F209" s="72"/>
      <c r="G209" s="25"/>
      <c r="H209" s="25"/>
      <c r="I209" s="25"/>
      <c r="J209" s="25"/>
      <c r="K209" s="25"/>
      <c r="L209" s="25"/>
      <c r="M209" s="25"/>
      <c r="N209" s="25"/>
      <c r="O209" s="25"/>
      <c r="P209" s="25"/>
      <c r="Q209" s="25"/>
      <c r="R209" s="25"/>
      <c r="S209" s="25"/>
      <c r="T209" s="25"/>
      <c r="U209" s="25"/>
      <c r="V209" s="25"/>
    </row>
    <row r="210" spans="2:22" ht="14.25">
      <c r="B210" s="23"/>
      <c r="C210" s="23"/>
      <c r="D210" s="31"/>
      <c r="E210" s="72"/>
      <c r="F210" s="72"/>
      <c r="G210" s="25"/>
      <c r="H210" s="25"/>
      <c r="I210" s="25"/>
      <c r="J210" s="25"/>
      <c r="K210" s="25"/>
      <c r="L210" s="25"/>
      <c r="M210" s="25"/>
      <c r="N210" s="25"/>
      <c r="O210" s="25"/>
      <c r="P210" s="25"/>
      <c r="Q210" s="25"/>
      <c r="R210" s="25"/>
      <c r="S210" s="25"/>
      <c r="T210" s="25"/>
      <c r="U210" s="25"/>
      <c r="V210" s="25"/>
    </row>
    <row r="211" spans="2:22" ht="14.25">
      <c r="B211" s="23"/>
      <c r="C211" s="23"/>
      <c r="D211" s="31"/>
      <c r="E211" s="72"/>
      <c r="F211" s="72"/>
      <c r="G211" s="25"/>
      <c r="H211" s="25"/>
      <c r="I211" s="25"/>
      <c r="J211" s="25"/>
      <c r="K211" s="25"/>
      <c r="L211" s="25"/>
      <c r="M211" s="25"/>
      <c r="N211" s="25"/>
      <c r="O211" s="25"/>
      <c r="P211" s="25"/>
      <c r="Q211" s="25"/>
      <c r="R211" s="25"/>
      <c r="S211" s="25"/>
      <c r="T211" s="25"/>
      <c r="U211" s="25"/>
      <c r="V211" s="25"/>
    </row>
    <row r="212" spans="2:22" ht="14.25">
      <c r="B212" s="23"/>
      <c r="C212" s="23"/>
      <c r="D212" s="31"/>
      <c r="E212" s="72"/>
      <c r="F212" s="72"/>
      <c r="G212" s="25"/>
      <c r="H212" s="25"/>
      <c r="I212" s="25"/>
      <c r="J212" s="25"/>
      <c r="K212" s="25"/>
      <c r="L212" s="25"/>
      <c r="M212" s="25"/>
      <c r="N212" s="25"/>
      <c r="O212" s="25"/>
      <c r="P212" s="25"/>
      <c r="Q212" s="25"/>
      <c r="R212" s="25"/>
      <c r="S212" s="25"/>
      <c r="T212" s="25"/>
      <c r="U212" s="25"/>
      <c r="V212" s="25"/>
    </row>
    <row r="213" spans="2:22" ht="14.25">
      <c r="B213" s="23"/>
      <c r="C213" s="23"/>
      <c r="D213" s="31"/>
      <c r="E213" s="72"/>
      <c r="F213" s="72"/>
      <c r="G213" s="25"/>
      <c r="H213" s="25"/>
      <c r="I213" s="25"/>
      <c r="J213" s="25"/>
      <c r="K213" s="25"/>
      <c r="L213" s="25"/>
      <c r="M213" s="25"/>
      <c r="N213" s="25"/>
      <c r="O213" s="25"/>
      <c r="P213" s="25"/>
      <c r="Q213" s="25"/>
      <c r="R213" s="25"/>
      <c r="S213" s="25"/>
      <c r="T213" s="25"/>
      <c r="U213" s="25"/>
      <c r="V213" s="25"/>
    </row>
    <row r="214" spans="2:22" ht="14.25">
      <c r="B214" s="23"/>
      <c r="C214" s="23"/>
      <c r="D214" s="31"/>
      <c r="E214" s="72"/>
      <c r="F214" s="72"/>
      <c r="G214" s="25"/>
      <c r="H214" s="25"/>
      <c r="I214" s="25"/>
      <c r="J214" s="25"/>
      <c r="K214" s="25"/>
      <c r="L214" s="25"/>
      <c r="M214" s="25"/>
      <c r="N214" s="25"/>
      <c r="O214" s="25"/>
      <c r="P214" s="25"/>
      <c r="Q214" s="25"/>
      <c r="R214" s="25"/>
      <c r="S214" s="25"/>
      <c r="T214" s="25"/>
      <c r="U214" s="25"/>
      <c r="V214" s="25"/>
    </row>
    <row r="215" spans="2:22" ht="14.25">
      <c r="B215" s="23"/>
      <c r="C215" s="23"/>
      <c r="D215" s="31"/>
      <c r="E215" s="72"/>
      <c r="F215" s="72"/>
      <c r="G215" s="25"/>
      <c r="H215" s="25"/>
      <c r="I215" s="25"/>
      <c r="J215" s="25"/>
      <c r="K215" s="25"/>
      <c r="L215" s="25"/>
      <c r="M215" s="25"/>
      <c r="N215" s="25"/>
      <c r="O215" s="25"/>
      <c r="P215" s="25"/>
      <c r="Q215" s="25"/>
      <c r="R215" s="25"/>
      <c r="S215" s="25"/>
      <c r="T215" s="25"/>
      <c r="U215" s="25"/>
      <c r="V215" s="25"/>
    </row>
    <row r="216" spans="2:22" ht="14.25">
      <c r="B216" s="23"/>
      <c r="C216" s="23"/>
      <c r="D216" s="31"/>
      <c r="E216" s="72"/>
      <c r="F216" s="72"/>
      <c r="G216" s="25"/>
      <c r="H216" s="25"/>
      <c r="I216" s="25"/>
      <c r="J216" s="25"/>
      <c r="K216" s="25"/>
      <c r="L216" s="25"/>
      <c r="M216" s="25"/>
      <c r="N216" s="25"/>
      <c r="O216" s="25"/>
      <c r="P216" s="25"/>
      <c r="Q216" s="25"/>
      <c r="R216" s="25"/>
      <c r="S216" s="25"/>
      <c r="T216" s="25"/>
      <c r="U216" s="25"/>
      <c r="V216" s="25"/>
    </row>
    <row r="217" spans="2:22" ht="14.25">
      <c r="B217" s="23"/>
      <c r="C217" s="23"/>
      <c r="D217" s="31"/>
      <c r="E217" s="72"/>
      <c r="F217" s="72"/>
      <c r="G217" s="25"/>
      <c r="H217" s="25"/>
      <c r="I217" s="25"/>
      <c r="J217" s="25"/>
      <c r="K217" s="25"/>
      <c r="L217" s="25"/>
      <c r="M217" s="25"/>
      <c r="N217" s="25"/>
      <c r="O217" s="25"/>
      <c r="P217" s="25"/>
      <c r="Q217" s="25"/>
      <c r="R217" s="25"/>
      <c r="S217" s="25"/>
      <c r="T217" s="25"/>
      <c r="U217" s="25"/>
      <c r="V217" s="25"/>
    </row>
    <row r="218" spans="2:22" ht="14.25">
      <c r="B218" s="23"/>
      <c r="C218" s="23"/>
      <c r="D218" s="31"/>
      <c r="E218" s="72"/>
      <c r="F218" s="72"/>
      <c r="G218" s="25"/>
      <c r="H218" s="25"/>
      <c r="I218" s="25"/>
      <c r="J218" s="25"/>
      <c r="K218" s="25"/>
      <c r="L218" s="25"/>
      <c r="M218" s="25"/>
      <c r="N218" s="25"/>
      <c r="O218" s="25"/>
      <c r="P218" s="25"/>
      <c r="Q218" s="25"/>
      <c r="R218" s="25"/>
      <c r="S218" s="25"/>
      <c r="T218" s="25"/>
      <c r="U218" s="25"/>
      <c r="V218" s="25"/>
    </row>
    <row r="219" spans="2:22" ht="14.25">
      <c r="B219" s="23"/>
      <c r="C219" s="23"/>
      <c r="D219" s="31"/>
      <c r="E219" s="72"/>
      <c r="F219" s="72"/>
      <c r="G219" s="25"/>
      <c r="H219" s="25"/>
      <c r="I219" s="25"/>
      <c r="J219" s="25"/>
      <c r="K219" s="25"/>
      <c r="L219" s="25"/>
      <c r="M219" s="25"/>
      <c r="N219" s="25"/>
      <c r="O219" s="25"/>
      <c r="P219" s="25"/>
      <c r="Q219" s="25"/>
      <c r="R219" s="25"/>
      <c r="S219" s="25"/>
      <c r="T219" s="25"/>
      <c r="U219" s="25"/>
      <c r="V219" s="25"/>
    </row>
    <row r="220" spans="2:22" ht="14.25">
      <c r="B220" s="23"/>
      <c r="C220" s="23"/>
      <c r="D220" s="31"/>
      <c r="E220" s="72"/>
      <c r="F220" s="72"/>
      <c r="G220" s="25"/>
      <c r="H220" s="25"/>
      <c r="I220" s="25"/>
      <c r="J220" s="25"/>
      <c r="K220" s="25"/>
      <c r="L220" s="25"/>
      <c r="M220" s="25"/>
      <c r="N220" s="25"/>
      <c r="O220" s="25"/>
      <c r="P220" s="25"/>
      <c r="Q220" s="25"/>
      <c r="R220" s="25"/>
      <c r="S220" s="25"/>
      <c r="T220" s="25"/>
      <c r="U220" s="25"/>
      <c r="V220" s="25"/>
    </row>
    <row r="221" spans="2:22" ht="14.25">
      <c r="B221" s="23"/>
      <c r="C221" s="23"/>
      <c r="D221" s="31"/>
      <c r="E221" s="72"/>
      <c r="F221" s="72"/>
      <c r="G221" s="25"/>
      <c r="H221" s="25"/>
      <c r="I221" s="25"/>
      <c r="J221" s="25"/>
      <c r="K221" s="25"/>
      <c r="L221" s="25"/>
      <c r="M221" s="25"/>
      <c r="N221" s="25"/>
      <c r="O221" s="25"/>
      <c r="P221" s="25"/>
      <c r="Q221" s="25"/>
      <c r="R221" s="25"/>
      <c r="S221" s="25"/>
      <c r="T221" s="25"/>
      <c r="U221" s="25"/>
      <c r="V221" s="25"/>
    </row>
    <row r="222" spans="2:22" ht="14.25">
      <c r="B222" s="23"/>
      <c r="C222" s="23"/>
      <c r="D222" s="31"/>
      <c r="E222" s="72"/>
      <c r="F222" s="72"/>
      <c r="G222" s="25"/>
      <c r="H222" s="25"/>
      <c r="I222" s="25"/>
      <c r="J222" s="25"/>
      <c r="K222" s="25"/>
      <c r="L222" s="25"/>
      <c r="M222" s="25"/>
      <c r="N222" s="25"/>
      <c r="O222" s="25"/>
      <c r="P222" s="25"/>
      <c r="Q222" s="25"/>
      <c r="R222" s="25"/>
      <c r="S222" s="25"/>
      <c r="T222" s="25"/>
      <c r="U222" s="25"/>
      <c r="V222" s="25"/>
    </row>
    <row r="223" spans="2:22" ht="14.25">
      <c r="B223" s="23"/>
      <c r="C223" s="23"/>
      <c r="D223" s="31"/>
      <c r="E223" s="72"/>
      <c r="F223" s="72"/>
      <c r="G223" s="25"/>
      <c r="H223" s="25"/>
      <c r="I223" s="25"/>
      <c r="J223" s="25"/>
      <c r="K223" s="25"/>
      <c r="L223" s="25"/>
      <c r="M223" s="25"/>
      <c r="N223" s="25"/>
      <c r="O223" s="25"/>
      <c r="P223" s="25"/>
      <c r="Q223" s="25"/>
      <c r="R223" s="25"/>
      <c r="S223" s="25"/>
      <c r="T223" s="25"/>
      <c r="U223" s="25"/>
      <c r="V223" s="25"/>
    </row>
    <row r="224" spans="2:22" ht="14.25">
      <c r="B224" s="23"/>
      <c r="C224" s="23"/>
      <c r="D224" s="31"/>
      <c r="E224" s="72"/>
      <c r="F224" s="72"/>
      <c r="G224" s="25"/>
      <c r="H224" s="25"/>
      <c r="I224" s="25"/>
      <c r="J224" s="25"/>
      <c r="K224" s="25"/>
      <c r="L224" s="25"/>
      <c r="M224" s="25"/>
      <c r="N224" s="25"/>
      <c r="O224" s="25"/>
      <c r="P224" s="25"/>
      <c r="Q224" s="25"/>
      <c r="R224" s="25"/>
      <c r="S224" s="25"/>
      <c r="T224" s="25"/>
      <c r="U224" s="25"/>
      <c r="V224" s="25"/>
    </row>
    <row r="225" spans="2:22" ht="14.25">
      <c r="B225" s="23"/>
      <c r="C225" s="23"/>
      <c r="D225" s="31"/>
      <c r="E225" s="72"/>
      <c r="F225" s="72"/>
      <c r="G225" s="25"/>
      <c r="H225" s="25"/>
      <c r="I225" s="25"/>
      <c r="J225" s="25"/>
      <c r="K225" s="25"/>
      <c r="L225" s="25"/>
      <c r="M225" s="25"/>
      <c r="N225" s="25"/>
      <c r="O225" s="25"/>
      <c r="P225" s="25"/>
      <c r="Q225" s="25"/>
      <c r="R225" s="25"/>
      <c r="S225" s="25"/>
      <c r="T225" s="25"/>
      <c r="U225" s="25"/>
      <c r="V225" s="25"/>
    </row>
    <row r="226" spans="2:22" ht="14.25">
      <c r="B226" s="23"/>
      <c r="C226" s="23"/>
      <c r="D226" s="31"/>
      <c r="E226" s="72"/>
      <c r="F226" s="72"/>
      <c r="G226" s="25"/>
      <c r="H226" s="25"/>
      <c r="I226" s="25"/>
      <c r="J226" s="25"/>
      <c r="K226" s="25"/>
      <c r="L226" s="25"/>
      <c r="M226" s="25"/>
      <c r="N226" s="25"/>
      <c r="O226" s="25"/>
      <c r="P226" s="25"/>
      <c r="Q226" s="25"/>
      <c r="R226" s="25"/>
      <c r="S226" s="25"/>
      <c r="T226" s="25"/>
      <c r="U226" s="25"/>
      <c r="V226" s="25"/>
    </row>
    <row r="227" spans="2:22" ht="14.25">
      <c r="B227" s="23"/>
      <c r="C227" s="23"/>
      <c r="D227" s="31"/>
      <c r="E227" s="72"/>
      <c r="F227" s="72"/>
      <c r="G227" s="25"/>
      <c r="H227" s="25"/>
      <c r="I227" s="25"/>
      <c r="J227" s="25"/>
      <c r="K227" s="25"/>
      <c r="L227" s="25"/>
      <c r="M227" s="25"/>
      <c r="N227" s="25"/>
      <c r="O227" s="25"/>
      <c r="P227" s="25"/>
      <c r="Q227" s="25"/>
      <c r="R227" s="25"/>
      <c r="S227" s="25"/>
      <c r="T227" s="25"/>
      <c r="U227" s="25"/>
      <c r="V227" s="25"/>
    </row>
    <row r="228" spans="2:22" ht="14.25">
      <c r="B228" s="23"/>
      <c r="C228" s="23"/>
      <c r="D228" s="31"/>
      <c r="E228" s="72"/>
      <c r="F228" s="72"/>
      <c r="G228" s="25"/>
      <c r="H228" s="25"/>
      <c r="I228" s="25"/>
      <c r="J228" s="25"/>
      <c r="K228" s="25"/>
      <c r="L228" s="25"/>
      <c r="M228" s="25"/>
      <c r="N228" s="25"/>
      <c r="O228" s="25"/>
      <c r="P228" s="25"/>
      <c r="Q228" s="25"/>
      <c r="R228" s="25"/>
      <c r="S228" s="25"/>
      <c r="T228" s="25"/>
      <c r="U228" s="25"/>
      <c r="V228" s="25"/>
    </row>
    <row r="229" spans="2:22" ht="14.25">
      <c r="B229" s="23"/>
      <c r="C229" s="23"/>
      <c r="D229" s="31"/>
      <c r="E229" s="72"/>
      <c r="F229" s="72"/>
      <c r="G229" s="25"/>
      <c r="H229" s="25"/>
      <c r="I229" s="25"/>
      <c r="J229" s="25"/>
      <c r="K229" s="25"/>
      <c r="L229" s="25"/>
      <c r="M229" s="25"/>
      <c r="N229" s="25"/>
      <c r="O229" s="25"/>
      <c r="P229" s="25"/>
      <c r="Q229" s="25"/>
      <c r="R229" s="25"/>
      <c r="S229" s="25"/>
      <c r="T229" s="25"/>
      <c r="U229" s="25"/>
      <c r="V229" s="25"/>
    </row>
    <row r="230" spans="2:22" ht="14.25">
      <c r="B230" s="23"/>
      <c r="C230" s="23"/>
      <c r="D230" s="31"/>
      <c r="E230" s="72"/>
      <c r="F230" s="72"/>
      <c r="G230" s="25"/>
      <c r="H230" s="25"/>
      <c r="I230" s="25"/>
      <c r="J230" s="25"/>
      <c r="K230" s="25"/>
      <c r="L230" s="25"/>
      <c r="M230" s="25"/>
      <c r="N230" s="25"/>
      <c r="O230" s="25"/>
      <c r="P230" s="25"/>
      <c r="Q230" s="25"/>
      <c r="R230" s="25"/>
      <c r="S230" s="25"/>
      <c r="T230" s="25"/>
      <c r="U230" s="25"/>
      <c r="V230" s="25"/>
    </row>
    <row r="231" spans="2:22" ht="14.25">
      <c r="B231" s="23"/>
      <c r="C231" s="23"/>
      <c r="D231" s="31"/>
      <c r="E231" s="72"/>
      <c r="F231" s="72"/>
      <c r="G231" s="25"/>
      <c r="H231" s="25"/>
      <c r="I231" s="25"/>
      <c r="J231" s="25"/>
      <c r="K231" s="25"/>
      <c r="L231" s="25"/>
      <c r="M231" s="25"/>
      <c r="N231" s="25"/>
      <c r="O231" s="25"/>
      <c r="P231" s="25"/>
      <c r="Q231" s="25"/>
      <c r="R231" s="25"/>
      <c r="S231" s="25"/>
      <c r="T231" s="25"/>
      <c r="U231" s="25"/>
      <c r="V231" s="25"/>
    </row>
    <row r="232" spans="2:22" ht="14.25">
      <c r="B232" s="23"/>
      <c r="C232" s="23"/>
      <c r="D232" s="31"/>
      <c r="E232" s="72"/>
      <c r="F232" s="72"/>
      <c r="G232" s="25"/>
      <c r="H232" s="25"/>
      <c r="I232" s="25"/>
      <c r="J232" s="25"/>
      <c r="K232" s="25"/>
      <c r="L232" s="25"/>
      <c r="M232" s="25"/>
      <c r="N232" s="25"/>
      <c r="O232" s="25"/>
      <c r="P232" s="25"/>
      <c r="Q232" s="25"/>
      <c r="R232" s="25"/>
      <c r="S232" s="25"/>
      <c r="T232" s="25"/>
      <c r="U232" s="25"/>
      <c r="V232" s="25"/>
    </row>
    <row r="233" spans="2:22" ht="14.25">
      <c r="B233" s="23"/>
      <c r="C233" s="23"/>
      <c r="D233" s="31"/>
      <c r="E233" s="72"/>
      <c r="F233" s="72"/>
      <c r="G233" s="25"/>
      <c r="H233" s="25"/>
      <c r="I233" s="25"/>
      <c r="J233" s="25"/>
      <c r="K233" s="25"/>
      <c r="L233" s="25"/>
      <c r="M233" s="25"/>
      <c r="N233" s="25"/>
      <c r="O233" s="25"/>
      <c r="P233" s="25"/>
      <c r="Q233" s="25"/>
      <c r="R233" s="25"/>
      <c r="S233" s="25"/>
      <c r="T233" s="25"/>
      <c r="U233" s="25"/>
      <c r="V233" s="25"/>
    </row>
    <row r="234" spans="2:22" ht="14.25">
      <c r="B234" s="23"/>
      <c r="C234" s="23"/>
      <c r="D234" s="31"/>
      <c r="E234" s="72"/>
      <c r="F234" s="72"/>
      <c r="G234" s="25"/>
      <c r="H234" s="25"/>
      <c r="I234" s="25"/>
      <c r="J234" s="25"/>
      <c r="K234" s="25"/>
      <c r="L234" s="25"/>
      <c r="M234" s="25"/>
      <c r="N234" s="25"/>
      <c r="O234" s="25"/>
      <c r="P234" s="25"/>
      <c r="Q234" s="25"/>
      <c r="R234" s="25"/>
      <c r="S234" s="25"/>
      <c r="T234" s="25"/>
      <c r="U234" s="25"/>
      <c r="V234" s="25"/>
    </row>
    <row r="235" spans="2:22" ht="14.25">
      <c r="B235" s="23"/>
      <c r="C235" s="23"/>
      <c r="D235" s="31"/>
      <c r="E235" s="72"/>
      <c r="F235" s="72"/>
      <c r="G235" s="25"/>
      <c r="H235" s="25"/>
      <c r="I235" s="25"/>
      <c r="J235" s="25"/>
      <c r="K235" s="25"/>
      <c r="L235" s="25"/>
      <c r="M235" s="25"/>
      <c r="N235" s="25"/>
      <c r="O235" s="25"/>
      <c r="P235" s="25"/>
      <c r="Q235" s="25"/>
      <c r="R235" s="25"/>
      <c r="S235" s="25"/>
      <c r="T235" s="25"/>
      <c r="U235" s="25"/>
      <c r="V235" s="25"/>
    </row>
    <row r="236" spans="2:22" ht="14.25">
      <c r="B236" s="23"/>
      <c r="C236" s="23"/>
      <c r="D236" s="31"/>
      <c r="E236" s="72"/>
      <c r="F236" s="72"/>
      <c r="G236" s="25"/>
      <c r="H236" s="25"/>
      <c r="I236" s="25"/>
      <c r="J236" s="25"/>
      <c r="K236" s="25"/>
      <c r="L236" s="25"/>
      <c r="M236" s="25"/>
      <c r="N236" s="25"/>
      <c r="O236" s="25"/>
      <c r="P236" s="25"/>
      <c r="Q236" s="25"/>
      <c r="R236" s="25"/>
      <c r="S236" s="25"/>
      <c r="T236" s="25"/>
      <c r="U236" s="25"/>
      <c r="V236" s="25"/>
    </row>
    <row r="237" spans="2:22" ht="14.25">
      <c r="B237" s="23"/>
      <c r="C237" s="23"/>
      <c r="D237" s="31"/>
      <c r="E237" s="72"/>
      <c r="F237" s="72"/>
      <c r="G237" s="25"/>
      <c r="H237" s="25"/>
      <c r="I237" s="25"/>
      <c r="J237" s="25"/>
      <c r="K237" s="25"/>
      <c r="L237" s="25"/>
      <c r="M237" s="25"/>
      <c r="N237" s="25"/>
      <c r="O237" s="25"/>
      <c r="P237" s="25"/>
      <c r="Q237" s="25"/>
      <c r="R237" s="25"/>
      <c r="S237" s="25"/>
      <c r="T237" s="25"/>
      <c r="U237" s="25"/>
      <c r="V237" s="25"/>
    </row>
    <row r="238" spans="2:22" ht="14.25">
      <c r="B238" s="23"/>
      <c r="C238" s="23"/>
      <c r="D238" s="31"/>
      <c r="E238" s="72"/>
      <c r="F238" s="72"/>
      <c r="G238" s="25"/>
      <c r="H238" s="25"/>
      <c r="I238" s="25"/>
      <c r="J238" s="25"/>
      <c r="K238" s="25"/>
      <c r="L238" s="25"/>
      <c r="M238" s="25"/>
      <c r="N238" s="25"/>
      <c r="O238" s="25"/>
      <c r="P238" s="25"/>
      <c r="Q238" s="25"/>
      <c r="R238" s="25"/>
      <c r="S238" s="25"/>
      <c r="T238" s="25"/>
      <c r="U238" s="25"/>
      <c r="V238" s="25"/>
    </row>
    <row r="239" spans="2:22" ht="14.25">
      <c r="B239" s="23"/>
      <c r="C239" s="23"/>
      <c r="D239" s="31"/>
      <c r="E239" s="72"/>
      <c r="F239" s="72"/>
      <c r="G239" s="25"/>
      <c r="H239" s="25"/>
      <c r="I239" s="25"/>
      <c r="J239" s="25"/>
      <c r="K239" s="25"/>
      <c r="L239" s="25"/>
      <c r="M239" s="25"/>
      <c r="N239" s="25"/>
      <c r="O239" s="25"/>
      <c r="P239" s="25"/>
      <c r="Q239" s="25"/>
      <c r="R239" s="25"/>
      <c r="S239" s="25"/>
      <c r="T239" s="25"/>
      <c r="U239" s="25"/>
      <c r="V239" s="25"/>
    </row>
    <row r="240" spans="2:22" ht="14.25">
      <c r="B240" s="23"/>
      <c r="C240" s="23"/>
      <c r="D240" s="31"/>
      <c r="E240" s="72"/>
      <c r="F240" s="72"/>
      <c r="G240" s="25"/>
      <c r="H240" s="25"/>
      <c r="I240" s="25"/>
      <c r="J240" s="25"/>
      <c r="K240" s="25"/>
      <c r="L240" s="25"/>
      <c r="M240" s="25"/>
      <c r="N240" s="25"/>
      <c r="O240" s="25"/>
      <c r="P240" s="25"/>
      <c r="Q240" s="25"/>
      <c r="R240" s="25"/>
      <c r="S240" s="25"/>
      <c r="T240" s="25"/>
      <c r="U240" s="25"/>
      <c r="V240" s="25"/>
    </row>
    <row r="241" spans="2:22" ht="14.25">
      <c r="B241" s="23"/>
      <c r="C241" s="23"/>
      <c r="D241" s="31"/>
      <c r="E241" s="72"/>
      <c r="F241" s="72"/>
      <c r="G241" s="25"/>
      <c r="H241" s="25"/>
      <c r="I241" s="25"/>
      <c r="J241" s="25"/>
      <c r="K241" s="25"/>
      <c r="L241" s="25"/>
      <c r="M241" s="25"/>
      <c r="N241" s="25"/>
      <c r="O241" s="25"/>
      <c r="P241" s="25"/>
      <c r="Q241" s="25"/>
      <c r="R241" s="25"/>
      <c r="S241" s="25"/>
      <c r="T241" s="25"/>
      <c r="U241" s="25"/>
      <c r="V241" s="25"/>
    </row>
    <row r="242" spans="2:22" ht="14.25">
      <c r="B242" s="23"/>
      <c r="C242" s="23"/>
      <c r="D242" s="31"/>
      <c r="E242" s="72"/>
      <c r="F242" s="72"/>
      <c r="G242" s="25"/>
      <c r="H242" s="25"/>
      <c r="I242" s="25"/>
      <c r="J242" s="25"/>
      <c r="K242" s="25"/>
      <c r="L242" s="25"/>
      <c r="M242" s="25"/>
      <c r="N242" s="25"/>
      <c r="O242" s="25"/>
      <c r="P242" s="25"/>
      <c r="Q242" s="25"/>
      <c r="R242" s="25"/>
      <c r="S242" s="25"/>
      <c r="T242" s="25"/>
      <c r="U242" s="25"/>
      <c r="V242" s="25"/>
    </row>
    <row r="243" spans="2:22" ht="14.25">
      <c r="B243" s="23"/>
      <c r="C243" s="23"/>
      <c r="D243" s="31"/>
      <c r="E243" s="72"/>
      <c r="F243" s="72"/>
      <c r="G243" s="25"/>
      <c r="H243" s="25"/>
      <c r="I243" s="25"/>
      <c r="J243" s="25"/>
      <c r="K243" s="25"/>
      <c r="L243" s="25"/>
      <c r="M243" s="25"/>
      <c r="N243" s="25"/>
      <c r="O243" s="25"/>
      <c r="P243" s="25"/>
      <c r="Q243" s="25"/>
      <c r="R243" s="25"/>
      <c r="S243" s="25"/>
      <c r="T243" s="25"/>
      <c r="U243" s="25"/>
      <c r="V243" s="25"/>
    </row>
    <row r="244" spans="2:22" ht="14.25">
      <c r="B244" s="23"/>
      <c r="C244" s="23"/>
      <c r="D244" s="31"/>
      <c r="E244" s="72"/>
      <c r="F244" s="72"/>
      <c r="G244" s="25"/>
      <c r="H244" s="25"/>
      <c r="I244" s="25"/>
      <c r="J244" s="25"/>
      <c r="K244" s="25"/>
      <c r="L244" s="25"/>
      <c r="M244" s="25"/>
      <c r="N244" s="25"/>
      <c r="O244" s="25"/>
      <c r="P244" s="25"/>
      <c r="Q244" s="25"/>
      <c r="R244" s="25"/>
      <c r="S244" s="25"/>
      <c r="T244" s="25"/>
      <c r="U244" s="25"/>
      <c r="V244" s="25"/>
    </row>
    <row r="245" spans="2:22" ht="14.25">
      <c r="B245" s="23"/>
      <c r="C245" s="23"/>
      <c r="D245" s="31"/>
      <c r="E245" s="72"/>
      <c r="F245" s="72"/>
      <c r="G245" s="25"/>
      <c r="H245" s="25"/>
      <c r="I245" s="25"/>
      <c r="J245" s="25"/>
      <c r="K245" s="25"/>
      <c r="L245" s="25"/>
      <c r="M245" s="25"/>
      <c r="N245" s="25"/>
      <c r="O245" s="25"/>
      <c r="P245" s="25"/>
      <c r="Q245" s="25"/>
      <c r="R245" s="25"/>
      <c r="S245" s="25"/>
      <c r="T245" s="25"/>
      <c r="U245" s="25"/>
      <c r="V245" s="25"/>
    </row>
    <row r="246" spans="2:22" ht="14.25">
      <c r="B246" s="23"/>
      <c r="C246" s="23"/>
      <c r="D246" s="31"/>
      <c r="E246" s="72"/>
      <c r="F246" s="72"/>
      <c r="G246" s="25"/>
      <c r="H246" s="25"/>
      <c r="I246" s="25"/>
      <c r="J246" s="25"/>
      <c r="K246" s="25"/>
      <c r="L246" s="25"/>
      <c r="M246" s="25"/>
      <c r="N246" s="25"/>
      <c r="O246" s="25"/>
      <c r="P246" s="25"/>
      <c r="Q246" s="25"/>
      <c r="R246" s="25"/>
      <c r="S246" s="25"/>
      <c r="T246" s="25"/>
      <c r="U246" s="25"/>
      <c r="V246" s="25"/>
    </row>
    <row r="247" spans="2:22" ht="14.25">
      <c r="B247" s="23"/>
      <c r="C247" s="23"/>
      <c r="D247" s="31"/>
      <c r="E247" s="72"/>
      <c r="F247" s="72"/>
      <c r="G247" s="25"/>
      <c r="H247" s="25"/>
      <c r="I247" s="25"/>
      <c r="J247" s="25"/>
      <c r="K247" s="25"/>
      <c r="L247" s="25"/>
      <c r="M247" s="25"/>
      <c r="N247" s="25"/>
      <c r="O247" s="25"/>
      <c r="P247" s="25"/>
      <c r="Q247" s="25"/>
      <c r="R247" s="25"/>
      <c r="S247" s="25"/>
      <c r="T247" s="25"/>
      <c r="U247" s="25"/>
      <c r="V247" s="25"/>
    </row>
    <row r="248" spans="2:22" ht="14.25">
      <c r="B248" s="23"/>
      <c r="C248" s="23"/>
      <c r="D248" s="31"/>
      <c r="E248" s="72"/>
      <c r="F248" s="72"/>
      <c r="G248" s="25"/>
      <c r="H248" s="25"/>
      <c r="I248" s="25"/>
      <c r="J248" s="25"/>
      <c r="K248" s="25"/>
      <c r="L248" s="25"/>
      <c r="M248" s="25"/>
      <c r="N248" s="25"/>
      <c r="O248" s="25"/>
      <c r="P248" s="25"/>
      <c r="Q248" s="25"/>
      <c r="R248" s="25"/>
      <c r="S248" s="25"/>
      <c r="T248" s="25"/>
      <c r="U248" s="25"/>
      <c r="V248" s="25"/>
    </row>
    <row r="249" spans="2:22" ht="14.25">
      <c r="B249" s="23"/>
      <c r="C249" s="23"/>
      <c r="D249" s="31"/>
      <c r="E249" s="72"/>
      <c r="F249" s="72"/>
      <c r="G249" s="25"/>
      <c r="H249" s="25"/>
      <c r="I249" s="25"/>
      <c r="J249" s="25"/>
      <c r="K249" s="25"/>
      <c r="L249" s="25"/>
      <c r="M249" s="25"/>
      <c r="N249" s="25"/>
      <c r="O249" s="25"/>
      <c r="P249" s="25"/>
      <c r="Q249" s="25"/>
      <c r="R249" s="25"/>
      <c r="S249" s="25"/>
      <c r="T249" s="25"/>
      <c r="U249" s="25"/>
      <c r="V249" s="25"/>
    </row>
    <row r="250" spans="2:22" ht="14.25">
      <c r="B250" s="23"/>
      <c r="C250" s="23"/>
      <c r="D250" s="31"/>
      <c r="E250" s="72"/>
      <c r="F250" s="72"/>
      <c r="G250" s="25"/>
      <c r="H250" s="25"/>
      <c r="I250" s="25"/>
      <c r="J250" s="25"/>
      <c r="K250" s="25"/>
      <c r="L250" s="25"/>
      <c r="M250" s="25"/>
      <c r="N250" s="25"/>
      <c r="O250" s="25"/>
      <c r="P250" s="25"/>
      <c r="Q250" s="25"/>
      <c r="R250" s="25"/>
      <c r="S250" s="25"/>
      <c r="T250" s="25"/>
      <c r="U250" s="25"/>
      <c r="V250" s="25"/>
    </row>
    <row r="251" spans="2:22" ht="14.25">
      <c r="B251" s="23"/>
      <c r="C251" s="23"/>
      <c r="D251" s="31"/>
      <c r="E251" s="72"/>
      <c r="F251" s="72"/>
      <c r="G251" s="25"/>
      <c r="H251" s="25"/>
      <c r="I251" s="25"/>
      <c r="J251" s="25"/>
      <c r="K251" s="25"/>
      <c r="L251" s="25"/>
      <c r="M251" s="25"/>
      <c r="N251" s="25"/>
      <c r="O251" s="25"/>
      <c r="P251" s="25"/>
      <c r="Q251" s="25"/>
      <c r="R251" s="25"/>
      <c r="S251" s="25"/>
      <c r="T251" s="25"/>
      <c r="U251" s="25"/>
      <c r="V251" s="25"/>
    </row>
    <row r="252" spans="2:22" ht="14.25">
      <c r="B252" s="23"/>
      <c r="C252" s="23"/>
      <c r="D252" s="31"/>
      <c r="E252" s="72"/>
      <c r="F252" s="72"/>
      <c r="G252" s="25"/>
      <c r="H252" s="25"/>
      <c r="I252" s="25"/>
      <c r="J252" s="25"/>
      <c r="K252" s="25"/>
      <c r="L252" s="25"/>
      <c r="M252" s="25"/>
      <c r="N252" s="25"/>
      <c r="O252" s="25"/>
      <c r="P252" s="25"/>
      <c r="Q252" s="25"/>
      <c r="R252" s="25"/>
      <c r="S252" s="25"/>
      <c r="T252" s="25"/>
      <c r="U252" s="25"/>
      <c r="V252" s="25"/>
    </row>
    <row r="253" spans="2:22" ht="14.25">
      <c r="B253" s="23"/>
      <c r="C253" s="23"/>
      <c r="D253" s="31"/>
      <c r="E253" s="72"/>
      <c r="F253" s="72"/>
      <c r="G253" s="25"/>
      <c r="H253" s="25"/>
      <c r="I253" s="25"/>
      <c r="J253" s="25"/>
      <c r="K253" s="25"/>
      <c r="L253" s="25"/>
      <c r="M253" s="25"/>
      <c r="N253" s="25"/>
      <c r="O253" s="25"/>
      <c r="P253" s="25"/>
      <c r="Q253" s="25"/>
      <c r="R253" s="25"/>
      <c r="S253" s="25"/>
      <c r="T253" s="25"/>
      <c r="U253" s="25"/>
      <c r="V253" s="25"/>
    </row>
    <row r="254" spans="2:22" ht="14.25">
      <c r="B254" s="23"/>
      <c r="C254" s="23"/>
      <c r="D254" s="31"/>
      <c r="E254" s="72"/>
      <c r="F254" s="72"/>
      <c r="G254" s="25"/>
      <c r="H254" s="25"/>
      <c r="I254" s="25"/>
      <c r="J254" s="25"/>
      <c r="K254" s="25"/>
      <c r="L254" s="25"/>
      <c r="M254" s="25"/>
      <c r="N254" s="25"/>
      <c r="O254" s="25"/>
      <c r="P254" s="25"/>
      <c r="Q254" s="25"/>
      <c r="R254" s="25"/>
      <c r="S254" s="25"/>
      <c r="T254" s="25"/>
      <c r="U254" s="25"/>
      <c r="V254" s="25"/>
    </row>
    <row r="255" spans="2:22" ht="14.25">
      <c r="B255" s="23"/>
      <c r="C255" s="23"/>
      <c r="D255" s="31"/>
      <c r="E255" s="72"/>
      <c r="F255" s="72"/>
      <c r="G255" s="25"/>
      <c r="H255" s="25"/>
      <c r="I255" s="25"/>
      <c r="J255" s="25"/>
      <c r="K255" s="25"/>
      <c r="L255" s="25"/>
      <c r="M255" s="25"/>
      <c r="N255" s="25"/>
      <c r="O255" s="25"/>
      <c r="P255" s="25"/>
      <c r="Q255" s="25"/>
      <c r="R255" s="25"/>
      <c r="S255" s="25"/>
      <c r="T255" s="25"/>
      <c r="U255" s="25"/>
      <c r="V255" s="25"/>
    </row>
    <row r="256" spans="2:22" ht="14.25">
      <c r="B256" s="23"/>
      <c r="C256" s="23"/>
      <c r="D256" s="31"/>
      <c r="E256" s="72"/>
      <c r="F256" s="72"/>
      <c r="G256" s="25"/>
      <c r="H256" s="25"/>
      <c r="I256" s="25"/>
      <c r="J256" s="25"/>
      <c r="K256" s="25"/>
      <c r="L256" s="25"/>
      <c r="M256" s="25"/>
      <c r="N256" s="25"/>
      <c r="O256" s="25"/>
      <c r="P256" s="25"/>
      <c r="Q256" s="25"/>
      <c r="R256" s="25"/>
      <c r="S256" s="25"/>
      <c r="T256" s="25"/>
      <c r="U256" s="25"/>
      <c r="V256" s="25"/>
    </row>
    <row r="257" spans="2:22" ht="14.25">
      <c r="B257" s="23"/>
      <c r="C257" s="23"/>
      <c r="D257" s="31"/>
      <c r="E257" s="72"/>
      <c r="F257" s="72"/>
      <c r="G257" s="25"/>
      <c r="H257" s="25"/>
      <c r="I257" s="25"/>
      <c r="J257" s="25"/>
      <c r="K257" s="25"/>
      <c r="L257" s="25"/>
      <c r="M257" s="25"/>
      <c r="N257" s="25"/>
      <c r="O257" s="25"/>
      <c r="P257" s="25"/>
      <c r="Q257" s="25"/>
      <c r="R257" s="25"/>
      <c r="S257" s="25"/>
      <c r="T257" s="25"/>
      <c r="U257" s="25"/>
      <c r="V257" s="25"/>
    </row>
    <row r="258" spans="2:22" ht="14.25">
      <c r="B258" s="23"/>
      <c r="C258" s="23"/>
      <c r="D258" s="31"/>
      <c r="E258" s="72"/>
      <c r="F258" s="72"/>
      <c r="G258" s="25"/>
      <c r="H258" s="25"/>
      <c r="I258" s="25"/>
      <c r="J258" s="25"/>
      <c r="K258" s="25"/>
      <c r="L258" s="25"/>
      <c r="M258" s="25"/>
      <c r="N258" s="25"/>
      <c r="O258" s="25"/>
      <c r="P258" s="25"/>
      <c r="Q258" s="25"/>
      <c r="R258" s="25"/>
      <c r="S258" s="25"/>
      <c r="T258" s="25"/>
      <c r="U258" s="25"/>
      <c r="V258" s="25"/>
    </row>
    <row r="259" spans="2:22" ht="14.25">
      <c r="B259" s="23"/>
      <c r="C259" s="23"/>
      <c r="D259" s="31"/>
      <c r="E259" s="72"/>
      <c r="F259" s="72"/>
      <c r="G259" s="25"/>
      <c r="H259" s="25"/>
      <c r="I259" s="25"/>
      <c r="J259" s="25"/>
      <c r="K259" s="25"/>
      <c r="L259" s="25"/>
      <c r="M259" s="25"/>
      <c r="N259" s="25"/>
      <c r="O259" s="25"/>
      <c r="P259" s="25"/>
      <c r="Q259" s="25"/>
      <c r="R259" s="25"/>
      <c r="S259" s="25"/>
      <c r="T259" s="25"/>
      <c r="U259" s="25"/>
      <c r="V259" s="25"/>
    </row>
    <row r="260" spans="2:22" ht="14.25">
      <c r="B260" s="23"/>
      <c r="C260" s="23"/>
      <c r="D260" s="31"/>
      <c r="E260" s="72"/>
      <c r="F260" s="72"/>
      <c r="G260" s="25"/>
      <c r="H260" s="25"/>
      <c r="I260" s="25"/>
      <c r="J260" s="25"/>
      <c r="K260" s="25"/>
      <c r="L260" s="25"/>
      <c r="M260" s="25"/>
      <c r="N260" s="25"/>
      <c r="O260" s="25"/>
      <c r="P260" s="25"/>
      <c r="Q260" s="25"/>
      <c r="R260" s="25"/>
      <c r="S260" s="25"/>
      <c r="T260" s="25"/>
      <c r="U260" s="25"/>
      <c r="V260" s="25"/>
    </row>
    <row r="261" spans="2:22" ht="14.25">
      <c r="B261" s="23"/>
      <c r="C261" s="23"/>
      <c r="D261" s="31"/>
      <c r="E261" s="72"/>
      <c r="F261" s="72"/>
      <c r="G261" s="25"/>
      <c r="H261" s="25"/>
      <c r="I261" s="25"/>
      <c r="J261" s="25"/>
      <c r="K261" s="25"/>
      <c r="L261" s="25"/>
      <c r="M261" s="25"/>
      <c r="N261" s="25"/>
      <c r="O261" s="25"/>
      <c r="P261" s="25"/>
      <c r="Q261" s="25"/>
      <c r="R261" s="25"/>
      <c r="S261" s="25"/>
      <c r="T261" s="25"/>
      <c r="U261" s="25"/>
      <c r="V261" s="25"/>
    </row>
    <row r="262" spans="2:22" ht="14.25">
      <c r="B262" s="23"/>
      <c r="C262" s="23"/>
      <c r="D262" s="31"/>
      <c r="E262" s="72"/>
      <c r="F262" s="72"/>
      <c r="G262" s="25"/>
      <c r="H262" s="25"/>
      <c r="I262" s="25"/>
      <c r="J262" s="25"/>
      <c r="K262" s="25"/>
      <c r="L262" s="25"/>
      <c r="M262" s="25"/>
      <c r="N262" s="25"/>
      <c r="O262" s="25"/>
      <c r="P262" s="25"/>
      <c r="Q262" s="25"/>
      <c r="R262" s="25"/>
      <c r="S262" s="25"/>
      <c r="T262" s="25"/>
      <c r="U262" s="25"/>
      <c r="V262" s="25"/>
    </row>
    <row r="263" spans="2:22" ht="14.25">
      <c r="B263" s="23"/>
      <c r="C263" s="23"/>
      <c r="D263" s="31"/>
      <c r="E263" s="72"/>
      <c r="F263" s="72"/>
      <c r="G263" s="25"/>
      <c r="H263" s="25"/>
      <c r="I263" s="25"/>
      <c r="J263" s="25"/>
      <c r="K263" s="25"/>
      <c r="L263" s="25"/>
      <c r="M263" s="25"/>
      <c r="N263" s="25"/>
      <c r="O263" s="25"/>
      <c r="P263" s="25"/>
      <c r="Q263" s="25"/>
      <c r="R263" s="25"/>
      <c r="S263" s="25"/>
      <c r="T263" s="25"/>
      <c r="U263" s="25"/>
      <c r="V263" s="25"/>
    </row>
    <row r="264" spans="2:22" ht="14.25">
      <c r="B264" s="23"/>
      <c r="C264" s="23"/>
      <c r="D264" s="31"/>
      <c r="E264" s="72"/>
      <c r="F264" s="72"/>
      <c r="G264" s="25"/>
      <c r="H264" s="25"/>
      <c r="I264" s="25"/>
      <c r="J264" s="25"/>
      <c r="K264" s="25"/>
      <c r="L264" s="25"/>
      <c r="M264" s="25"/>
      <c r="N264" s="25"/>
      <c r="O264" s="25"/>
      <c r="P264" s="25"/>
      <c r="Q264" s="25"/>
      <c r="R264" s="25"/>
      <c r="S264" s="25"/>
      <c r="T264" s="25"/>
      <c r="U264" s="25"/>
      <c r="V264" s="25"/>
    </row>
    <row r="265" spans="2:22" ht="14.25">
      <c r="B265" s="23"/>
      <c r="C265" s="23"/>
      <c r="D265" s="31"/>
      <c r="E265" s="72"/>
      <c r="F265" s="72"/>
      <c r="G265" s="25"/>
      <c r="H265" s="25"/>
      <c r="I265" s="25"/>
      <c r="J265" s="25"/>
      <c r="K265" s="25"/>
      <c r="L265" s="25"/>
      <c r="M265" s="25"/>
      <c r="N265" s="25"/>
      <c r="O265" s="25"/>
      <c r="P265" s="25"/>
      <c r="Q265" s="25"/>
      <c r="R265" s="25"/>
      <c r="S265" s="25"/>
      <c r="T265" s="25"/>
      <c r="U265" s="25"/>
      <c r="V265" s="25"/>
    </row>
    <row r="266" spans="2:22" ht="14.25">
      <c r="B266" s="23"/>
      <c r="C266" s="23"/>
      <c r="D266" s="31"/>
      <c r="E266" s="72"/>
      <c r="F266" s="72"/>
      <c r="G266" s="25"/>
      <c r="H266" s="25"/>
      <c r="I266" s="25"/>
      <c r="J266" s="25"/>
      <c r="K266" s="25"/>
      <c r="L266" s="25"/>
      <c r="M266" s="25"/>
      <c r="N266" s="25"/>
      <c r="O266" s="25"/>
      <c r="P266" s="25"/>
      <c r="Q266" s="25"/>
      <c r="R266" s="25"/>
      <c r="S266" s="25"/>
      <c r="T266" s="25"/>
      <c r="U266" s="25"/>
      <c r="V266" s="25"/>
    </row>
    <row r="267" spans="2:22" ht="14.25">
      <c r="B267" s="23"/>
      <c r="C267" s="23"/>
      <c r="D267" s="31"/>
      <c r="E267" s="72"/>
      <c r="F267" s="72"/>
      <c r="G267" s="25"/>
      <c r="H267" s="25"/>
      <c r="I267" s="25"/>
      <c r="J267" s="25"/>
      <c r="K267" s="25"/>
      <c r="L267" s="25"/>
      <c r="M267" s="25"/>
      <c r="N267" s="25"/>
      <c r="O267" s="25"/>
      <c r="P267" s="25"/>
      <c r="Q267" s="25"/>
      <c r="R267" s="25"/>
      <c r="S267" s="25"/>
      <c r="T267" s="25"/>
      <c r="U267" s="25"/>
      <c r="V267" s="25"/>
    </row>
    <row r="268" spans="2:22" ht="14.25">
      <c r="B268" s="23"/>
      <c r="C268" s="23"/>
      <c r="D268" s="31"/>
      <c r="E268" s="72"/>
      <c r="F268" s="72"/>
      <c r="G268" s="25"/>
      <c r="H268" s="25"/>
      <c r="I268" s="25"/>
      <c r="J268" s="25"/>
      <c r="K268" s="25"/>
      <c r="L268" s="25"/>
      <c r="M268" s="25"/>
      <c r="N268" s="25"/>
      <c r="O268" s="25"/>
      <c r="P268" s="25"/>
      <c r="Q268" s="25"/>
      <c r="R268" s="25"/>
      <c r="S268" s="25"/>
      <c r="T268" s="25"/>
      <c r="U268" s="25"/>
      <c r="V268" s="25"/>
    </row>
    <row r="269" spans="2:22" ht="14.25">
      <c r="B269" s="23"/>
      <c r="C269" s="23"/>
      <c r="D269" s="31"/>
      <c r="E269" s="72"/>
      <c r="F269" s="72"/>
      <c r="G269" s="25"/>
      <c r="H269" s="25"/>
      <c r="I269" s="25"/>
      <c r="J269" s="25"/>
      <c r="K269" s="25"/>
      <c r="L269" s="25"/>
      <c r="M269" s="25"/>
      <c r="N269" s="25"/>
      <c r="O269" s="25"/>
      <c r="P269" s="25"/>
      <c r="Q269" s="25"/>
      <c r="R269" s="25"/>
      <c r="S269" s="25"/>
      <c r="T269" s="25"/>
      <c r="U269" s="25"/>
      <c r="V269" s="25"/>
    </row>
    <row r="270" spans="2:22" ht="14.25">
      <c r="B270" s="23"/>
      <c r="C270" s="23"/>
      <c r="D270" s="31"/>
      <c r="E270" s="72"/>
      <c r="F270" s="72"/>
      <c r="G270" s="25"/>
      <c r="H270" s="25"/>
      <c r="I270" s="25"/>
      <c r="J270" s="25"/>
      <c r="K270" s="25"/>
      <c r="L270" s="25"/>
      <c r="M270" s="25"/>
      <c r="N270" s="25"/>
      <c r="O270" s="25"/>
      <c r="P270" s="25"/>
      <c r="Q270" s="25"/>
      <c r="R270" s="25"/>
      <c r="S270" s="25"/>
      <c r="T270" s="25"/>
      <c r="U270" s="25"/>
      <c r="V270" s="25"/>
    </row>
    <row r="271" spans="2:22" ht="14.25">
      <c r="B271" s="23"/>
      <c r="C271" s="23"/>
      <c r="D271" s="31"/>
      <c r="E271" s="72"/>
      <c r="F271" s="72"/>
      <c r="G271" s="25"/>
      <c r="H271" s="25"/>
      <c r="I271" s="25"/>
      <c r="J271" s="25"/>
      <c r="K271" s="25"/>
      <c r="L271" s="25"/>
      <c r="M271" s="25"/>
      <c r="N271" s="25"/>
      <c r="O271" s="25"/>
      <c r="P271" s="25"/>
      <c r="Q271" s="25"/>
      <c r="R271" s="25"/>
      <c r="S271" s="25"/>
      <c r="T271" s="25"/>
      <c r="U271" s="25"/>
      <c r="V271" s="25"/>
    </row>
    <row r="272" spans="2:22" ht="14.25">
      <c r="B272" s="23"/>
      <c r="C272" s="23"/>
      <c r="D272" s="31"/>
      <c r="E272" s="72"/>
      <c r="F272" s="72"/>
      <c r="G272" s="25"/>
      <c r="H272" s="25"/>
      <c r="I272" s="25"/>
      <c r="J272" s="25"/>
      <c r="K272" s="25"/>
      <c r="L272" s="25"/>
      <c r="M272" s="25"/>
      <c r="N272" s="25"/>
      <c r="O272" s="25"/>
      <c r="P272" s="25"/>
      <c r="Q272" s="25"/>
      <c r="R272" s="25"/>
      <c r="S272" s="25"/>
      <c r="T272" s="25"/>
      <c r="U272" s="25"/>
      <c r="V272" s="25"/>
    </row>
    <row r="273" spans="2:22" ht="14.25">
      <c r="B273" s="23"/>
      <c r="C273" s="23"/>
      <c r="D273" s="31"/>
      <c r="E273" s="72"/>
      <c r="F273" s="72"/>
      <c r="G273" s="25"/>
      <c r="H273" s="25"/>
      <c r="I273" s="25"/>
      <c r="J273" s="25"/>
      <c r="K273" s="25"/>
      <c r="L273" s="25"/>
      <c r="M273" s="25"/>
      <c r="N273" s="25"/>
      <c r="O273" s="25"/>
      <c r="P273" s="25"/>
      <c r="Q273" s="25"/>
      <c r="R273" s="25"/>
      <c r="S273" s="25"/>
      <c r="T273" s="25"/>
      <c r="U273" s="25"/>
      <c r="V273" s="25"/>
    </row>
    <row r="274" spans="2:22" ht="14.25">
      <c r="B274" s="23"/>
      <c r="C274" s="23"/>
      <c r="D274" s="31"/>
      <c r="E274" s="72"/>
      <c r="F274" s="72"/>
      <c r="G274" s="25"/>
      <c r="H274" s="25"/>
      <c r="I274" s="25"/>
      <c r="J274" s="25"/>
      <c r="K274" s="25"/>
      <c r="L274" s="25"/>
      <c r="M274" s="25"/>
      <c r="N274" s="25"/>
      <c r="O274" s="25"/>
      <c r="P274" s="25"/>
      <c r="Q274" s="25"/>
      <c r="R274" s="25"/>
      <c r="S274" s="25"/>
      <c r="T274" s="25"/>
      <c r="U274" s="25"/>
      <c r="V274" s="25"/>
    </row>
    <row r="275" spans="2:22" ht="14.25">
      <c r="B275" s="23"/>
      <c r="C275" s="23"/>
      <c r="D275" s="31"/>
      <c r="E275" s="72"/>
      <c r="F275" s="72"/>
      <c r="G275" s="25"/>
      <c r="H275" s="25"/>
      <c r="I275" s="25"/>
      <c r="J275" s="25"/>
      <c r="K275" s="25"/>
      <c r="L275" s="25"/>
      <c r="M275" s="25"/>
      <c r="N275" s="25"/>
      <c r="O275" s="25"/>
      <c r="P275" s="25"/>
      <c r="Q275" s="25"/>
      <c r="R275" s="25"/>
      <c r="S275" s="25"/>
      <c r="T275" s="25"/>
      <c r="U275" s="25"/>
      <c r="V275" s="25"/>
    </row>
    <row r="276" spans="2:22" ht="14.25">
      <c r="B276" s="23"/>
      <c r="C276" s="23"/>
      <c r="D276" s="31"/>
      <c r="E276" s="72"/>
      <c r="F276" s="72"/>
      <c r="G276" s="25"/>
      <c r="H276" s="25"/>
      <c r="I276" s="25"/>
      <c r="J276" s="25"/>
      <c r="K276" s="25"/>
      <c r="L276" s="25"/>
      <c r="M276" s="25"/>
      <c r="N276" s="25"/>
      <c r="O276" s="25"/>
      <c r="P276" s="25"/>
      <c r="Q276" s="25"/>
      <c r="R276" s="25"/>
      <c r="S276" s="25"/>
      <c r="T276" s="25"/>
      <c r="U276" s="25"/>
      <c r="V276" s="25"/>
    </row>
    <row r="277" spans="2:22" ht="14.25">
      <c r="B277" s="23"/>
      <c r="C277" s="23"/>
      <c r="D277" s="31"/>
      <c r="E277" s="72"/>
      <c r="F277" s="72"/>
      <c r="G277" s="25"/>
      <c r="H277" s="25"/>
      <c r="I277" s="25"/>
      <c r="J277" s="25"/>
      <c r="K277" s="25"/>
      <c r="L277" s="25"/>
      <c r="M277" s="25"/>
      <c r="N277" s="25"/>
      <c r="O277" s="25"/>
      <c r="P277" s="25"/>
      <c r="Q277" s="25"/>
      <c r="R277" s="25"/>
      <c r="S277" s="25"/>
      <c r="T277" s="25"/>
      <c r="U277" s="25"/>
      <c r="V277" s="25"/>
    </row>
    <row r="278" spans="2:22" ht="14.25">
      <c r="B278" s="23"/>
      <c r="C278" s="23"/>
      <c r="D278" s="31"/>
      <c r="E278" s="72"/>
      <c r="F278" s="72"/>
      <c r="G278" s="25"/>
      <c r="H278" s="25"/>
      <c r="I278" s="25"/>
      <c r="J278" s="25"/>
      <c r="K278" s="25"/>
      <c r="L278" s="25"/>
      <c r="M278" s="25"/>
      <c r="N278" s="25"/>
      <c r="O278" s="25"/>
      <c r="P278" s="25"/>
      <c r="Q278" s="25"/>
      <c r="R278" s="25"/>
      <c r="S278" s="25"/>
      <c r="T278" s="25"/>
      <c r="U278" s="25"/>
      <c r="V278" s="25"/>
    </row>
    <row r="279" spans="2:22" ht="14.25">
      <c r="B279" s="23"/>
      <c r="C279" s="23"/>
      <c r="D279" s="31"/>
      <c r="E279" s="72"/>
      <c r="F279" s="72"/>
      <c r="G279" s="25"/>
      <c r="H279" s="25"/>
      <c r="I279" s="25"/>
      <c r="J279" s="25"/>
      <c r="K279" s="25"/>
      <c r="L279" s="25"/>
      <c r="M279" s="25"/>
      <c r="N279" s="25"/>
      <c r="O279" s="25"/>
      <c r="P279" s="25"/>
      <c r="Q279" s="25"/>
      <c r="R279" s="25"/>
      <c r="S279" s="25"/>
      <c r="T279" s="25"/>
      <c r="U279" s="25"/>
      <c r="V279" s="25"/>
    </row>
    <row r="280" spans="2:22" ht="14.25">
      <c r="B280" s="23"/>
      <c r="C280" s="23"/>
      <c r="D280" s="31"/>
      <c r="E280" s="72"/>
      <c r="F280" s="72"/>
      <c r="G280" s="25"/>
      <c r="H280" s="25"/>
      <c r="I280" s="25"/>
      <c r="J280" s="25"/>
      <c r="K280" s="25"/>
      <c r="L280" s="25"/>
      <c r="M280" s="25"/>
      <c r="N280" s="25"/>
      <c r="O280" s="25"/>
      <c r="P280" s="25"/>
      <c r="Q280" s="25"/>
      <c r="R280" s="25"/>
      <c r="S280" s="25"/>
      <c r="T280" s="25"/>
      <c r="U280" s="25"/>
      <c r="V280" s="25"/>
    </row>
    <row r="281" spans="2:22" ht="14.25">
      <c r="B281" s="23"/>
      <c r="C281" s="23"/>
      <c r="D281" s="31"/>
      <c r="E281" s="72"/>
      <c r="F281" s="72"/>
      <c r="G281" s="25"/>
      <c r="H281" s="25"/>
      <c r="I281" s="25"/>
      <c r="J281" s="25"/>
      <c r="K281" s="25"/>
      <c r="L281" s="25"/>
      <c r="M281" s="25"/>
      <c r="N281" s="25"/>
      <c r="O281" s="25"/>
      <c r="P281" s="25"/>
      <c r="Q281" s="25"/>
      <c r="R281" s="25"/>
      <c r="S281" s="25"/>
      <c r="T281" s="25"/>
      <c r="U281" s="25"/>
      <c r="V281" s="25"/>
    </row>
    <row r="282" spans="2:22" ht="14.25">
      <c r="B282" s="23"/>
      <c r="C282" s="23"/>
      <c r="D282" s="31"/>
      <c r="E282" s="72"/>
      <c r="F282" s="72"/>
      <c r="G282" s="25"/>
      <c r="H282" s="25"/>
      <c r="I282" s="25"/>
      <c r="J282" s="25"/>
      <c r="K282" s="25"/>
      <c r="L282" s="25"/>
      <c r="M282" s="25"/>
      <c r="N282" s="25"/>
      <c r="O282" s="25"/>
      <c r="P282" s="25"/>
      <c r="Q282" s="25"/>
      <c r="R282" s="25"/>
      <c r="S282" s="25"/>
      <c r="T282" s="25"/>
      <c r="U282" s="25"/>
      <c r="V282" s="25"/>
    </row>
    <row r="283" spans="2:22" ht="14.25">
      <c r="B283" s="23"/>
      <c r="C283" s="23"/>
      <c r="D283" s="31"/>
      <c r="E283" s="72"/>
      <c r="F283" s="72"/>
      <c r="G283" s="25"/>
      <c r="H283" s="25"/>
      <c r="I283" s="25"/>
      <c r="J283" s="25"/>
      <c r="K283" s="25"/>
      <c r="L283" s="25"/>
      <c r="M283" s="25"/>
      <c r="N283" s="25"/>
      <c r="O283" s="25"/>
      <c r="P283" s="25"/>
      <c r="Q283" s="25"/>
      <c r="R283" s="25"/>
      <c r="S283" s="25"/>
      <c r="T283" s="25"/>
      <c r="U283" s="25"/>
      <c r="V283" s="25"/>
    </row>
    <row r="284" spans="2:22" ht="14.25">
      <c r="B284" s="23"/>
      <c r="C284" s="23"/>
      <c r="D284" s="31"/>
      <c r="E284" s="72"/>
      <c r="F284" s="72"/>
      <c r="G284" s="25"/>
      <c r="H284" s="25"/>
      <c r="I284" s="25"/>
      <c r="J284" s="25"/>
      <c r="K284" s="25"/>
      <c r="L284" s="25"/>
      <c r="M284" s="25"/>
      <c r="N284" s="25"/>
      <c r="O284" s="25"/>
      <c r="P284" s="25"/>
      <c r="Q284" s="25"/>
      <c r="R284" s="25"/>
      <c r="S284" s="25"/>
      <c r="T284" s="25"/>
      <c r="U284" s="25"/>
      <c r="V284" s="25"/>
    </row>
    <row r="285" spans="2:22" ht="14.25">
      <c r="B285" s="23"/>
      <c r="C285" s="23"/>
      <c r="D285" s="31"/>
      <c r="E285" s="72"/>
      <c r="F285" s="72"/>
      <c r="G285" s="25"/>
      <c r="H285" s="25"/>
      <c r="I285" s="25"/>
      <c r="J285" s="25"/>
      <c r="K285" s="25"/>
      <c r="L285" s="25"/>
      <c r="M285" s="25"/>
      <c r="N285" s="25"/>
      <c r="O285" s="25"/>
      <c r="P285" s="25"/>
      <c r="Q285" s="25"/>
      <c r="R285" s="25"/>
      <c r="S285" s="25"/>
      <c r="T285" s="25"/>
      <c r="U285" s="25"/>
      <c r="V285" s="25"/>
    </row>
    <row r="286" spans="2:22" ht="14.25">
      <c r="B286" s="23"/>
      <c r="C286" s="23"/>
      <c r="D286" s="31"/>
      <c r="E286" s="72"/>
      <c r="F286" s="72"/>
      <c r="G286" s="25"/>
      <c r="H286" s="25"/>
      <c r="I286" s="25"/>
      <c r="J286" s="25"/>
      <c r="K286" s="25"/>
      <c r="L286" s="25"/>
      <c r="M286" s="25"/>
      <c r="N286" s="25"/>
      <c r="O286" s="25"/>
      <c r="P286" s="25"/>
      <c r="Q286" s="25"/>
      <c r="R286" s="25"/>
      <c r="S286" s="25"/>
      <c r="T286" s="25"/>
      <c r="U286" s="25"/>
      <c r="V286" s="25"/>
    </row>
    <row r="287" spans="2:22" ht="14.25">
      <c r="B287" s="23"/>
      <c r="C287" s="23"/>
      <c r="D287" s="31"/>
      <c r="E287" s="72"/>
      <c r="F287" s="72"/>
      <c r="G287" s="25"/>
      <c r="H287" s="25"/>
      <c r="I287" s="25"/>
      <c r="J287" s="25"/>
      <c r="K287" s="25"/>
      <c r="L287" s="25"/>
      <c r="M287" s="25"/>
      <c r="N287" s="25"/>
      <c r="O287" s="25"/>
      <c r="P287" s="25"/>
      <c r="Q287" s="25"/>
      <c r="R287" s="25"/>
      <c r="S287" s="25"/>
      <c r="T287" s="25"/>
      <c r="U287" s="25"/>
      <c r="V287" s="25"/>
    </row>
    <row r="288" spans="2:22" ht="14.25">
      <c r="B288" s="23"/>
      <c r="C288" s="23"/>
      <c r="D288" s="31"/>
      <c r="E288" s="72"/>
      <c r="F288" s="72"/>
      <c r="G288" s="25"/>
      <c r="H288" s="25"/>
      <c r="I288" s="25"/>
      <c r="J288" s="25"/>
      <c r="K288" s="25"/>
      <c r="L288" s="25"/>
      <c r="M288" s="25"/>
      <c r="N288" s="25"/>
      <c r="O288" s="25"/>
      <c r="P288" s="25"/>
      <c r="Q288" s="25"/>
      <c r="R288" s="25"/>
      <c r="S288" s="25"/>
      <c r="T288" s="25"/>
      <c r="U288" s="25"/>
      <c r="V288" s="25"/>
    </row>
    <row r="289" spans="2:22" ht="14.25">
      <c r="B289" s="23"/>
      <c r="C289" s="23"/>
      <c r="D289" s="31"/>
      <c r="E289" s="72"/>
      <c r="F289" s="72"/>
      <c r="G289" s="25"/>
      <c r="H289" s="25"/>
      <c r="I289" s="25"/>
      <c r="J289" s="25"/>
      <c r="K289" s="25"/>
      <c r="L289" s="25"/>
      <c r="M289" s="25"/>
      <c r="N289" s="25"/>
      <c r="O289" s="25"/>
      <c r="P289" s="25"/>
      <c r="Q289" s="25"/>
      <c r="R289" s="25"/>
      <c r="S289" s="25"/>
      <c r="T289" s="25"/>
      <c r="U289" s="25"/>
      <c r="V289" s="25"/>
    </row>
    <row r="290" spans="2:22" ht="14.25">
      <c r="B290" s="23"/>
      <c r="C290" s="23"/>
      <c r="D290" s="31"/>
      <c r="E290" s="72"/>
      <c r="F290" s="72"/>
      <c r="G290" s="25"/>
      <c r="H290" s="25"/>
      <c r="I290" s="25"/>
      <c r="J290" s="25"/>
      <c r="K290" s="25"/>
      <c r="L290" s="25"/>
      <c r="M290" s="25"/>
      <c r="N290" s="25"/>
      <c r="O290" s="25"/>
      <c r="P290" s="25"/>
      <c r="Q290" s="25"/>
      <c r="R290" s="25"/>
      <c r="S290" s="25"/>
      <c r="T290" s="25"/>
      <c r="U290" s="25"/>
      <c r="V290" s="25"/>
    </row>
    <row r="291" spans="2:22" ht="14.25">
      <c r="B291" s="23"/>
      <c r="C291" s="23"/>
      <c r="D291" s="31"/>
      <c r="E291" s="72"/>
      <c r="F291" s="72"/>
      <c r="G291" s="25"/>
      <c r="H291" s="25"/>
      <c r="I291" s="25"/>
      <c r="J291" s="25"/>
      <c r="K291" s="25"/>
      <c r="L291" s="25"/>
      <c r="M291" s="25"/>
      <c r="N291" s="25"/>
      <c r="O291" s="25"/>
      <c r="P291" s="25"/>
      <c r="Q291" s="25"/>
      <c r="R291" s="25"/>
      <c r="S291" s="25"/>
      <c r="T291" s="25"/>
      <c r="U291" s="25"/>
      <c r="V291" s="25"/>
    </row>
    <row r="292" spans="2:22" ht="14.25">
      <c r="B292" s="23"/>
      <c r="C292" s="23"/>
      <c r="D292" s="31"/>
      <c r="E292" s="72"/>
      <c r="F292" s="72"/>
      <c r="G292" s="25"/>
      <c r="H292" s="25"/>
      <c r="I292" s="25"/>
      <c r="J292" s="25"/>
      <c r="K292" s="25"/>
      <c r="L292" s="25"/>
      <c r="M292" s="25"/>
      <c r="N292" s="25"/>
      <c r="O292" s="25"/>
      <c r="P292" s="25"/>
      <c r="Q292" s="25"/>
      <c r="R292" s="25"/>
      <c r="S292" s="25"/>
      <c r="T292" s="25"/>
      <c r="U292" s="25"/>
      <c r="V292" s="25"/>
    </row>
    <row r="293" spans="2:22" ht="14.25">
      <c r="B293" s="23"/>
      <c r="C293" s="23"/>
      <c r="D293" s="31"/>
      <c r="E293" s="72"/>
      <c r="F293" s="72"/>
      <c r="G293" s="25"/>
      <c r="H293" s="25"/>
      <c r="I293" s="25"/>
      <c r="J293" s="25"/>
      <c r="K293" s="25"/>
      <c r="L293" s="25"/>
      <c r="M293" s="25"/>
      <c r="N293" s="25"/>
      <c r="O293" s="25"/>
      <c r="P293" s="25"/>
      <c r="Q293" s="25"/>
      <c r="R293" s="25"/>
      <c r="S293" s="25"/>
      <c r="T293" s="25"/>
      <c r="U293" s="25"/>
      <c r="V293" s="25"/>
    </row>
    <row r="294" spans="2:22" ht="14.25">
      <c r="B294" s="23"/>
      <c r="C294" s="23"/>
      <c r="D294" s="31"/>
      <c r="E294" s="72"/>
      <c r="F294" s="72"/>
      <c r="G294" s="25"/>
      <c r="H294" s="25"/>
      <c r="I294" s="25"/>
      <c r="J294" s="25"/>
      <c r="K294" s="25"/>
      <c r="L294" s="25"/>
      <c r="M294" s="25"/>
      <c r="N294" s="25"/>
      <c r="O294" s="25"/>
      <c r="P294" s="25"/>
      <c r="Q294" s="25"/>
      <c r="R294" s="25"/>
      <c r="S294" s="25"/>
      <c r="T294" s="25"/>
      <c r="U294" s="25"/>
      <c r="V294" s="25"/>
    </row>
    <row r="295" spans="2:22" ht="14.25">
      <c r="B295" s="23"/>
      <c r="C295" s="23"/>
      <c r="D295" s="31"/>
      <c r="E295" s="72"/>
      <c r="F295" s="72"/>
      <c r="G295" s="25"/>
      <c r="H295" s="25"/>
      <c r="I295" s="25"/>
      <c r="J295" s="25"/>
      <c r="K295" s="25"/>
      <c r="L295" s="25"/>
      <c r="M295" s="25"/>
      <c r="N295" s="25"/>
      <c r="O295" s="25"/>
      <c r="P295" s="25"/>
      <c r="Q295" s="25"/>
      <c r="R295" s="25"/>
      <c r="S295" s="25"/>
      <c r="T295" s="25"/>
      <c r="U295" s="25"/>
      <c r="V295" s="25"/>
    </row>
    <row r="296" spans="2:22" ht="14.25">
      <c r="B296" s="23"/>
      <c r="C296" s="23"/>
      <c r="D296" s="31"/>
      <c r="E296" s="72"/>
      <c r="F296" s="72"/>
      <c r="G296" s="25"/>
      <c r="H296" s="25"/>
      <c r="I296" s="25"/>
      <c r="J296" s="25"/>
      <c r="K296" s="25"/>
      <c r="L296" s="25"/>
      <c r="M296" s="25"/>
      <c r="N296" s="25"/>
      <c r="O296" s="25"/>
      <c r="P296" s="25"/>
      <c r="Q296" s="25"/>
      <c r="R296" s="25"/>
      <c r="S296" s="25"/>
      <c r="T296" s="25"/>
      <c r="U296" s="25"/>
      <c r="V296" s="25"/>
    </row>
    <row r="297" spans="2:22" ht="14.25">
      <c r="B297" s="23"/>
      <c r="C297" s="23"/>
      <c r="D297" s="31"/>
      <c r="E297" s="72"/>
      <c r="F297" s="72"/>
      <c r="G297" s="25"/>
      <c r="H297" s="25"/>
      <c r="I297" s="25"/>
      <c r="J297" s="25"/>
      <c r="K297" s="25"/>
      <c r="L297" s="25"/>
      <c r="M297" s="25"/>
      <c r="N297" s="25"/>
      <c r="O297" s="25"/>
      <c r="P297" s="25"/>
      <c r="Q297" s="25"/>
      <c r="R297" s="25"/>
      <c r="S297" s="25"/>
      <c r="T297" s="25"/>
      <c r="U297" s="25"/>
      <c r="V297" s="25"/>
    </row>
    <row r="298" spans="2:22" ht="14.25">
      <c r="B298" s="23"/>
      <c r="C298" s="23"/>
      <c r="D298" s="31"/>
      <c r="E298" s="72"/>
      <c r="F298" s="72"/>
      <c r="G298" s="25"/>
      <c r="H298" s="25"/>
      <c r="I298" s="25"/>
      <c r="J298" s="25"/>
      <c r="K298" s="25"/>
      <c r="L298" s="25"/>
      <c r="M298" s="25"/>
      <c r="N298" s="25"/>
      <c r="O298" s="25"/>
      <c r="P298" s="25"/>
      <c r="Q298" s="25"/>
      <c r="R298" s="25"/>
      <c r="S298" s="25"/>
      <c r="T298" s="25"/>
      <c r="U298" s="25"/>
      <c r="V298" s="25"/>
    </row>
    <row r="299" spans="2:22" ht="14.25">
      <c r="B299" s="23"/>
      <c r="C299" s="23"/>
      <c r="D299" s="31"/>
      <c r="E299" s="72"/>
      <c r="F299" s="72"/>
      <c r="G299" s="25"/>
      <c r="H299" s="25"/>
      <c r="I299" s="25"/>
      <c r="J299" s="25"/>
      <c r="K299" s="25"/>
      <c r="L299" s="25"/>
      <c r="M299" s="25"/>
      <c r="N299" s="25"/>
      <c r="O299" s="25"/>
      <c r="P299" s="25"/>
      <c r="Q299" s="25"/>
      <c r="R299" s="25"/>
      <c r="S299" s="25"/>
      <c r="T299" s="25"/>
      <c r="U299" s="25"/>
      <c r="V299" s="25"/>
    </row>
    <row r="300" spans="2:22" ht="14.25">
      <c r="B300" s="23"/>
      <c r="C300" s="23"/>
      <c r="D300" s="31"/>
      <c r="E300" s="72"/>
      <c r="F300" s="72"/>
      <c r="G300" s="25"/>
      <c r="H300" s="25"/>
      <c r="I300" s="25"/>
      <c r="J300" s="25"/>
      <c r="K300" s="25"/>
      <c r="L300" s="25"/>
      <c r="M300" s="25"/>
      <c r="N300" s="25"/>
      <c r="O300" s="25"/>
      <c r="P300" s="25"/>
      <c r="Q300" s="25"/>
      <c r="R300" s="25"/>
      <c r="S300" s="25"/>
      <c r="T300" s="25"/>
      <c r="U300" s="25"/>
      <c r="V300" s="25"/>
    </row>
    <row r="301" spans="2:22" ht="14.25">
      <c r="B301" s="23"/>
      <c r="C301" s="23"/>
      <c r="D301" s="31"/>
      <c r="E301" s="72"/>
      <c r="F301" s="72"/>
      <c r="G301" s="25"/>
      <c r="H301" s="25"/>
      <c r="I301" s="25"/>
      <c r="J301" s="25"/>
      <c r="K301" s="25"/>
      <c r="L301" s="25"/>
      <c r="M301" s="25"/>
      <c r="N301" s="25"/>
      <c r="O301" s="25"/>
      <c r="P301" s="25"/>
      <c r="Q301" s="25"/>
      <c r="R301" s="25"/>
      <c r="S301" s="25"/>
      <c r="T301" s="25"/>
      <c r="U301" s="25"/>
      <c r="V301" s="25"/>
    </row>
    <row r="302" spans="2:22" ht="14.25">
      <c r="B302" s="23"/>
      <c r="C302" s="23"/>
      <c r="D302" s="31"/>
      <c r="E302" s="72"/>
      <c r="F302" s="72"/>
      <c r="G302" s="25"/>
      <c r="H302" s="25"/>
      <c r="I302" s="25"/>
      <c r="J302" s="25"/>
      <c r="K302" s="25"/>
      <c r="L302" s="25"/>
      <c r="M302" s="25"/>
      <c r="N302" s="25"/>
      <c r="O302" s="25"/>
      <c r="P302" s="25"/>
      <c r="Q302" s="25"/>
      <c r="R302" s="25"/>
      <c r="S302" s="25"/>
      <c r="T302" s="25"/>
      <c r="U302" s="25"/>
      <c r="V302" s="25"/>
    </row>
    <row r="303" spans="2:22" ht="14.25">
      <c r="B303" s="23"/>
      <c r="C303" s="23"/>
      <c r="D303" s="31"/>
      <c r="E303" s="72"/>
      <c r="F303" s="72"/>
      <c r="G303" s="25"/>
      <c r="H303" s="25"/>
      <c r="I303" s="25"/>
      <c r="J303" s="25"/>
      <c r="K303" s="25"/>
      <c r="L303" s="25"/>
      <c r="M303" s="25"/>
      <c r="N303" s="25"/>
      <c r="O303" s="25"/>
      <c r="P303" s="25"/>
      <c r="Q303" s="25"/>
      <c r="R303" s="25"/>
      <c r="S303" s="25"/>
      <c r="T303" s="25"/>
      <c r="U303" s="25"/>
      <c r="V303" s="25"/>
    </row>
    <row r="304" spans="2:22" ht="14.25">
      <c r="B304" s="23"/>
      <c r="C304" s="23"/>
      <c r="D304" s="31"/>
      <c r="E304" s="72"/>
      <c r="F304" s="72"/>
      <c r="G304" s="25"/>
      <c r="H304" s="25"/>
      <c r="I304" s="25"/>
      <c r="J304" s="25"/>
      <c r="K304" s="25"/>
      <c r="L304" s="25"/>
      <c r="M304" s="25"/>
      <c r="N304" s="25"/>
      <c r="O304" s="25"/>
      <c r="P304" s="25"/>
      <c r="Q304" s="25"/>
      <c r="R304" s="25"/>
      <c r="S304" s="25"/>
      <c r="T304" s="25"/>
      <c r="U304" s="25"/>
      <c r="V304" s="25"/>
    </row>
    <row r="305" spans="2:22" ht="14.25">
      <c r="B305" s="23"/>
      <c r="C305" s="23"/>
      <c r="D305" s="31"/>
      <c r="E305" s="72"/>
      <c r="F305" s="72"/>
      <c r="G305" s="25"/>
      <c r="H305" s="25"/>
      <c r="I305" s="25"/>
      <c r="J305" s="25"/>
      <c r="K305" s="25"/>
      <c r="L305" s="25"/>
      <c r="M305" s="25"/>
      <c r="N305" s="25"/>
      <c r="O305" s="25"/>
      <c r="P305" s="25"/>
      <c r="Q305" s="25"/>
      <c r="R305" s="25"/>
      <c r="S305" s="25"/>
      <c r="T305" s="25"/>
      <c r="U305" s="25"/>
      <c r="V305" s="25"/>
    </row>
    <row r="306" spans="2:22" ht="14.25">
      <c r="B306" s="23"/>
      <c r="C306" s="23"/>
      <c r="D306" s="31"/>
      <c r="E306" s="72"/>
      <c r="F306" s="72"/>
      <c r="G306" s="25"/>
      <c r="H306" s="25"/>
      <c r="I306" s="25"/>
      <c r="J306" s="25"/>
      <c r="K306" s="25"/>
      <c r="L306" s="25"/>
      <c r="M306" s="25"/>
      <c r="N306" s="25"/>
      <c r="O306" s="25"/>
      <c r="P306" s="25"/>
      <c r="Q306" s="25"/>
      <c r="R306" s="25"/>
      <c r="S306" s="25"/>
      <c r="T306" s="25"/>
      <c r="U306" s="25"/>
      <c r="V306" s="25"/>
    </row>
    <row r="307" spans="2:22" ht="14.25">
      <c r="B307" s="23"/>
      <c r="C307" s="23"/>
      <c r="D307" s="31"/>
      <c r="E307" s="72"/>
      <c r="F307" s="72"/>
      <c r="G307" s="25"/>
      <c r="H307" s="25"/>
      <c r="I307" s="25"/>
      <c r="J307" s="25"/>
      <c r="K307" s="25"/>
      <c r="L307" s="25"/>
      <c r="M307" s="25"/>
      <c r="N307" s="25"/>
      <c r="O307" s="25"/>
      <c r="P307" s="25"/>
      <c r="Q307" s="25"/>
      <c r="R307" s="25"/>
      <c r="S307" s="25"/>
      <c r="T307" s="25"/>
      <c r="U307" s="25"/>
      <c r="V307" s="25"/>
    </row>
    <row r="308" spans="2:22" ht="14.25">
      <c r="B308" s="23"/>
      <c r="C308" s="23"/>
      <c r="D308" s="31"/>
      <c r="E308" s="72"/>
      <c r="F308" s="72"/>
      <c r="G308" s="25"/>
      <c r="H308" s="25"/>
      <c r="I308" s="25"/>
      <c r="J308" s="25"/>
      <c r="K308" s="25"/>
      <c r="L308" s="25"/>
      <c r="M308" s="25"/>
      <c r="N308" s="25"/>
      <c r="O308" s="25"/>
      <c r="P308" s="25"/>
      <c r="Q308" s="25"/>
      <c r="R308" s="25"/>
      <c r="S308" s="25"/>
      <c r="T308" s="25"/>
      <c r="U308" s="25"/>
      <c r="V308" s="25"/>
    </row>
    <row r="309" spans="2:22" ht="14.25">
      <c r="B309" s="23"/>
      <c r="C309" s="23"/>
      <c r="D309" s="31"/>
      <c r="E309" s="72"/>
      <c r="F309" s="72"/>
      <c r="G309" s="25"/>
      <c r="H309" s="25"/>
      <c r="I309" s="25"/>
      <c r="J309" s="25"/>
      <c r="K309" s="25"/>
      <c r="L309" s="25"/>
      <c r="M309" s="25"/>
      <c r="N309" s="25"/>
      <c r="O309" s="25"/>
      <c r="P309" s="25"/>
      <c r="Q309" s="25"/>
      <c r="R309" s="25"/>
      <c r="S309" s="25"/>
      <c r="T309" s="25"/>
      <c r="U309" s="25"/>
      <c r="V309" s="25"/>
    </row>
    <row r="310" spans="2:22" ht="14.25">
      <c r="B310" s="23"/>
      <c r="C310" s="23"/>
      <c r="D310" s="31"/>
      <c r="E310" s="72"/>
      <c r="F310" s="72"/>
      <c r="G310" s="25"/>
      <c r="H310" s="25"/>
      <c r="I310" s="25"/>
      <c r="J310" s="25"/>
      <c r="K310" s="25"/>
      <c r="L310" s="25"/>
      <c r="M310" s="25"/>
      <c r="N310" s="25"/>
      <c r="O310" s="25"/>
      <c r="P310" s="25"/>
      <c r="Q310" s="25"/>
      <c r="R310" s="25"/>
      <c r="S310" s="25"/>
      <c r="T310" s="25"/>
      <c r="U310" s="25"/>
      <c r="V310" s="25"/>
    </row>
    <row r="311" spans="2:22" ht="14.25">
      <c r="B311" s="23"/>
      <c r="C311" s="23"/>
      <c r="D311" s="31"/>
      <c r="E311" s="72"/>
      <c r="F311" s="72"/>
      <c r="G311" s="25"/>
      <c r="H311" s="25"/>
      <c r="I311" s="25"/>
      <c r="J311" s="25"/>
      <c r="K311" s="25"/>
      <c r="L311" s="25"/>
      <c r="M311" s="25"/>
      <c r="N311" s="25"/>
      <c r="O311" s="25"/>
      <c r="P311" s="25"/>
      <c r="Q311" s="25"/>
      <c r="R311" s="25"/>
      <c r="S311" s="25"/>
      <c r="T311" s="25"/>
      <c r="U311" s="25"/>
      <c r="V311" s="25"/>
    </row>
    <row r="312" spans="2:22" ht="14.25">
      <c r="B312" s="23"/>
      <c r="C312" s="23"/>
      <c r="D312" s="31"/>
      <c r="E312" s="72"/>
      <c r="F312" s="72"/>
      <c r="G312" s="25"/>
      <c r="H312" s="25"/>
      <c r="I312" s="25"/>
      <c r="J312" s="25"/>
      <c r="K312" s="25"/>
      <c r="L312" s="25"/>
      <c r="M312" s="25"/>
      <c r="N312" s="25"/>
      <c r="O312" s="25"/>
      <c r="P312" s="25"/>
      <c r="Q312" s="25"/>
      <c r="R312" s="25"/>
      <c r="S312" s="25"/>
      <c r="T312" s="25"/>
      <c r="U312" s="25"/>
      <c r="V312" s="25"/>
    </row>
    <row r="313" spans="2:22" ht="14.25">
      <c r="B313" s="23"/>
      <c r="C313" s="23"/>
      <c r="D313" s="31"/>
      <c r="E313" s="72"/>
      <c r="F313" s="72"/>
      <c r="G313" s="25"/>
      <c r="H313" s="25"/>
      <c r="I313" s="25"/>
      <c r="J313" s="25"/>
      <c r="K313" s="25"/>
      <c r="L313" s="25"/>
      <c r="M313" s="25"/>
      <c r="N313" s="25"/>
      <c r="O313" s="25"/>
      <c r="P313" s="25"/>
      <c r="Q313" s="25"/>
      <c r="R313" s="25"/>
      <c r="S313" s="25"/>
      <c r="T313" s="25"/>
      <c r="U313" s="25"/>
      <c r="V313" s="25"/>
    </row>
    <row r="314" spans="2:22" ht="14.25">
      <c r="B314" s="23"/>
      <c r="C314" s="23"/>
      <c r="D314" s="31"/>
      <c r="E314" s="72"/>
      <c r="F314" s="72"/>
      <c r="G314" s="25"/>
      <c r="H314" s="25"/>
      <c r="I314" s="25"/>
      <c r="J314" s="25"/>
      <c r="K314" s="25"/>
      <c r="L314" s="25"/>
      <c r="M314" s="25"/>
      <c r="N314" s="25"/>
      <c r="O314" s="25"/>
      <c r="P314" s="25"/>
      <c r="Q314" s="25"/>
      <c r="R314" s="25"/>
      <c r="S314" s="25"/>
      <c r="T314" s="25"/>
      <c r="U314" s="25"/>
      <c r="V314" s="25"/>
    </row>
    <row r="315" spans="2:22" ht="14.25">
      <c r="B315" s="23"/>
      <c r="C315" s="23"/>
      <c r="D315" s="31"/>
      <c r="E315" s="72"/>
      <c r="F315" s="72"/>
      <c r="G315" s="25"/>
      <c r="H315" s="25"/>
      <c r="I315" s="25"/>
      <c r="J315" s="25"/>
      <c r="K315" s="25"/>
      <c r="L315" s="25"/>
      <c r="M315" s="25"/>
      <c r="N315" s="25"/>
      <c r="O315" s="25"/>
      <c r="P315" s="25"/>
      <c r="Q315" s="25"/>
      <c r="R315" s="25"/>
      <c r="S315" s="25"/>
      <c r="T315" s="25"/>
      <c r="U315" s="25"/>
      <c r="V315" s="25"/>
    </row>
    <row r="316" spans="2:22" ht="14.25">
      <c r="B316" s="23"/>
      <c r="C316" s="23"/>
      <c r="D316" s="31"/>
      <c r="E316" s="72"/>
      <c r="F316" s="72"/>
      <c r="G316" s="25"/>
      <c r="H316" s="25"/>
      <c r="I316" s="25"/>
      <c r="J316" s="25"/>
      <c r="K316" s="25"/>
      <c r="L316" s="25"/>
      <c r="M316" s="25"/>
      <c r="N316" s="25"/>
      <c r="O316" s="25"/>
      <c r="P316" s="25"/>
      <c r="Q316" s="25"/>
      <c r="R316" s="25"/>
      <c r="S316" s="25"/>
      <c r="T316" s="25"/>
      <c r="U316" s="25"/>
      <c r="V316" s="25"/>
    </row>
    <row r="317" spans="2:22" ht="14.25">
      <c r="B317" s="23"/>
      <c r="C317" s="23"/>
      <c r="D317" s="31"/>
      <c r="E317" s="72"/>
      <c r="F317" s="72"/>
      <c r="G317" s="25"/>
      <c r="H317" s="25"/>
      <c r="I317" s="25"/>
      <c r="J317" s="25"/>
      <c r="K317" s="25"/>
      <c r="L317" s="25"/>
      <c r="M317" s="25"/>
      <c r="N317" s="25"/>
      <c r="O317" s="25"/>
      <c r="P317" s="25"/>
      <c r="Q317" s="25"/>
      <c r="R317" s="25"/>
      <c r="S317" s="25"/>
      <c r="T317" s="25"/>
      <c r="U317" s="25"/>
      <c r="V317" s="25"/>
    </row>
    <row r="318" spans="2:22" ht="14.25">
      <c r="B318" s="23"/>
      <c r="C318" s="23"/>
      <c r="D318" s="31"/>
      <c r="E318" s="72"/>
      <c r="F318" s="72"/>
      <c r="G318" s="25"/>
      <c r="H318" s="25"/>
      <c r="I318" s="25"/>
      <c r="J318" s="25"/>
      <c r="K318" s="25"/>
      <c r="L318" s="25"/>
      <c r="M318" s="25"/>
      <c r="N318" s="25"/>
      <c r="O318" s="25"/>
      <c r="P318" s="25"/>
      <c r="Q318" s="25"/>
      <c r="R318" s="25"/>
      <c r="S318" s="25"/>
      <c r="T318" s="25"/>
      <c r="U318" s="25"/>
      <c r="V318" s="25"/>
    </row>
    <row r="319" spans="2:22" ht="14.25">
      <c r="B319" s="23"/>
      <c r="C319" s="23"/>
      <c r="D319" s="31"/>
      <c r="E319" s="72"/>
      <c r="F319" s="72"/>
      <c r="G319" s="25"/>
      <c r="H319" s="25"/>
      <c r="I319" s="25"/>
      <c r="J319" s="25"/>
      <c r="K319" s="25"/>
      <c r="L319" s="25"/>
      <c r="M319" s="25"/>
      <c r="N319" s="25"/>
      <c r="O319" s="25"/>
      <c r="P319" s="25"/>
      <c r="Q319" s="25"/>
      <c r="R319" s="25"/>
      <c r="S319" s="25"/>
      <c r="T319" s="25"/>
      <c r="U319" s="25"/>
      <c r="V319" s="25"/>
    </row>
    <row r="320" spans="2:22" ht="14.25">
      <c r="B320" s="23"/>
      <c r="C320" s="23"/>
      <c r="D320" s="31"/>
      <c r="E320" s="72"/>
      <c r="F320" s="72"/>
      <c r="G320" s="25"/>
      <c r="H320" s="25"/>
      <c r="I320" s="25"/>
      <c r="J320" s="25"/>
      <c r="K320" s="25"/>
      <c r="L320" s="25"/>
      <c r="M320" s="25"/>
      <c r="N320" s="25"/>
      <c r="O320" s="25"/>
      <c r="P320" s="25"/>
      <c r="Q320" s="25"/>
      <c r="R320" s="25"/>
      <c r="S320" s="25"/>
      <c r="T320" s="25"/>
      <c r="U320" s="25"/>
      <c r="V320" s="25"/>
    </row>
    <row r="321" spans="2:22" ht="14.25">
      <c r="B321" s="23"/>
      <c r="C321" s="23"/>
      <c r="D321" s="31"/>
      <c r="E321" s="72"/>
      <c r="F321" s="72"/>
      <c r="G321" s="25"/>
      <c r="H321" s="25"/>
      <c r="I321" s="25"/>
      <c r="J321" s="25"/>
      <c r="K321" s="25"/>
      <c r="L321" s="25"/>
      <c r="M321" s="25"/>
      <c r="N321" s="25"/>
      <c r="O321" s="25"/>
      <c r="P321" s="25"/>
      <c r="Q321" s="25"/>
      <c r="R321" s="25"/>
      <c r="S321" s="25"/>
      <c r="T321" s="25"/>
      <c r="U321" s="25"/>
      <c r="V321" s="25"/>
    </row>
    <row r="322" spans="2:22" ht="14.25">
      <c r="B322" s="23"/>
      <c r="C322" s="23"/>
      <c r="D322" s="31"/>
      <c r="E322" s="72"/>
      <c r="F322" s="72"/>
      <c r="G322" s="25"/>
      <c r="H322" s="25"/>
      <c r="I322" s="25"/>
      <c r="J322" s="25"/>
      <c r="K322" s="25"/>
      <c r="L322" s="25"/>
      <c r="M322" s="25"/>
      <c r="N322" s="25"/>
      <c r="O322" s="25"/>
      <c r="P322" s="25"/>
      <c r="Q322" s="25"/>
      <c r="R322" s="25"/>
      <c r="S322" s="25"/>
      <c r="T322" s="25"/>
      <c r="U322" s="25"/>
      <c r="V322" s="25"/>
    </row>
    <row r="323" spans="2:22" ht="14.25">
      <c r="B323" s="23"/>
      <c r="C323" s="23"/>
      <c r="D323" s="31"/>
      <c r="E323" s="72"/>
      <c r="F323" s="72"/>
      <c r="G323" s="25"/>
      <c r="H323" s="25"/>
      <c r="I323" s="25"/>
      <c r="J323" s="25"/>
      <c r="K323" s="25"/>
      <c r="L323" s="25"/>
      <c r="M323" s="25"/>
      <c r="N323" s="25"/>
      <c r="O323" s="25"/>
      <c r="P323" s="25"/>
      <c r="Q323" s="25"/>
      <c r="R323" s="25"/>
      <c r="S323" s="25"/>
      <c r="T323" s="25"/>
      <c r="U323" s="25"/>
      <c r="V323" s="25"/>
    </row>
    <row r="324" spans="2:22" ht="14.25">
      <c r="B324" s="23"/>
      <c r="C324" s="23"/>
      <c r="D324" s="31"/>
      <c r="E324" s="72"/>
      <c r="F324" s="72"/>
      <c r="G324" s="25"/>
      <c r="H324" s="25"/>
      <c r="I324" s="25"/>
      <c r="J324" s="25"/>
      <c r="K324" s="25"/>
      <c r="L324" s="25"/>
      <c r="M324" s="25"/>
      <c r="N324" s="25"/>
      <c r="O324" s="25"/>
      <c r="P324" s="25"/>
      <c r="Q324" s="25"/>
      <c r="R324" s="25"/>
      <c r="S324" s="25"/>
      <c r="T324" s="25"/>
      <c r="U324" s="25"/>
      <c r="V324" s="25"/>
    </row>
    <row r="325" spans="2:22" ht="14.25">
      <c r="B325" s="23"/>
      <c r="C325" s="23"/>
      <c r="D325" s="31"/>
      <c r="E325" s="72"/>
      <c r="F325" s="72"/>
      <c r="G325" s="25"/>
      <c r="H325" s="25"/>
      <c r="I325" s="25"/>
      <c r="J325" s="25"/>
      <c r="K325" s="25"/>
      <c r="L325" s="25"/>
      <c r="M325" s="25"/>
      <c r="N325" s="25"/>
      <c r="O325" s="25"/>
      <c r="P325" s="25"/>
      <c r="Q325" s="25"/>
      <c r="R325" s="25"/>
      <c r="S325" s="25"/>
      <c r="T325" s="25"/>
      <c r="U325" s="25"/>
      <c r="V325" s="25"/>
    </row>
    <row r="326" spans="2:22" ht="14.25">
      <c r="B326" s="23"/>
      <c r="C326" s="23"/>
      <c r="D326" s="31"/>
      <c r="E326" s="72"/>
      <c r="F326" s="72"/>
      <c r="G326" s="25"/>
      <c r="H326" s="25"/>
      <c r="I326" s="25"/>
      <c r="J326" s="25"/>
      <c r="K326" s="25"/>
      <c r="L326" s="25"/>
      <c r="M326" s="25"/>
      <c r="N326" s="25"/>
      <c r="O326" s="25"/>
      <c r="P326" s="25"/>
      <c r="Q326" s="25"/>
      <c r="R326" s="25"/>
      <c r="S326" s="25"/>
      <c r="T326" s="25"/>
      <c r="U326" s="25"/>
      <c r="V326" s="25"/>
    </row>
    <row r="327" spans="2:22" ht="14.25">
      <c r="B327" s="23"/>
      <c r="C327" s="23"/>
      <c r="D327" s="31"/>
      <c r="E327" s="72"/>
      <c r="F327" s="72"/>
      <c r="G327" s="25"/>
      <c r="H327" s="25"/>
      <c r="I327" s="25"/>
      <c r="J327" s="25"/>
      <c r="K327" s="25"/>
      <c r="L327" s="25"/>
      <c r="M327" s="25"/>
      <c r="N327" s="25"/>
      <c r="O327" s="25"/>
      <c r="P327" s="25"/>
      <c r="Q327" s="25"/>
      <c r="R327" s="25"/>
      <c r="S327" s="25"/>
      <c r="T327" s="25"/>
      <c r="U327" s="25"/>
      <c r="V327" s="25"/>
    </row>
    <row r="328" spans="2:22" ht="14.25">
      <c r="B328" s="23"/>
      <c r="C328" s="23"/>
      <c r="D328" s="31"/>
      <c r="E328" s="72"/>
      <c r="F328" s="72"/>
      <c r="G328" s="25"/>
      <c r="H328" s="25"/>
      <c r="I328" s="25"/>
      <c r="J328" s="25"/>
      <c r="K328" s="25"/>
      <c r="L328" s="25"/>
      <c r="M328" s="25"/>
      <c r="N328" s="25"/>
      <c r="O328" s="25"/>
      <c r="P328" s="25"/>
      <c r="Q328" s="25"/>
      <c r="R328" s="25"/>
      <c r="S328" s="25"/>
      <c r="T328" s="25"/>
      <c r="U328" s="25"/>
      <c r="V328" s="25"/>
    </row>
    <row r="329" spans="2:22" ht="14.25">
      <c r="B329" s="23"/>
      <c r="C329" s="23"/>
      <c r="D329" s="31"/>
      <c r="E329" s="72"/>
      <c r="F329" s="72"/>
      <c r="G329" s="25"/>
      <c r="H329" s="25"/>
      <c r="I329" s="25"/>
      <c r="J329" s="25"/>
      <c r="K329" s="25"/>
      <c r="L329" s="25"/>
      <c r="M329" s="25"/>
      <c r="N329" s="25"/>
      <c r="O329" s="25"/>
      <c r="P329" s="25"/>
      <c r="Q329" s="25"/>
      <c r="R329" s="25"/>
      <c r="S329" s="25"/>
      <c r="T329" s="25"/>
      <c r="U329" s="25"/>
      <c r="V329" s="25"/>
    </row>
    <row r="330" spans="2:22" ht="14.25">
      <c r="B330" s="23"/>
      <c r="C330" s="23"/>
      <c r="D330" s="31"/>
      <c r="E330" s="72"/>
      <c r="F330" s="72"/>
      <c r="G330" s="25"/>
      <c r="H330" s="25"/>
      <c r="I330" s="25"/>
      <c r="J330" s="25"/>
      <c r="K330" s="25"/>
      <c r="L330" s="25"/>
      <c r="M330" s="25"/>
      <c r="N330" s="25"/>
      <c r="O330" s="25"/>
      <c r="P330" s="25"/>
      <c r="Q330" s="25"/>
      <c r="R330" s="25"/>
      <c r="S330" s="25"/>
      <c r="T330" s="25"/>
      <c r="U330" s="25"/>
      <c r="V330" s="25"/>
    </row>
    <row r="331" spans="2:22" ht="14.25">
      <c r="B331" s="23"/>
      <c r="C331" s="23"/>
      <c r="D331" s="31"/>
      <c r="E331" s="72"/>
      <c r="F331" s="72"/>
      <c r="G331" s="25"/>
      <c r="H331" s="25"/>
      <c r="I331" s="25"/>
      <c r="J331" s="25"/>
      <c r="K331" s="25"/>
      <c r="L331" s="25"/>
      <c r="M331" s="25"/>
      <c r="N331" s="25"/>
      <c r="O331" s="25"/>
      <c r="P331" s="25"/>
      <c r="Q331" s="25"/>
      <c r="R331" s="25"/>
      <c r="S331" s="25"/>
      <c r="T331" s="25"/>
      <c r="U331" s="25"/>
      <c r="V331" s="25"/>
    </row>
    <row r="332" spans="2:22" ht="14.25">
      <c r="B332" s="23"/>
      <c r="C332" s="23"/>
      <c r="D332" s="31"/>
      <c r="E332" s="72"/>
      <c r="F332" s="72"/>
      <c r="G332" s="25"/>
      <c r="H332" s="25"/>
      <c r="I332" s="25"/>
      <c r="J332" s="25"/>
      <c r="K332" s="25"/>
      <c r="L332" s="25"/>
      <c r="M332" s="25"/>
      <c r="N332" s="25"/>
      <c r="O332" s="25"/>
      <c r="P332" s="25"/>
      <c r="Q332" s="25"/>
      <c r="R332" s="25"/>
      <c r="S332" s="25"/>
      <c r="T332" s="25"/>
      <c r="U332" s="25"/>
      <c r="V332" s="25"/>
    </row>
    <row r="333" spans="2:22" ht="14.25">
      <c r="B333" s="23"/>
      <c r="C333" s="23"/>
      <c r="D333" s="31"/>
      <c r="E333" s="72"/>
      <c r="F333" s="72"/>
      <c r="G333" s="25"/>
      <c r="H333" s="25"/>
      <c r="I333" s="25"/>
      <c r="J333" s="25"/>
      <c r="K333" s="25"/>
      <c r="L333" s="25"/>
      <c r="M333" s="25"/>
      <c r="N333" s="25"/>
      <c r="O333" s="25"/>
      <c r="P333" s="25"/>
      <c r="Q333" s="25"/>
      <c r="R333" s="25"/>
      <c r="S333" s="25"/>
      <c r="T333" s="25"/>
      <c r="U333" s="25"/>
      <c r="V333" s="25"/>
    </row>
    <row r="334" spans="2:22" ht="14.25">
      <c r="B334" s="23"/>
      <c r="C334" s="23"/>
      <c r="D334" s="31"/>
      <c r="E334" s="72"/>
      <c r="F334" s="72"/>
      <c r="G334" s="25"/>
      <c r="H334" s="25"/>
      <c r="I334" s="25"/>
      <c r="J334" s="25"/>
      <c r="K334" s="25"/>
      <c r="L334" s="25"/>
      <c r="M334" s="25"/>
      <c r="N334" s="25"/>
      <c r="O334" s="25"/>
      <c r="P334" s="25"/>
      <c r="Q334" s="25"/>
      <c r="R334" s="25"/>
      <c r="S334" s="25"/>
      <c r="T334" s="25"/>
      <c r="U334" s="25"/>
      <c r="V334" s="25"/>
    </row>
    <row r="335" spans="2:22" ht="14.25">
      <c r="B335" s="23"/>
      <c r="C335" s="23"/>
      <c r="D335" s="31"/>
      <c r="E335" s="72"/>
      <c r="F335" s="72"/>
      <c r="G335" s="25"/>
      <c r="H335" s="25"/>
      <c r="I335" s="25"/>
      <c r="J335" s="25"/>
      <c r="K335" s="25"/>
      <c r="L335" s="25"/>
      <c r="M335" s="25"/>
      <c r="N335" s="25"/>
      <c r="O335" s="25"/>
      <c r="P335" s="25"/>
      <c r="Q335" s="25"/>
      <c r="R335" s="25"/>
      <c r="S335" s="25"/>
      <c r="T335" s="25"/>
      <c r="U335" s="25"/>
      <c r="V335" s="25"/>
    </row>
    <row r="336" spans="2:22" ht="14.25">
      <c r="B336" s="23"/>
      <c r="C336" s="23"/>
      <c r="D336" s="31"/>
      <c r="E336" s="72"/>
      <c r="F336" s="72"/>
      <c r="G336" s="25"/>
      <c r="H336" s="25"/>
      <c r="I336" s="25"/>
      <c r="J336" s="25"/>
      <c r="K336" s="25"/>
      <c r="L336" s="25"/>
      <c r="M336" s="25"/>
      <c r="N336" s="25"/>
      <c r="O336" s="25"/>
      <c r="P336" s="25"/>
      <c r="Q336" s="25"/>
      <c r="R336" s="25"/>
      <c r="S336" s="25"/>
      <c r="T336" s="25"/>
      <c r="U336" s="25"/>
      <c r="V336" s="25"/>
    </row>
    <row r="337" spans="2:22" ht="14.25">
      <c r="B337" s="23"/>
      <c r="C337" s="23"/>
      <c r="D337" s="31"/>
      <c r="E337" s="72"/>
      <c r="F337" s="72"/>
      <c r="G337" s="25"/>
      <c r="H337" s="25"/>
      <c r="I337" s="25"/>
      <c r="J337" s="25"/>
      <c r="K337" s="25"/>
      <c r="L337" s="25"/>
      <c r="M337" s="25"/>
      <c r="N337" s="25"/>
      <c r="O337" s="25"/>
      <c r="P337" s="25"/>
      <c r="Q337" s="25"/>
      <c r="R337" s="25"/>
      <c r="S337" s="25"/>
      <c r="T337" s="25"/>
      <c r="U337" s="25"/>
      <c r="V337" s="25"/>
    </row>
    <row r="338" spans="2:22" ht="14.25">
      <c r="B338" s="23"/>
      <c r="C338" s="23"/>
      <c r="D338" s="31"/>
      <c r="E338" s="72"/>
      <c r="F338" s="72"/>
      <c r="G338" s="25"/>
      <c r="H338" s="25"/>
      <c r="I338" s="25"/>
      <c r="J338" s="25"/>
      <c r="K338" s="25"/>
      <c r="L338" s="25"/>
      <c r="M338" s="25"/>
      <c r="N338" s="25"/>
      <c r="O338" s="25"/>
      <c r="P338" s="25"/>
      <c r="Q338" s="25"/>
      <c r="R338" s="25"/>
      <c r="S338" s="25"/>
      <c r="T338" s="25"/>
      <c r="U338" s="25"/>
      <c r="V338" s="25"/>
    </row>
    <row r="339" spans="2:22" ht="14.25">
      <c r="B339" s="23"/>
      <c r="C339" s="23"/>
      <c r="D339" s="31"/>
      <c r="E339" s="72"/>
      <c r="F339" s="72"/>
      <c r="G339" s="25"/>
      <c r="H339" s="25"/>
      <c r="I339" s="25"/>
      <c r="J339" s="25"/>
      <c r="K339" s="25"/>
      <c r="L339" s="25"/>
      <c r="M339" s="25"/>
      <c r="N339" s="25"/>
      <c r="O339" s="25"/>
      <c r="P339" s="25"/>
      <c r="Q339" s="25"/>
      <c r="R339" s="25"/>
      <c r="S339" s="25"/>
      <c r="T339" s="25"/>
      <c r="U339" s="25"/>
      <c r="V339" s="25"/>
    </row>
    <row r="340" spans="2:22" ht="14.25">
      <c r="B340" s="23"/>
      <c r="C340" s="23"/>
      <c r="D340" s="31"/>
      <c r="E340" s="72"/>
      <c r="F340" s="72"/>
      <c r="G340" s="25"/>
      <c r="H340" s="25"/>
      <c r="I340" s="25"/>
      <c r="J340" s="25"/>
      <c r="K340" s="25"/>
      <c r="L340" s="25"/>
      <c r="M340" s="25"/>
      <c r="N340" s="25"/>
      <c r="O340" s="25"/>
      <c r="P340" s="25"/>
      <c r="Q340" s="25"/>
      <c r="R340" s="25"/>
      <c r="S340" s="25"/>
      <c r="T340" s="25"/>
      <c r="U340" s="25"/>
      <c r="V340" s="25"/>
    </row>
    <row r="341" spans="2:22" ht="14.25">
      <c r="B341" s="23"/>
      <c r="C341" s="23"/>
      <c r="D341" s="31"/>
      <c r="E341" s="72"/>
      <c r="F341" s="72"/>
      <c r="G341" s="25"/>
      <c r="H341" s="25"/>
      <c r="I341" s="25"/>
      <c r="J341" s="25"/>
      <c r="K341" s="25"/>
      <c r="L341" s="25"/>
      <c r="M341" s="25"/>
      <c r="N341" s="25"/>
      <c r="O341" s="25"/>
      <c r="P341" s="25"/>
      <c r="Q341" s="25"/>
      <c r="R341" s="25"/>
      <c r="S341" s="25"/>
      <c r="T341" s="25"/>
      <c r="U341" s="25"/>
      <c r="V341" s="25"/>
    </row>
    <row r="342" spans="2:22" ht="14.25">
      <c r="B342" s="23"/>
      <c r="C342" s="23"/>
      <c r="D342" s="31"/>
      <c r="E342" s="72"/>
      <c r="F342" s="72"/>
      <c r="G342" s="25"/>
      <c r="H342" s="25"/>
      <c r="I342" s="25"/>
      <c r="J342" s="25"/>
      <c r="K342" s="25"/>
      <c r="L342" s="25"/>
      <c r="M342" s="25"/>
      <c r="N342" s="25"/>
      <c r="O342" s="25"/>
      <c r="P342" s="25"/>
      <c r="Q342" s="25"/>
      <c r="R342" s="25"/>
      <c r="S342" s="25"/>
      <c r="T342" s="25"/>
      <c r="U342" s="25"/>
      <c r="V342" s="25"/>
    </row>
    <row r="343" spans="2:22" ht="14.25">
      <c r="B343" s="23"/>
      <c r="C343" s="23"/>
      <c r="D343" s="31"/>
      <c r="E343" s="72"/>
      <c r="F343" s="72"/>
      <c r="G343" s="25"/>
      <c r="H343" s="25"/>
      <c r="I343" s="25"/>
      <c r="J343" s="25"/>
      <c r="K343" s="25"/>
      <c r="L343" s="25"/>
      <c r="M343" s="25"/>
      <c r="N343" s="25"/>
      <c r="O343" s="25"/>
      <c r="P343" s="25"/>
      <c r="Q343" s="25"/>
      <c r="R343" s="25"/>
      <c r="S343" s="25"/>
      <c r="T343" s="25"/>
      <c r="U343" s="25"/>
      <c r="V343" s="25"/>
    </row>
    <row r="344" spans="2:22" ht="14.25">
      <c r="B344" s="23"/>
      <c r="C344" s="23"/>
      <c r="D344" s="31"/>
      <c r="E344" s="72"/>
      <c r="F344" s="72"/>
      <c r="G344" s="25"/>
      <c r="H344" s="25"/>
      <c r="I344" s="25"/>
      <c r="J344" s="25"/>
      <c r="K344" s="25"/>
      <c r="L344" s="25"/>
      <c r="M344" s="25"/>
      <c r="N344" s="25"/>
      <c r="O344" s="25"/>
      <c r="P344" s="25"/>
      <c r="Q344" s="25"/>
      <c r="R344" s="25"/>
      <c r="S344" s="25"/>
      <c r="T344" s="25"/>
      <c r="U344" s="25"/>
      <c r="V344" s="25"/>
    </row>
    <row r="345" spans="2:22" ht="14.25">
      <c r="B345" s="23"/>
      <c r="C345" s="23"/>
      <c r="D345" s="31"/>
      <c r="E345" s="72"/>
      <c r="F345" s="72"/>
      <c r="G345" s="25"/>
      <c r="H345" s="25"/>
      <c r="I345" s="25"/>
      <c r="J345" s="25"/>
      <c r="K345" s="25"/>
      <c r="L345" s="25"/>
      <c r="M345" s="25"/>
      <c r="N345" s="25"/>
      <c r="O345" s="25"/>
      <c r="P345" s="25"/>
      <c r="Q345" s="25"/>
      <c r="R345" s="25"/>
      <c r="S345" s="25"/>
      <c r="T345" s="25"/>
      <c r="U345" s="25"/>
      <c r="V345" s="25"/>
    </row>
    <row r="346" spans="2:22" ht="14.25">
      <c r="B346" s="23"/>
      <c r="C346" s="23"/>
      <c r="D346" s="31"/>
      <c r="E346" s="72"/>
      <c r="F346" s="72"/>
      <c r="G346" s="25"/>
      <c r="H346" s="25"/>
      <c r="I346" s="25"/>
      <c r="J346" s="25"/>
      <c r="K346" s="25"/>
      <c r="L346" s="25"/>
      <c r="M346" s="25"/>
      <c r="N346" s="25"/>
      <c r="O346" s="25"/>
      <c r="P346" s="25"/>
      <c r="Q346" s="25"/>
      <c r="R346" s="25"/>
      <c r="S346" s="25"/>
      <c r="T346" s="25"/>
      <c r="U346" s="25"/>
      <c r="V346" s="25"/>
    </row>
    <row r="347" spans="2:22" ht="14.25">
      <c r="B347" s="23"/>
      <c r="C347" s="23"/>
      <c r="D347" s="31"/>
      <c r="E347" s="72"/>
      <c r="F347" s="72"/>
      <c r="G347" s="25"/>
      <c r="H347" s="25"/>
      <c r="I347" s="25"/>
      <c r="J347" s="25"/>
      <c r="K347" s="25"/>
      <c r="L347" s="25"/>
      <c r="M347" s="25"/>
      <c r="N347" s="25"/>
      <c r="O347" s="25"/>
      <c r="P347" s="25"/>
      <c r="Q347" s="25"/>
      <c r="R347" s="25"/>
      <c r="S347" s="25"/>
      <c r="T347" s="25"/>
      <c r="U347" s="25"/>
      <c r="V347" s="25"/>
    </row>
    <row r="348" spans="2:22" ht="14.25">
      <c r="B348" s="23"/>
      <c r="C348" s="23"/>
      <c r="D348" s="31"/>
      <c r="E348" s="72"/>
      <c r="F348" s="72"/>
      <c r="G348" s="25"/>
      <c r="H348" s="25"/>
      <c r="I348" s="25"/>
      <c r="J348" s="25"/>
      <c r="K348" s="25"/>
      <c r="L348" s="25"/>
      <c r="M348" s="25"/>
      <c r="N348" s="25"/>
      <c r="O348" s="25"/>
      <c r="P348" s="25"/>
      <c r="Q348" s="25"/>
      <c r="R348" s="25"/>
      <c r="S348" s="25"/>
      <c r="T348" s="25"/>
      <c r="U348" s="25"/>
      <c r="V348" s="25"/>
    </row>
    <row r="349" spans="2:22" ht="14.25">
      <c r="B349" s="23"/>
      <c r="C349" s="23"/>
      <c r="D349" s="31"/>
      <c r="E349" s="72"/>
      <c r="F349" s="72"/>
      <c r="G349" s="25"/>
      <c r="H349" s="25"/>
      <c r="I349" s="25"/>
      <c r="J349" s="25"/>
      <c r="K349" s="25"/>
      <c r="L349" s="25"/>
      <c r="M349" s="25"/>
      <c r="N349" s="25"/>
      <c r="O349" s="25"/>
      <c r="P349" s="25"/>
      <c r="Q349" s="25"/>
      <c r="R349" s="25"/>
      <c r="S349" s="25"/>
      <c r="T349" s="25"/>
      <c r="U349" s="25"/>
      <c r="V349" s="25"/>
    </row>
    <row r="350" spans="2:22" ht="14.25">
      <c r="B350" s="23"/>
      <c r="C350" s="23"/>
      <c r="D350" s="31"/>
      <c r="E350" s="72"/>
      <c r="F350" s="72"/>
      <c r="G350" s="25"/>
      <c r="H350" s="25"/>
      <c r="I350" s="25"/>
      <c r="J350" s="25"/>
      <c r="K350" s="25"/>
      <c r="L350" s="25"/>
      <c r="M350" s="25"/>
      <c r="N350" s="25"/>
      <c r="O350" s="25"/>
      <c r="P350" s="25"/>
      <c r="Q350" s="25"/>
      <c r="R350" s="25"/>
      <c r="S350" s="25"/>
      <c r="T350" s="25"/>
      <c r="U350" s="25"/>
      <c r="V350" s="25"/>
    </row>
    <row r="351" spans="2:22" ht="14.25">
      <c r="B351" s="23"/>
      <c r="C351" s="23"/>
      <c r="D351" s="31"/>
      <c r="E351" s="72"/>
      <c r="F351" s="72"/>
      <c r="G351" s="25"/>
      <c r="H351" s="25"/>
      <c r="I351" s="25"/>
      <c r="J351" s="25"/>
      <c r="K351" s="25"/>
      <c r="L351" s="25"/>
      <c r="M351" s="25"/>
      <c r="N351" s="25"/>
      <c r="O351" s="25"/>
      <c r="P351" s="25"/>
      <c r="Q351" s="25"/>
      <c r="R351" s="25"/>
      <c r="S351" s="25"/>
      <c r="T351" s="25"/>
      <c r="U351" s="25"/>
      <c r="V351" s="25"/>
    </row>
    <row r="352" spans="2:22" ht="14.25">
      <c r="B352" s="23"/>
      <c r="C352" s="23"/>
      <c r="D352" s="31"/>
      <c r="E352" s="72"/>
      <c r="F352" s="72"/>
      <c r="G352" s="25"/>
      <c r="H352" s="25"/>
      <c r="I352" s="25"/>
      <c r="J352" s="25"/>
      <c r="K352" s="25"/>
      <c r="L352" s="25"/>
      <c r="M352" s="25"/>
      <c r="N352" s="25"/>
      <c r="O352" s="25"/>
      <c r="P352" s="25"/>
      <c r="Q352" s="25"/>
      <c r="R352" s="25"/>
      <c r="S352" s="25"/>
      <c r="T352" s="25"/>
      <c r="U352" s="25"/>
      <c r="V352" s="25"/>
    </row>
    <row r="353" spans="2:22" ht="14.25">
      <c r="B353" s="23"/>
      <c r="C353" s="23"/>
      <c r="D353" s="31"/>
      <c r="E353" s="72"/>
      <c r="F353" s="72"/>
      <c r="G353" s="25"/>
      <c r="H353" s="25"/>
      <c r="I353" s="25"/>
      <c r="J353" s="25"/>
      <c r="K353" s="25"/>
      <c r="L353" s="25"/>
      <c r="M353" s="25"/>
      <c r="N353" s="25"/>
      <c r="O353" s="25"/>
      <c r="P353" s="25"/>
      <c r="Q353" s="25"/>
      <c r="R353" s="25"/>
      <c r="S353" s="25"/>
      <c r="T353" s="25"/>
      <c r="U353" s="25"/>
      <c r="V353" s="25"/>
    </row>
    <row r="354" spans="2:22" ht="14.25">
      <c r="B354" s="23"/>
      <c r="C354" s="23"/>
      <c r="D354" s="31"/>
      <c r="E354" s="72"/>
      <c r="F354" s="72"/>
      <c r="G354" s="25"/>
      <c r="H354" s="25"/>
      <c r="I354" s="25"/>
      <c r="J354" s="25"/>
      <c r="K354" s="25"/>
      <c r="L354" s="25"/>
      <c r="M354" s="25"/>
      <c r="N354" s="25"/>
      <c r="O354" s="25"/>
      <c r="P354" s="25"/>
      <c r="Q354" s="25"/>
      <c r="R354" s="25"/>
      <c r="S354" s="25"/>
      <c r="T354" s="25"/>
      <c r="U354" s="25"/>
      <c r="V354" s="25"/>
    </row>
    <row r="355" spans="2:22" ht="14.25">
      <c r="B355" s="23"/>
      <c r="C355" s="23"/>
      <c r="D355" s="31"/>
      <c r="E355" s="72"/>
      <c r="F355" s="72"/>
      <c r="G355" s="25"/>
      <c r="H355" s="25"/>
      <c r="I355" s="25"/>
      <c r="J355" s="25"/>
      <c r="K355" s="25"/>
      <c r="L355" s="25"/>
      <c r="M355" s="25"/>
      <c r="N355" s="25"/>
      <c r="O355" s="25"/>
      <c r="P355" s="25"/>
      <c r="Q355" s="25"/>
      <c r="R355" s="25"/>
      <c r="S355" s="25"/>
      <c r="T355" s="25"/>
      <c r="U355" s="25"/>
      <c r="V355" s="25"/>
    </row>
    <row r="356" spans="2:22" ht="14.25">
      <c r="B356" s="23"/>
      <c r="C356" s="23"/>
      <c r="D356" s="31"/>
      <c r="E356" s="72"/>
      <c r="F356" s="72"/>
      <c r="G356" s="25"/>
      <c r="H356" s="25"/>
      <c r="I356" s="25"/>
      <c r="J356" s="25"/>
      <c r="K356" s="25"/>
      <c r="L356" s="25"/>
      <c r="M356" s="25"/>
      <c r="N356" s="25"/>
      <c r="O356" s="25"/>
      <c r="P356" s="25"/>
      <c r="Q356" s="25"/>
      <c r="R356" s="25"/>
      <c r="S356" s="25"/>
      <c r="T356" s="25"/>
      <c r="U356" s="25"/>
      <c r="V356" s="25"/>
    </row>
    <row r="357" spans="2:22" ht="14.25">
      <c r="B357" s="23"/>
      <c r="C357" s="23"/>
      <c r="D357" s="31"/>
      <c r="E357" s="72"/>
      <c r="F357" s="72"/>
      <c r="G357" s="25"/>
      <c r="H357" s="25"/>
      <c r="I357" s="25"/>
      <c r="J357" s="25"/>
      <c r="K357" s="25"/>
      <c r="L357" s="25"/>
      <c r="M357" s="25"/>
      <c r="N357" s="25"/>
      <c r="O357" s="25"/>
      <c r="P357" s="25"/>
      <c r="Q357" s="25"/>
      <c r="R357" s="25"/>
      <c r="S357" s="25"/>
      <c r="T357" s="25"/>
      <c r="U357" s="25"/>
      <c r="V357" s="25"/>
    </row>
    <row r="358" spans="2:22" ht="14.25">
      <c r="B358" s="23"/>
      <c r="C358" s="23"/>
      <c r="D358" s="31"/>
      <c r="E358" s="72"/>
      <c r="F358" s="72"/>
      <c r="G358" s="25"/>
      <c r="H358" s="25"/>
      <c r="I358" s="25"/>
      <c r="J358" s="25"/>
      <c r="K358" s="25"/>
      <c r="L358" s="25"/>
      <c r="M358" s="25"/>
      <c r="N358" s="25"/>
      <c r="O358" s="25"/>
      <c r="P358" s="25"/>
      <c r="Q358" s="25"/>
      <c r="R358" s="25"/>
      <c r="S358" s="25"/>
      <c r="T358" s="25"/>
      <c r="U358" s="25"/>
      <c r="V358" s="25"/>
    </row>
    <row r="359" spans="2:22" ht="14.25">
      <c r="B359" s="23"/>
      <c r="C359" s="23"/>
      <c r="D359" s="31"/>
      <c r="E359" s="72"/>
      <c r="F359" s="72"/>
      <c r="G359" s="25"/>
      <c r="H359" s="25"/>
      <c r="I359" s="25"/>
      <c r="J359" s="25"/>
      <c r="K359" s="25"/>
      <c r="L359" s="25"/>
      <c r="M359" s="25"/>
      <c r="N359" s="25"/>
      <c r="O359" s="25"/>
      <c r="P359" s="25"/>
      <c r="Q359" s="25"/>
      <c r="R359" s="25"/>
      <c r="S359" s="25"/>
      <c r="T359" s="25"/>
      <c r="U359" s="25"/>
      <c r="V359" s="25"/>
    </row>
    <row r="360" spans="2:22" ht="14.25">
      <c r="B360" s="23"/>
      <c r="C360" s="23"/>
      <c r="D360" s="31"/>
      <c r="E360" s="72"/>
      <c r="F360" s="72"/>
      <c r="G360" s="25"/>
      <c r="H360" s="25"/>
      <c r="I360" s="25"/>
      <c r="J360" s="25"/>
      <c r="K360" s="25"/>
      <c r="L360" s="25"/>
      <c r="M360" s="25"/>
      <c r="N360" s="25"/>
      <c r="O360" s="25"/>
      <c r="P360" s="25"/>
      <c r="Q360" s="25"/>
      <c r="R360" s="25"/>
      <c r="S360" s="25"/>
      <c r="T360" s="25"/>
      <c r="U360" s="25"/>
      <c r="V360" s="25"/>
    </row>
    <row r="361" spans="2:22" ht="14.25">
      <c r="B361" s="23"/>
      <c r="C361" s="23"/>
      <c r="D361" s="31"/>
      <c r="E361" s="72"/>
      <c r="F361" s="72"/>
      <c r="G361" s="25"/>
      <c r="H361" s="25"/>
      <c r="I361" s="25"/>
      <c r="J361" s="25"/>
      <c r="K361" s="25"/>
      <c r="L361" s="25"/>
      <c r="M361" s="25"/>
      <c r="N361" s="25"/>
      <c r="O361" s="25"/>
      <c r="P361" s="25"/>
      <c r="Q361" s="25"/>
      <c r="R361" s="25"/>
      <c r="S361" s="25"/>
      <c r="T361" s="25"/>
      <c r="U361" s="25"/>
      <c r="V361" s="25"/>
    </row>
    <row r="362" spans="2:22" ht="14.25">
      <c r="B362" s="23"/>
      <c r="C362" s="23"/>
      <c r="D362" s="31"/>
      <c r="E362" s="72"/>
      <c r="F362" s="72"/>
      <c r="G362" s="25"/>
      <c r="H362" s="25"/>
      <c r="I362" s="25"/>
      <c r="J362" s="25"/>
      <c r="K362" s="25"/>
      <c r="L362" s="25"/>
      <c r="M362" s="25"/>
      <c r="N362" s="25"/>
      <c r="O362" s="25"/>
      <c r="P362" s="25"/>
      <c r="Q362" s="25"/>
      <c r="R362" s="25"/>
      <c r="S362" s="25"/>
      <c r="T362" s="25"/>
      <c r="U362" s="25"/>
      <c r="V362" s="25"/>
    </row>
    <row r="363" spans="2:22" ht="14.25">
      <c r="B363" s="23"/>
      <c r="C363" s="23"/>
      <c r="D363" s="31"/>
      <c r="E363" s="72"/>
      <c r="F363" s="72"/>
      <c r="G363" s="25"/>
      <c r="H363" s="25"/>
      <c r="I363" s="25"/>
      <c r="J363" s="25"/>
      <c r="K363" s="25"/>
      <c r="L363" s="25"/>
      <c r="M363" s="25"/>
      <c r="N363" s="25"/>
      <c r="O363" s="25"/>
      <c r="P363" s="25"/>
      <c r="Q363" s="25"/>
      <c r="R363" s="25"/>
      <c r="S363" s="25"/>
      <c r="T363" s="25"/>
      <c r="U363" s="25"/>
      <c r="V363" s="25"/>
    </row>
    <row r="364" spans="2:22" ht="14.25">
      <c r="B364" s="23"/>
      <c r="C364" s="23"/>
      <c r="D364" s="31"/>
      <c r="E364" s="72"/>
      <c r="F364" s="72"/>
      <c r="G364" s="25"/>
      <c r="H364" s="25"/>
      <c r="I364" s="25"/>
      <c r="J364" s="25"/>
      <c r="K364" s="25"/>
      <c r="L364" s="25"/>
      <c r="M364" s="25"/>
      <c r="N364" s="25"/>
      <c r="O364" s="25"/>
      <c r="P364" s="25"/>
      <c r="Q364" s="25"/>
      <c r="R364" s="25"/>
      <c r="S364" s="25"/>
      <c r="T364" s="25"/>
      <c r="U364" s="25"/>
      <c r="V364" s="25"/>
    </row>
    <row r="365" spans="2:22" ht="14.25">
      <c r="B365" s="23"/>
      <c r="C365" s="23"/>
      <c r="D365" s="31"/>
      <c r="E365" s="72"/>
      <c r="F365" s="72"/>
      <c r="G365" s="25"/>
      <c r="H365" s="25"/>
      <c r="I365" s="25"/>
      <c r="J365" s="25"/>
      <c r="K365" s="25"/>
      <c r="L365" s="25"/>
      <c r="M365" s="25"/>
      <c r="N365" s="25"/>
      <c r="O365" s="25"/>
      <c r="P365" s="25"/>
      <c r="Q365" s="25"/>
      <c r="R365" s="25"/>
      <c r="S365" s="25"/>
      <c r="T365" s="25"/>
      <c r="U365" s="25"/>
      <c r="V365" s="25"/>
    </row>
    <row r="366" spans="2:22" ht="14.25">
      <c r="B366" s="23"/>
      <c r="C366" s="23"/>
      <c r="D366" s="31"/>
      <c r="E366" s="72"/>
      <c r="F366" s="72"/>
      <c r="G366" s="25"/>
      <c r="H366" s="25"/>
      <c r="I366" s="25"/>
      <c r="J366" s="25"/>
      <c r="K366" s="25"/>
      <c r="L366" s="25"/>
      <c r="M366" s="25"/>
      <c r="N366" s="25"/>
      <c r="O366" s="25"/>
      <c r="P366" s="25"/>
      <c r="Q366" s="25"/>
      <c r="R366" s="25"/>
      <c r="S366" s="25"/>
      <c r="T366" s="25"/>
      <c r="U366" s="25"/>
      <c r="V366" s="25"/>
    </row>
    <row r="367" spans="2:22" ht="14.25">
      <c r="B367" s="23"/>
      <c r="C367" s="23"/>
      <c r="D367" s="31"/>
      <c r="E367" s="72"/>
      <c r="F367" s="72"/>
      <c r="G367" s="25"/>
      <c r="H367" s="25"/>
      <c r="I367" s="25"/>
      <c r="J367" s="25"/>
      <c r="K367" s="25"/>
      <c r="L367" s="25"/>
      <c r="M367" s="25"/>
      <c r="N367" s="25"/>
      <c r="O367" s="25"/>
      <c r="P367" s="25"/>
      <c r="Q367" s="25"/>
      <c r="R367" s="25"/>
      <c r="S367" s="25"/>
      <c r="T367" s="25"/>
      <c r="U367" s="25"/>
      <c r="V367" s="25"/>
    </row>
    <row r="368" spans="2:22" ht="14.25">
      <c r="B368" s="23"/>
      <c r="C368" s="23"/>
      <c r="D368" s="31"/>
      <c r="E368" s="72"/>
      <c r="F368" s="72"/>
      <c r="G368" s="25"/>
      <c r="H368" s="25"/>
      <c r="I368" s="25"/>
      <c r="J368" s="25"/>
      <c r="K368" s="25"/>
      <c r="L368" s="25"/>
      <c r="M368" s="25"/>
      <c r="N368" s="25"/>
      <c r="O368" s="25"/>
      <c r="P368" s="25"/>
      <c r="Q368" s="25"/>
      <c r="R368" s="25"/>
      <c r="S368" s="25"/>
      <c r="T368" s="25"/>
      <c r="U368" s="25"/>
      <c r="V368" s="25"/>
    </row>
    <row r="369" spans="2:22" ht="14.25">
      <c r="B369" s="23"/>
      <c r="C369" s="23"/>
      <c r="D369" s="31"/>
      <c r="E369" s="72"/>
      <c r="F369" s="72"/>
      <c r="G369" s="25"/>
      <c r="H369" s="25"/>
      <c r="I369" s="25"/>
      <c r="J369" s="25"/>
      <c r="K369" s="25"/>
      <c r="L369" s="25"/>
      <c r="M369" s="25"/>
      <c r="N369" s="25"/>
      <c r="O369" s="25"/>
      <c r="P369" s="25"/>
      <c r="Q369" s="25"/>
      <c r="R369" s="25"/>
      <c r="S369" s="25"/>
      <c r="T369" s="25"/>
      <c r="U369" s="25"/>
      <c r="V369" s="25"/>
    </row>
    <row r="370" spans="2:22" ht="14.25">
      <c r="B370" s="23"/>
      <c r="C370" s="23"/>
      <c r="D370" s="31"/>
      <c r="E370" s="72"/>
      <c r="F370" s="72"/>
      <c r="G370" s="25"/>
      <c r="H370" s="25"/>
      <c r="I370" s="25"/>
      <c r="J370" s="25"/>
      <c r="K370" s="25"/>
      <c r="L370" s="25"/>
      <c r="M370" s="25"/>
      <c r="N370" s="25"/>
      <c r="O370" s="25"/>
      <c r="P370" s="25"/>
      <c r="Q370" s="25"/>
      <c r="R370" s="25"/>
      <c r="S370" s="25"/>
      <c r="T370" s="25"/>
      <c r="U370" s="25"/>
      <c r="V370" s="25"/>
    </row>
    <row r="371" spans="2:22" ht="14.25">
      <c r="B371" s="23"/>
      <c r="C371" s="23"/>
      <c r="D371" s="31"/>
      <c r="E371" s="72"/>
      <c r="F371" s="72"/>
      <c r="G371" s="25"/>
      <c r="H371" s="25"/>
      <c r="I371" s="25"/>
      <c r="J371" s="25"/>
      <c r="K371" s="25"/>
      <c r="L371" s="25"/>
      <c r="M371" s="25"/>
      <c r="N371" s="25"/>
      <c r="O371" s="25"/>
      <c r="P371" s="25"/>
      <c r="Q371" s="25"/>
      <c r="R371" s="25"/>
      <c r="S371" s="25"/>
      <c r="T371" s="25"/>
      <c r="U371" s="25"/>
      <c r="V371" s="25"/>
    </row>
    <row r="372" spans="2:22" ht="14.25">
      <c r="B372" s="23"/>
      <c r="C372" s="23"/>
      <c r="D372" s="31"/>
      <c r="E372" s="72"/>
      <c r="F372" s="72"/>
      <c r="G372" s="25"/>
      <c r="H372" s="25"/>
      <c r="I372" s="25"/>
      <c r="J372" s="25"/>
      <c r="K372" s="25"/>
      <c r="L372" s="25"/>
      <c r="M372" s="25"/>
      <c r="N372" s="25"/>
      <c r="O372" s="25"/>
      <c r="P372" s="25"/>
      <c r="Q372" s="25"/>
      <c r="R372" s="25"/>
      <c r="S372" s="25"/>
      <c r="T372" s="25"/>
      <c r="U372" s="25"/>
      <c r="V372" s="25"/>
    </row>
    <row r="373" spans="2:22" ht="14.25">
      <c r="B373" s="23"/>
      <c r="C373" s="23"/>
      <c r="D373" s="31"/>
      <c r="E373" s="72"/>
      <c r="F373" s="72"/>
      <c r="G373" s="25"/>
      <c r="H373" s="25"/>
      <c r="I373" s="25"/>
      <c r="J373" s="25"/>
      <c r="K373" s="25"/>
      <c r="L373" s="25"/>
      <c r="M373" s="25"/>
      <c r="N373" s="25"/>
      <c r="O373" s="25"/>
      <c r="P373" s="25"/>
      <c r="Q373" s="25"/>
      <c r="R373" s="25"/>
      <c r="S373" s="25"/>
      <c r="T373" s="25"/>
      <c r="U373" s="25"/>
      <c r="V373" s="25"/>
    </row>
    <row r="374" spans="2:22" ht="14.25">
      <c r="B374" s="23"/>
      <c r="C374" s="23"/>
      <c r="D374" s="31"/>
      <c r="E374" s="72"/>
      <c r="F374" s="72"/>
      <c r="G374" s="25"/>
      <c r="H374" s="25"/>
      <c r="I374" s="25"/>
      <c r="J374" s="25"/>
      <c r="K374" s="25"/>
      <c r="L374" s="25"/>
      <c r="M374" s="25"/>
      <c r="N374" s="25"/>
      <c r="O374" s="25"/>
      <c r="P374" s="25"/>
      <c r="Q374" s="25"/>
      <c r="R374" s="25"/>
      <c r="S374" s="25"/>
      <c r="T374" s="25"/>
      <c r="U374" s="25"/>
      <c r="V374" s="25"/>
    </row>
    <row r="375" spans="2:22" ht="14.25">
      <c r="B375" s="23"/>
      <c r="C375" s="23"/>
      <c r="D375" s="31"/>
      <c r="E375" s="72"/>
      <c r="F375" s="72"/>
      <c r="G375" s="25"/>
      <c r="H375" s="25"/>
      <c r="I375" s="25"/>
      <c r="J375" s="25"/>
      <c r="K375" s="25"/>
      <c r="L375" s="25"/>
      <c r="M375" s="25"/>
      <c r="N375" s="25"/>
      <c r="O375" s="25"/>
      <c r="P375" s="25"/>
      <c r="Q375" s="25"/>
      <c r="R375" s="25"/>
      <c r="S375" s="25"/>
      <c r="T375" s="25"/>
      <c r="U375" s="25"/>
      <c r="V375" s="25"/>
    </row>
    <row r="376" spans="2:22" ht="14.25">
      <c r="B376" s="23"/>
      <c r="C376" s="23"/>
      <c r="D376" s="31"/>
      <c r="E376" s="72"/>
      <c r="F376" s="72"/>
      <c r="G376" s="25"/>
      <c r="H376" s="25"/>
      <c r="I376" s="25"/>
      <c r="J376" s="25"/>
      <c r="K376" s="25"/>
      <c r="L376" s="25"/>
      <c r="M376" s="25"/>
      <c r="N376" s="25"/>
      <c r="O376" s="25"/>
      <c r="P376" s="25"/>
      <c r="Q376" s="25"/>
      <c r="R376" s="25"/>
      <c r="S376" s="25"/>
      <c r="T376" s="25"/>
      <c r="U376" s="25"/>
      <c r="V376" s="25"/>
    </row>
    <row r="377" spans="2:22" ht="14.25">
      <c r="B377" s="23"/>
      <c r="C377" s="23"/>
      <c r="D377" s="31"/>
      <c r="E377" s="72"/>
      <c r="F377" s="72"/>
      <c r="G377" s="25"/>
      <c r="H377" s="25"/>
      <c r="I377" s="25"/>
      <c r="J377" s="25"/>
      <c r="K377" s="25"/>
      <c r="L377" s="25"/>
      <c r="M377" s="25"/>
      <c r="N377" s="25"/>
      <c r="O377" s="25"/>
      <c r="P377" s="25"/>
      <c r="Q377" s="25"/>
      <c r="R377" s="25"/>
      <c r="S377" s="25"/>
      <c r="T377" s="25"/>
      <c r="U377" s="25"/>
      <c r="V377" s="25"/>
    </row>
    <row r="378" spans="2:22" ht="14.25">
      <c r="B378" s="23"/>
      <c r="C378" s="23"/>
      <c r="D378" s="31"/>
      <c r="E378" s="72"/>
      <c r="F378" s="72"/>
      <c r="G378" s="25"/>
      <c r="H378" s="25"/>
      <c r="I378" s="25"/>
      <c r="J378" s="25"/>
      <c r="K378" s="25"/>
      <c r="L378" s="25"/>
      <c r="M378" s="25"/>
      <c r="N378" s="25"/>
      <c r="O378" s="25"/>
      <c r="P378" s="25"/>
      <c r="Q378" s="25"/>
      <c r="R378" s="25"/>
      <c r="S378" s="25"/>
      <c r="T378" s="25"/>
      <c r="U378" s="25"/>
      <c r="V378" s="25"/>
    </row>
    <row r="379" spans="2:22" ht="14.25">
      <c r="B379" s="23"/>
      <c r="C379" s="23"/>
      <c r="D379" s="31"/>
      <c r="E379" s="72"/>
      <c r="F379" s="72"/>
      <c r="G379" s="25"/>
      <c r="H379" s="25"/>
      <c r="I379" s="25"/>
      <c r="J379" s="25"/>
      <c r="K379" s="25"/>
      <c r="L379" s="25"/>
      <c r="M379" s="25"/>
      <c r="N379" s="25"/>
      <c r="O379" s="25"/>
      <c r="P379" s="25"/>
      <c r="Q379" s="25"/>
      <c r="R379" s="25"/>
      <c r="S379" s="25"/>
      <c r="T379" s="25"/>
      <c r="U379" s="25"/>
      <c r="V379" s="25"/>
    </row>
    <row r="380" spans="2:22" ht="14.25">
      <c r="B380" s="23"/>
      <c r="C380" s="23"/>
      <c r="D380" s="31"/>
      <c r="E380" s="72"/>
      <c r="F380" s="72"/>
      <c r="G380" s="25"/>
      <c r="H380" s="25"/>
      <c r="I380" s="25"/>
      <c r="J380" s="25"/>
      <c r="K380" s="25"/>
      <c r="L380" s="25"/>
      <c r="M380" s="25"/>
      <c r="N380" s="25"/>
      <c r="O380" s="25"/>
      <c r="P380" s="25"/>
      <c r="Q380" s="25"/>
      <c r="R380" s="25"/>
      <c r="S380" s="25"/>
      <c r="T380" s="25"/>
      <c r="U380" s="25"/>
      <c r="V380" s="25"/>
    </row>
    <row r="381" spans="2:22" ht="14.25">
      <c r="B381" s="23"/>
      <c r="C381" s="23"/>
      <c r="D381" s="31"/>
      <c r="E381" s="72"/>
      <c r="F381" s="72"/>
      <c r="G381" s="25"/>
      <c r="H381" s="25"/>
      <c r="I381" s="25"/>
      <c r="J381" s="25"/>
      <c r="K381" s="25"/>
      <c r="L381" s="25"/>
      <c r="M381" s="25"/>
      <c r="N381" s="25"/>
      <c r="O381" s="25"/>
      <c r="P381" s="25"/>
      <c r="Q381" s="25"/>
      <c r="R381" s="25"/>
      <c r="S381" s="25"/>
      <c r="T381" s="25"/>
      <c r="U381" s="25"/>
      <c r="V381" s="25"/>
    </row>
    <row r="382" spans="2:22" ht="14.25">
      <c r="B382" s="23"/>
      <c r="C382" s="23"/>
      <c r="D382" s="31"/>
      <c r="E382" s="72"/>
      <c r="F382" s="72"/>
      <c r="G382" s="25"/>
      <c r="H382" s="25"/>
      <c r="I382" s="25"/>
      <c r="J382" s="25"/>
      <c r="K382" s="25"/>
      <c r="L382" s="25"/>
      <c r="M382" s="25"/>
      <c r="N382" s="25"/>
      <c r="O382" s="25"/>
      <c r="P382" s="25"/>
      <c r="Q382" s="25"/>
      <c r="R382" s="25"/>
      <c r="S382" s="25"/>
      <c r="T382" s="25"/>
      <c r="U382" s="25"/>
      <c r="V382" s="25"/>
    </row>
    <row r="383" spans="2:22" ht="14.25">
      <c r="B383" s="23"/>
      <c r="C383" s="23"/>
      <c r="D383" s="31"/>
      <c r="E383" s="72"/>
      <c r="F383" s="72"/>
      <c r="G383" s="25"/>
      <c r="H383" s="25"/>
      <c r="I383" s="25"/>
      <c r="J383" s="25"/>
      <c r="K383" s="25"/>
      <c r="L383" s="25"/>
      <c r="M383" s="25"/>
      <c r="N383" s="25"/>
      <c r="O383" s="25"/>
      <c r="P383" s="25"/>
      <c r="Q383" s="25"/>
      <c r="R383" s="25"/>
      <c r="S383" s="25"/>
      <c r="T383" s="25"/>
      <c r="U383" s="25"/>
      <c r="V383" s="25"/>
    </row>
    <row r="384" spans="2:22" ht="14.25">
      <c r="B384" s="23"/>
      <c r="C384" s="23"/>
      <c r="D384" s="31"/>
      <c r="E384" s="72"/>
      <c r="F384" s="72"/>
      <c r="G384" s="25"/>
      <c r="H384" s="25"/>
      <c r="I384" s="25"/>
      <c r="J384" s="25"/>
      <c r="K384" s="25"/>
      <c r="L384" s="25"/>
      <c r="M384" s="25"/>
      <c r="N384" s="25"/>
      <c r="O384" s="25"/>
      <c r="P384" s="25"/>
      <c r="Q384" s="25"/>
      <c r="R384" s="25"/>
      <c r="S384" s="25"/>
      <c r="T384" s="25"/>
      <c r="U384" s="25"/>
      <c r="V384" s="25"/>
    </row>
    <row r="385" spans="2:22" ht="14.25">
      <c r="B385" s="23"/>
      <c r="C385" s="23"/>
      <c r="D385" s="31"/>
      <c r="E385" s="72"/>
      <c r="F385" s="72"/>
      <c r="G385" s="25"/>
      <c r="H385" s="25"/>
      <c r="I385" s="25"/>
      <c r="J385" s="25"/>
      <c r="K385" s="25"/>
      <c r="L385" s="25"/>
      <c r="M385" s="25"/>
      <c r="N385" s="25"/>
      <c r="O385" s="25"/>
      <c r="P385" s="25"/>
      <c r="Q385" s="25"/>
      <c r="R385" s="25"/>
      <c r="S385" s="25"/>
      <c r="T385" s="25"/>
      <c r="U385" s="25"/>
      <c r="V385" s="25"/>
    </row>
    <row r="386" spans="2:22" ht="14.25">
      <c r="B386" s="23"/>
      <c r="C386" s="23"/>
      <c r="D386" s="31"/>
      <c r="E386" s="72"/>
      <c r="F386" s="72"/>
      <c r="G386" s="25"/>
      <c r="H386" s="25"/>
      <c r="I386" s="25"/>
      <c r="J386" s="25"/>
      <c r="K386" s="25"/>
      <c r="L386" s="25"/>
      <c r="M386" s="25"/>
      <c r="N386" s="25"/>
      <c r="O386" s="25"/>
      <c r="P386" s="25"/>
      <c r="Q386" s="25"/>
      <c r="R386" s="25"/>
      <c r="S386" s="25"/>
      <c r="T386" s="25"/>
      <c r="U386" s="25"/>
      <c r="V386" s="25"/>
    </row>
    <row r="387" spans="2:22" ht="14.25">
      <c r="B387" s="23"/>
      <c r="C387" s="23"/>
      <c r="D387" s="31"/>
      <c r="E387" s="72"/>
      <c r="F387" s="72"/>
      <c r="G387" s="25"/>
      <c r="H387" s="25"/>
      <c r="I387" s="25"/>
      <c r="J387" s="25"/>
      <c r="K387" s="25"/>
      <c r="L387" s="25"/>
      <c r="M387" s="25"/>
      <c r="N387" s="25"/>
      <c r="O387" s="25"/>
      <c r="P387" s="25"/>
      <c r="Q387" s="25"/>
      <c r="R387" s="25"/>
      <c r="S387" s="25"/>
      <c r="T387" s="25"/>
      <c r="U387" s="25"/>
      <c r="V387" s="25"/>
    </row>
    <row r="388" spans="2:22" ht="14.25">
      <c r="B388" s="23"/>
      <c r="C388" s="23"/>
      <c r="D388" s="31"/>
      <c r="E388" s="72"/>
      <c r="F388" s="72"/>
      <c r="G388" s="25"/>
      <c r="H388" s="25"/>
      <c r="I388" s="25"/>
      <c r="J388" s="25"/>
      <c r="K388" s="25"/>
      <c r="L388" s="25"/>
      <c r="M388" s="25"/>
      <c r="N388" s="25"/>
      <c r="O388" s="25"/>
      <c r="P388" s="25"/>
      <c r="Q388" s="25"/>
      <c r="R388" s="25"/>
      <c r="S388" s="25"/>
      <c r="T388" s="25"/>
      <c r="U388" s="25"/>
      <c r="V388" s="25"/>
    </row>
    <row r="389" spans="2:22" ht="14.25">
      <c r="B389" s="23"/>
      <c r="C389" s="23"/>
      <c r="D389" s="31"/>
      <c r="E389" s="72"/>
      <c r="F389" s="72"/>
      <c r="G389" s="25"/>
      <c r="H389" s="25"/>
      <c r="I389" s="25"/>
      <c r="J389" s="25"/>
      <c r="K389" s="25"/>
      <c r="L389" s="25"/>
      <c r="M389" s="25"/>
      <c r="N389" s="25"/>
      <c r="O389" s="25"/>
      <c r="P389" s="25"/>
      <c r="Q389" s="25"/>
      <c r="R389" s="25"/>
      <c r="S389" s="25"/>
      <c r="T389" s="25"/>
      <c r="U389" s="25"/>
      <c r="V389" s="25"/>
    </row>
    <row r="390" spans="2:22" ht="14.25">
      <c r="B390" s="23"/>
      <c r="C390" s="23"/>
      <c r="D390" s="31"/>
      <c r="E390" s="72"/>
      <c r="F390" s="72"/>
      <c r="G390" s="25"/>
      <c r="H390" s="25"/>
      <c r="I390" s="25"/>
      <c r="J390" s="25"/>
      <c r="K390" s="25"/>
      <c r="L390" s="25"/>
      <c r="M390" s="25"/>
      <c r="N390" s="25"/>
      <c r="O390" s="25"/>
      <c r="P390" s="25"/>
      <c r="Q390" s="25"/>
      <c r="R390" s="25"/>
      <c r="S390" s="25"/>
      <c r="T390" s="25"/>
      <c r="U390" s="25"/>
      <c r="V390" s="25"/>
    </row>
    <row r="391" spans="2:22" ht="14.25">
      <c r="B391" s="23"/>
      <c r="C391" s="23"/>
      <c r="D391" s="31"/>
      <c r="E391" s="72"/>
      <c r="F391" s="72"/>
      <c r="G391" s="25"/>
      <c r="H391" s="25"/>
      <c r="I391" s="25"/>
      <c r="J391" s="25"/>
      <c r="K391" s="25"/>
      <c r="L391" s="25"/>
      <c r="M391" s="25"/>
      <c r="N391" s="25"/>
      <c r="O391" s="25"/>
      <c r="P391" s="25"/>
      <c r="Q391" s="25"/>
      <c r="R391" s="25"/>
      <c r="S391" s="25"/>
      <c r="T391" s="25"/>
      <c r="U391" s="25"/>
      <c r="V391" s="25"/>
    </row>
    <row r="392" spans="2:22" ht="14.25">
      <c r="B392" s="23"/>
      <c r="C392" s="23"/>
      <c r="D392" s="31"/>
      <c r="E392" s="72"/>
      <c r="F392" s="72"/>
      <c r="G392" s="25"/>
      <c r="H392" s="25"/>
      <c r="I392" s="25"/>
      <c r="J392" s="25"/>
      <c r="K392" s="25"/>
      <c r="L392" s="25"/>
      <c r="M392" s="25"/>
      <c r="N392" s="25"/>
      <c r="O392" s="25"/>
      <c r="P392" s="25"/>
      <c r="Q392" s="25"/>
      <c r="R392" s="25"/>
      <c r="S392" s="25"/>
      <c r="T392" s="25"/>
      <c r="U392" s="25"/>
      <c r="V392" s="25"/>
    </row>
    <row r="393" spans="2:22" ht="14.25">
      <c r="B393" s="23"/>
      <c r="C393" s="23"/>
      <c r="D393" s="31"/>
      <c r="E393" s="72"/>
      <c r="F393" s="72"/>
      <c r="G393" s="25"/>
      <c r="H393" s="25"/>
      <c r="I393" s="25"/>
      <c r="J393" s="25"/>
      <c r="K393" s="25"/>
      <c r="L393" s="25"/>
      <c r="M393" s="25"/>
      <c r="N393" s="25"/>
      <c r="O393" s="25"/>
      <c r="P393" s="25"/>
      <c r="Q393" s="25"/>
      <c r="R393" s="25"/>
      <c r="S393" s="25"/>
      <c r="T393" s="25"/>
      <c r="U393" s="25"/>
      <c r="V393" s="25"/>
    </row>
    <row r="394" spans="2:22" ht="14.25">
      <c r="B394" s="23"/>
      <c r="C394" s="23"/>
      <c r="D394" s="31"/>
      <c r="E394" s="72"/>
      <c r="F394" s="72"/>
      <c r="G394" s="25"/>
      <c r="H394" s="25"/>
      <c r="I394" s="25"/>
      <c r="J394" s="25"/>
      <c r="K394" s="25"/>
      <c r="L394" s="25"/>
      <c r="M394" s="25"/>
      <c r="N394" s="25"/>
      <c r="O394" s="25"/>
      <c r="P394" s="25"/>
      <c r="Q394" s="25"/>
      <c r="R394" s="25"/>
      <c r="S394" s="25"/>
      <c r="T394" s="25"/>
      <c r="U394" s="25"/>
      <c r="V394" s="25"/>
    </row>
    <row r="395" spans="2:22" ht="14.25">
      <c r="B395" s="23"/>
      <c r="C395" s="23"/>
      <c r="D395" s="31"/>
      <c r="E395" s="72"/>
      <c r="F395" s="72"/>
      <c r="G395" s="25"/>
      <c r="H395" s="25"/>
      <c r="I395" s="25"/>
      <c r="J395" s="25"/>
      <c r="K395" s="25"/>
      <c r="L395" s="25"/>
      <c r="M395" s="25"/>
      <c r="N395" s="25"/>
      <c r="O395" s="25"/>
      <c r="P395" s="25"/>
      <c r="Q395" s="25"/>
      <c r="R395" s="25"/>
      <c r="S395" s="25"/>
      <c r="T395" s="25"/>
      <c r="U395" s="25"/>
      <c r="V395" s="25"/>
    </row>
    <row r="396" spans="2:22" ht="14.25">
      <c r="B396" s="23"/>
      <c r="C396" s="23"/>
      <c r="D396" s="31"/>
      <c r="E396" s="72"/>
      <c r="F396" s="72"/>
      <c r="G396" s="25"/>
      <c r="H396" s="25"/>
      <c r="I396" s="25"/>
      <c r="J396" s="25"/>
      <c r="K396" s="25"/>
      <c r="L396" s="25"/>
      <c r="M396" s="25"/>
      <c r="N396" s="25"/>
      <c r="O396" s="25"/>
      <c r="P396" s="25"/>
      <c r="Q396" s="25"/>
      <c r="R396" s="25"/>
      <c r="S396" s="25"/>
      <c r="T396" s="25"/>
      <c r="U396" s="25"/>
      <c r="V396" s="25"/>
    </row>
    <row r="397" spans="2:22" ht="14.25">
      <c r="B397" s="23"/>
      <c r="C397" s="23"/>
      <c r="D397" s="31"/>
      <c r="E397" s="72"/>
      <c r="F397" s="72"/>
      <c r="G397" s="25"/>
      <c r="H397" s="25"/>
      <c r="I397" s="25"/>
      <c r="J397" s="25"/>
      <c r="K397" s="25"/>
      <c r="L397" s="25"/>
      <c r="M397" s="25"/>
      <c r="N397" s="25"/>
      <c r="O397" s="25"/>
      <c r="P397" s="25"/>
      <c r="Q397" s="25"/>
      <c r="R397" s="25"/>
      <c r="S397" s="25"/>
      <c r="T397" s="25"/>
      <c r="U397" s="25"/>
      <c r="V397" s="25"/>
    </row>
    <row r="398" spans="2:22" ht="14.25">
      <c r="B398" s="23"/>
      <c r="C398" s="23"/>
      <c r="D398" s="31"/>
      <c r="E398" s="72"/>
      <c r="F398" s="72"/>
      <c r="G398" s="25"/>
      <c r="H398" s="25"/>
      <c r="I398" s="25"/>
      <c r="J398" s="25"/>
      <c r="K398" s="25"/>
      <c r="L398" s="25"/>
      <c r="M398" s="25"/>
      <c r="N398" s="25"/>
      <c r="O398" s="25"/>
      <c r="P398" s="25"/>
      <c r="Q398" s="25"/>
      <c r="R398" s="25"/>
      <c r="S398" s="25"/>
      <c r="T398" s="25"/>
      <c r="U398" s="25"/>
      <c r="V398" s="25"/>
    </row>
    <row r="399" spans="2:22" ht="14.25">
      <c r="B399" s="23"/>
      <c r="C399" s="23"/>
      <c r="D399" s="31"/>
      <c r="E399" s="72"/>
      <c r="F399" s="72"/>
      <c r="G399" s="25"/>
      <c r="H399" s="25"/>
      <c r="I399" s="25"/>
      <c r="J399" s="25"/>
      <c r="K399" s="25"/>
      <c r="L399" s="25"/>
      <c r="M399" s="25"/>
      <c r="N399" s="25"/>
      <c r="O399" s="25"/>
      <c r="P399" s="25"/>
      <c r="Q399" s="25"/>
      <c r="R399" s="25"/>
      <c r="S399" s="25"/>
      <c r="T399" s="25"/>
      <c r="U399" s="25"/>
      <c r="V399" s="25"/>
    </row>
    <row r="400" spans="2:22" ht="14.25">
      <c r="B400" s="23"/>
      <c r="C400" s="23"/>
      <c r="D400" s="31"/>
      <c r="E400" s="72"/>
      <c r="F400" s="72"/>
      <c r="G400" s="25"/>
      <c r="H400" s="25"/>
      <c r="I400" s="25"/>
      <c r="J400" s="25"/>
      <c r="K400" s="25"/>
      <c r="L400" s="25"/>
      <c r="M400" s="25"/>
      <c r="N400" s="25"/>
      <c r="O400" s="25"/>
      <c r="P400" s="25"/>
      <c r="Q400" s="25"/>
      <c r="R400" s="25"/>
      <c r="S400" s="25"/>
      <c r="T400" s="25"/>
      <c r="U400" s="25"/>
      <c r="V400" s="25"/>
    </row>
    <row r="401" spans="2:22" ht="14.25">
      <c r="B401" s="23"/>
      <c r="C401" s="23"/>
      <c r="D401" s="31"/>
      <c r="E401" s="72"/>
      <c r="F401" s="72"/>
      <c r="G401" s="25"/>
      <c r="H401" s="25"/>
      <c r="I401" s="25"/>
      <c r="J401" s="25"/>
      <c r="K401" s="25"/>
      <c r="L401" s="25"/>
      <c r="M401" s="25"/>
      <c r="N401" s="25"/>
      <c r="O401" s="25"/>
      <c r="P401" s="25"/>
      <c r="Q401" s="25"/>
      <c r="R401" s="25"/>
      <c r="S401" s="25"/>
      <c r="T401" s="25"/>
      <c r="U401" s="25"/>
      <c r="V401" s="25"/>
    </row>
    <row r="402" spans="2:22" ht="14.25">
      <c r="B402" s="23"/>
      <c r="C402" s="23"/>
      <c r="D402" s="31"/>
      <c r="E402" s="72"/>
      <c r="F402" s="72"/>
      <c r="G402" s="25"/>
      <c r="H402" s="25"/>
      <c r="I402" s="25"/>
      <c r="J402" s="25"/>
      <c r="K402" s="25"/>
      <c r="L402" s="25"/>
      <c r="M402" s="25"/>
      <c r="N402" s="25"/>
      <c r="O402" s="25"/>
      <c r="P402" s="25"/>
      <c r="Q402" s="25"/>
      <c r="R402" s="25"/>
      <c r="S402" s="25"/>
      <c r="T402" s="25"/>
      <c r="U402" s="25"/>
      <c r="V402" s="25"/>
    </row>
    <row r="403" spans="2:22" ht="14.25">
      <c r="B403" s="23"/>
      <c r="C403" s="23"/>
      <c r="D403" s="31"/>
      <c r="E403" s="72"/>
      <c r="F403" s="72"/>
      <c r="G403" s="25"/>
      <c r="H403" s="25"/>
      <c r="I403" s="25"/>
      <c r="J403" s="25"/>
      <c r="K403" s="25"/>
      <c r="L403" s="25"/>
      <c r="M403" s="25"/>
      <c r="N403" s="25"/>
      <c r="O403" s="25"/>
      <c r="P403" s="25"/>
      <c r="Q403" s="25"/>
      <c r="R403" s="25"/>
      <c r="S403" s="25"/>
      <c r="T403" s="25"/>
      <c r="U403" s="25"/>
      <c r="V403" s="25"/>
    </row>
    <row r="404" spans="2:22" ht="14.25">
      <c r="B404" s="23"/>
      <c r="C404" s="23"/>
      <c r="D404" s="31"/>
      <c r="E404" s="72"/>
      <c r="F404" s="72"/>
      <c r="G404" s="25"/>
      <c r="H404" s="25"/>
      <c r="I404" s="25"/>
      <c r="J404" s="25"/>
      <c r="K404" s="25"/>
      <c r="L404" s="25"/>
      <c r="M404" s="25"/>
      <c r="N404" s="25"/>
      <c r="O404" s="25"/>
      <c r="P404" s="25"/>
      <c r="Q404" s="25"/>
      <c r="R404" s="25"/>
      <c r="S404" s="25"/>
      <c r="T404" s="25"/>
      <c r="U404" s="25"/>
      <c r="V404" s="25"/>
    </row>
    <row r="405" spans="2:22" ht="14.25">
      <c r="B405" s="23"/>
      <c r="C405" s="23"/>
      <c r="D405" s="31"/>
      <c r="E405" s="72"/>
      <c r="F405" s="72"/>
      <c r="G405" s="25"/>
      <c r="H405" s="25"/>
      <c r="I405" s="25"/>
      <c r="J405" s="25"/>
      <c r="K405" s="25"/>
      <c r="L405" s="25"/>
      <c r="M405" s="25"/>
      <c r="N405" s="25"/>
      <c r="O405" s="25"/>
      <c r="P405" s="25"/>
      <c r="Q405" s="25"/>
      <c r="R405" s="25"/>
      <c r="S405" s="25"/>
      <c r="T405" s="25"/>
      <c r="U405" s="25"/>
      <c r="V405" s="25"/>
    </row>
    <row r="406" spans="2:22" ht="14.25">
      <c r="B406" s="23"/>
      <c r="C406" s="23"/>
      <c r="D406" s="31"/>
      <c r="E406" s="72"/>
      <c r="F406" s="72"/>
      <c r="G406" s="25"/>
      <c r="H406" s="25"/>
      <c r="I406" s="25"/>
      <c r="J406" s="25"/>
      <c r="K406" s="25"/>
      <c r="L406" s="25"/>
      <c r="M406" s="25"/>
      <c r="N406" s="25"/>
      <c r="O406" s="25"/>
      <c r="P406" s="25"/>
      <c r="Q406" s="25"/>
      <c r="R406" s="25"/>
      <c r="S406" s="25"/>
      <c r="T406" s="25"/>
      <c r="U406" s="25"/>
      <c r="V406" s="25"/>
    </row>
    <row r="407" spans="2:22" ht="14.25">
      <c r="B407" s="23"/>
      <c r="C407" s="23"/>
      <c r="D407" s="31"/>
      <c r="E407" s="72"/>
      <c r="F407" s="72"/>
      <c r="G407" s="25"/>
      <c r="H407" s="25"/>
      <c r="I407" s="25"/>
      <c r="J407" s="25"/>
      <c r="K407" s="25"/>
      <c r="L407" s="25"/>
      <c r="M407" s="25"/>
      <c r="N407" s="25"/>
      <c r="O407" s="25"/>
      <c r="P407" s="25"/>
      <c r="Q407" s="25"/>
      <c r="R407" s="25"/>
      <c r="S407" s="25"/>
      <c r="T407" s="25"/>
      <c r="U407" s="25"/>
      <c r="V407" s="25"/>
    </row>
    <row r="408" spans="2:22" ht="14.25">
      <c r="B408" s="23"/>
      <c r="C408" s="23"/>
      <c r="D408" s="31"/>
      <c r="E408" s="72"/>
      <c r="F408" s="72"/>
      <c r="G408" s="25"/>
      <c r="H408" s="25"/>
      <c r="I408" s="25"/>
      <c r="J408" s="25"/>
      <c r="K408" s="25"/>
      <c r="L408" s="25"/>
      <c r="M408" s="25"/>
      <c r="N408" s="25"/>
      <c r="O408" s="25"/>
      <c r="P408" s="25"/>
      <c r="Q408" s="25"/>
      <c r="R408" s="25"/>
      <c r="S408" s="25"/>
      <c r="T408" s="25"/>
      <c r="U408" s="25"/>
      <c r="V408" s="25"/>
    </row>
    <row r="409" spans="2:22" ht="14.25">
      <c r="B409" s="23"/>
      <c r="C409" s="23"/>
      <c r="D409" s="31"/>
      <c r="E409" s="72"/>
      <c r="F409" s="72"/>
      <c r="G409" s="25"/>
      <c r="H409" s="25"/>
      <c r="I409" s="25"/>
      <c r="J409" s="25"/>
      <c r="K409" s="25"/>
      <c r="L409" s="25"/>
      <c r="M409" s="25"/>
      <c r="N409" s="25"/>
      <c r="O409" s="25"/>
      <c r="P409" s="25"/>
      <c r="Q409" s="25"/>
      <c r="R409" s="25"/>
      <c r="S409" s="25"/>
      <c r="T409" s="25"/>
      <c r="U409" s="25"/>
      <c r="V409" s="25"/>
    </row>
    <row r="410" spans="2:22" ht="14.25">
      <c r="B410" s="23"/>
      <c r="C410" s="23"/>
      <c r="D410" s="31"/>
      <c r="E410" s="72"/>
      <c r="F410" s="72"/>
      <c r="G410" s="25"/>
      <c r="H410" s="25"/>
      <c r="I410" s="25"/>
      <c r="J410" s="25"/>
      <c r="K410" s="25"/>
      <c r="L410" s="25"/>
      <c r="M410" s="25"/>
      <c r="N410" s="25"/>
      <c r="O410" s="25"/>
      <c r="P410" s="25"/>
      <c r="Q410" s="25"/>
      <c r="R410" s="25"/>
      <c r="S410" s="25"/>
      <c r="T410" s="25"/>
      <c r="U410" s="25"/>
      <c r="V410" s="25"/>
    </row>
    <row r="411" spans="2:22" ht="14.25">
      <c r="B411" s="23"/>
      <c r="C411" s="23"/>
      <c r="D411" s="31"/>
      <c r="E411" s="72"/>
      <c r="F411" s="72"/>
      <c r="G411" s="25"/>
      <c r="H411" s="25"/>
      <c r="I411" s="25"/>
      <c r="J411" s="25"/>
      <c r="K411" s="25"/>
      <c r="L411" s="25"/>
      <c r="M411" s="25"/>
      <c r="N411" s="25"/>
      <c r="O411" s="25"/>
      <c r="P411" s="25"/>
      <c r="Q411" s="25"/>
      <c r="R411" s="25"/>
      <c r="S411" s="25"/>
      <c r="T411" s="25"/>
      <c r="U411" s="25"/>
      <c r="V411" s="25"/>
    </row>
    <row r="412" spans="2:22" ht="14.25">
      <c r="B412" s="23"/>
      <c r="C412" s="23"/>
      <c r="D412" s="31"/>
      <c r="E412" s="72"/>
      <c r="F412" s="72"/>
      <c r="G412" s="25"/>
      <c r="H412" s="25"/>
      <c r="I412" s="25"/>
      <c r="J412" s="25"/>
      <c r="K412" s="25"/>
      <c r="L412" s="25"/>
      <c r="M412" s="25"/>
      <c r="N412" s="25"/>
      <c r="O412" s="25"/>
      <c r="P412" s="25"/>
      <c r="Q412" s="25"/>
      <c r="R412" s="25"/>
      <c r="S412" s="25"/>
      <c r="T412" s="25"/>
      <c r="U412" s="25"/>
      <c r="V412" s="25"/>
    </row>
    <row r="413" spans="2:22" ht="14.25">
      <c r="B413" s="23"/>
      <c r="C413" s="23"/>
      <c r="D413" s="31"/>
      <c r="E413" s="72"/>
      <c r="F413" s="72"/>
      <c r="G413" s="25"/>
      <c r="H413" s="25"/>
      <c r="I413" s="25"/>
      <c r="J413" s="25"/>
      <c r="K413" s="25"/>
      <c r="L413" s="25"/>
      <c r="M413" s="25"/>
      <c r="N413" s="25"/>
      <c r="O413" s="25"/>
      <c r="P413" s="25"/>
      <c r="Q413" s="25"/>
      <c r="R413" s="25"/>
      <c r="S413" s="25"/>
      <c r="T413" s="25"/>
      <c r="U413" s="25"/>
      <c r="V413" s="25"/>
    </row>
    <row r="414" spans="2:22" ht="14.25">
      <c r="B414" s="23"/>
      <c r="C414" s="23"/>
      <c r="D414" s="31"/>
      <c r="E414" s="72"/>
      <c r="F414" s="72"/>
      <c r="G414" s="25"/>
      <c r="H414" s="25"/>
      <c r="I414" s="25"/>
      <c r="J414" s="25"/>
      <c r="K414" s="25"/>
      <c r="L414" s="25"/>
      <c r="M414" s="25"/>
      <c r="N414" s="25"/>
      <c r="O414" s="25"/>
      <c r="P414" s="25"/>
      <c r="Q414" s="25"/>
      <c r="R414" s="25"/>
      <c r="S414" s="25"/>
      <c r="T414" s="25"/>
      <c r="U414" s="25"/>
      <c r="V414" s="25"/>
    </row>
    <row r="415" spans="2:22" ht="14.25">
      <c r="B415" s="23"/>
      <c r="C415" s="23"/>
      <c r="D415" s="31"/>
      <c r="E415" s="72"/>
      <c r="F415" s="72"/>
      <c r="G415" s="25"/>
      <c r="H415" s="25"/>
      <c r="I415" s="25"/>
      <c r="J415" s="25"/>
      <c r="K415" s="25"/>
      <c r="L415" s="25"/>
      <c r="M415" s="25"/>
      <c r="N415" s="25"/>
      <c r="O415" s="25"/>
      <c r="P415" s="25"/>
      <c r="Q415" s="25"/>
      <c r="R415" s="25"/>
      <c r="S415" s="25"/>
      <c r="T415" s="25"/>
      <c r="U415" s="25"/>
      <c r="V415" s="25"/>
    </row>
    <row r="416" spans="2:22" ht="14.25">
      <c r="B416" s="23"/>
      <c r="C416" s="23"/>
      <c r="D416" s="31"/>
      <c r="E416" s="72"/>
      <c r="F416" s="72"/>
      <c r="G416" s="25"/>
      <c r="H416" s="25"/>
      <c r="I416" s="25"/>
      <c r="J416" s="25"/>
      <c r="K416" s="25"/>
      <c r="L416" s="25"/>
      <c r="M416" s="25"/>
      <c r="N416" s="25"/>
      <c r="O416" s="25"/>
      <c r="P416" s="25"/>
      <c r="Q416" s="25"/>
      <c r="R416" s="25"/>
      <c r="S416" s="25"/>
      <c r="T416" s="25"/>
      <c r="U416" s="25"/>
      <c r="V416" s="25"/>
    </row>
    <row r="417" spans="2:22" ht="14.25">
      <c r="B417" s="23"/>
      <c r="C417" s="23"/>
      <c r="D417" s="31"/>
      <c r="E417" s="72"/>
      <c r="F417" s="72"/>
      <c r="G417" s="25"/>
      <c r="H417" s="25"/>
      <c r="I417" s="25"/>
      <c r="J417" s="25"/>
      <c r="K417" s="25"/>
      <c r="L417" s="25"/>
      <c r="M417" s="25"/>
      <c r="N417" s="25"/>
      <c r="O417" s="25"/>
      <c r="P417" s="25"/>
      <c r="Q417" s="25"/>
      <c r="R417" s="25"/>
      <c r="S417" s="25"/>
      <c r="T417" s="25"/>
      <c r="U417" s="25"/>
      <c r="V417" s="25"/>
    </row>
    <row r="418" spans="2:22" ht="14.25">
      <c r="B418" s="23"/>
      <c r="C418" s="23"/>
      <c r="D418" s="31"/>
      <c r="E418" s="72"/>
      <c r="F418" s="72"/>
      <c r="G418" s="25"/>
      <c r="H418" s="25"/>
      <c r="I418" s="25"/>
      <c r="J418" s="25"/>
      <c r="K418" s="25"/>
      <c r="L418" s="25"/>
      <c r="M418" s="25"/>
      <c r="N418" s="25"/>
      <c r="O418" s="25"/>
      <c r="P418" s="25"/>
      <c r="Q418" s="25"/>
      <c r="R418" s="25"/>
      <c r="S418" s="25"/>
      <c r="T418" s="25"/>
      <c r="U418" s="25"/>
      <c r="V418" s="25"/>
    </row>
    <row r="419" spans="2:22" ht="14.25">
      <c r="B419" s="23"/>
      <c r="C419" s="23"/>
      <c r="D419" s="31"/>
      <c r="E419" s="72"/>
      <c r="F419" s="72"/>
      <c r="G419" s="25"/>
      <c r="H419" s="25"/>
      <c r="I419" s="25"/>
      <c r="J419" s="25"/>
      <c r="K419" s="25"/>
      <c r="L419" s="25"/>
      <c r="M419" s="25"/>
      <c r="N419" s="25"/>
      <c r="O419" s="25"/>
      <c r="P419" s="25"/>
      <c r="Q419" s="25"/>
      <c r="R419" s="25"/>
      <c r="S419" s="25"/>
      <c r="T419" s="25"/>
      <c r="U419" s="25"/>
      <c r="V419" s="25"/>
    </row>
    <row r="420" spans="2:22" ht="14.25">
      <c r="B420" s="23"/>
      <c r="C420" s="23"/>
      <c r="D420" s="31"/>
      <c r="E420" s="72"/>
      <c r="F420" s="72"/>
      <c r="G420" s="25"/>
      <c r="H420" s="25"/>
      <c r="I420" s="25"/>
      <c r="J420" s="25"/>
      <c r="K420" s="25"/>
      <c r="L420" s="25"/>
      <c r="M420" s="25"/>
      <c r="N420" s="25"/>
      <c r="O420" s="25"/>
      <c r="P420" s="25"/>
      <c r="Q420" s="25"/>
      <c r="R420" s="25"/>
      <c r="S420" s="25"/>
      <c r="T420" s="25"/>
      <c r="U420" s="25"/>
      <c r="V420" s="25"/>
    </row>
    <row r="421" spans="2:22" ht="14.25">
      <c r="B421" s="23"/>
      <c r="C421" s="23"/>
      <c r="D421" s="31"/>
      <c r="E421" s="72"/>
      <c r="F421" s="72"/>
      <c r="G421" s="25"/>
      <c r="H421" s="25"/>
      <c r="I421" s="25"/>
      <c r="J421" s="25"/>
      <c r="K421" s="25"/>
      <c r="L421" s="25"/>
      <c r="M421" s="25"/>
      <c r="N421" s="25"/>
      <c r="O421" s="25"/>
      <c r="P421" s="25"/>
      <c r="Q421" s="25"/>
      <c r="R421" s="25"/>
      <c r="S421" s="25"/>
      <c r="T421" s="25"/>
      <c r="U421" s="25"/>
      <c r="V421" s="25"/>
    </row>
    <row r="422" spans="2:22" ht="14.25">
      <c r="B422" s="23"/>
      <c r="C422" s="23"/>
      <c r="D422" s="31"/>
      <c r="E422" s="72"/>
      <c r="F422" s="72"/>
      <c r="G422" s="25"/>
      <c r="H422" s="25"/>
      <c r="I422" s="25"/>
      <c r="J422" s="25"/>
      <c r="K422" s="25"/>
      <c r="L422" s="25"/>
      <c r="M422" s="25"/>
      <c r="N422" s="25"/>
      <c r="O422" s="25"/>
      <c r="P422" s="25"/>
      <c r="Q422" s="25"/>
      <c r="R422" s="25"/>
      <c r="S422" s="25"/>
      <c r="T422" s="25"/>
      <c r="U422" s="25"/>
      <c r="V422" s="25"/>
    </row>
    <row r="423" spans="2:22" ht="14.25">
      <c r="B423" s="23"/>
      <c r="C423" s="23"/>
      <c r="D423" s="31"/>
      <c r="E423" s="72"/>
      <c r="F423" s="72"/>
      <c r="G423" s="25"/>
      <c r="H423" s="25"/>
      <c r="I423" s="25"/>
      <c r="J423" s="25"/>
      <c r="K423" s="25"/>
      <c r="L423" s="25"/>
      <c r="M423" s="25"/>
      <c r="N423" s="25"/>
      <c r="O423" s="25"/>
      <c r="P423" s="25"/>
      <c r="Q423" s="25"/>
      <c r="R423" s="25"/>
      <c r="S423" s="25"/>
      <c r="T423" s="25"/>
      <c r="U423" s="25"/>
      <c r="V423" s="25"/>
    </row>
    <row r="424" spans="2:22" ht="14.25">
      <c r="B424" s="23"/>
      <c r="C424" s="23"/>
      <c r="D424" s="31"/>
      <c r="E424" s="72"/>
      <c r="F424" s="72"/>
      <c r="G424" s="25"/>
      <c r="H424" s="25"/>
      <c r="I424" s="25"/>
      <c r="J424" s="25"/>
      <c r="K424" s="25"/>
      <c r="L424" s="25"/>
      <c r="M424" s="25"/>
      <c r="N424" s="25"/>
      <c r="O424" s="25"/>
      <c r="P424" s="25"/>
      <c r="Q424" s="25"/>
      <c r="R424" s="25"/>
      <c r="S424" s="25"/>
      <c r="T424" s="25"/>
      <c r="U424" s="25"/>
      <c r="V424" s="25"/>
    </row>
    <row r="425" spans="2:22" ht="14.25">
      <c r="B425" s="23"/>
      <c r="C425" s="23"/>
      <c r="D425" s="31"/>
      <c r="E425" s="72"/>
      <c r="F425" s="72"/>
      <c r="G425" s="25"/>
      <c r="H425" s="25"/>
      <c r="I425" s="25"/>
      <c r="J425" s="25"/>
      <c r="K425" s="25"/>
      <c r="L425" s="25"/>
      <c r="M425" s="25"/>
      <c r="N425" s="25"/>
      <c r="O425" s="25"/>
      <c r="P425" s="25"/>
      <c r="Q425" s="25"/>
      <c r="R425" s="25"/>
      <c r="S425" s="25"/>
      <c r="T425" s="25"/>
      <c r="U425" s="25"/>
      <c r="V425" s="25"/>
    </row>
    <row r="426" spans="2:22" ht="14.25">
      <c r="B426" s="23"/>
      <c r="C426" s="23"/>
      <c r="D426" s="31"/>
      <c r="E426" s="72"/>
      <c r="F426" s="72"/>
      <c r="G426" s="25"/>
      <c r="H426" s="25"/>
      <c r="I426" s="25"/>
      <c r="J426" s="25"/>
      <c r="K426" s="25"/>
      <c r="L426" s="25"/>
      <c r="M426" s="25"/>
      <c r="N426" s="25"/>
      <c r="O426" s="25"/>
      <c r="P426" s="25"/>
      <c r="Q426" s="25"/>
      <c r="R426" s="25"/>
      <c r="S426" s="25"/>
      <c r="T426" s="25"/>
      <c r="U426" s="25"/>
      <c r="V426" s="25"/>
    </row>
    <row r="427" spans="2:22" ht="14.25">
      <c r="B427" s="23"/>
      <c r="C427" s="23"/>
      <c r="D427" s="31"/>
      <c r="E427" s="72"/>
      <c r="F427" s="72"/>
      <c r="G427" s="25"/>
      <c r="H427" s="25"/>
      <c r="I427" s="25"/>
      <c r="J427" s="25"/>
      <c r="K427" s="25"/>
      <c r="L427" s="25"/>
      <c r="M427" s="25"/>
      <c r="N427" s="25"/>
      <c r="O427" s="25"/>
      <c r="P427" s="25"/>
      <c r="Q427" s="25"/>
      <c r="R427" s="25"/>
      <c r="S427" s="25"/>
      <c r="T427" s="25"/>
      <c r="U427" s="25"/>
      <c r="V427" s="25"/>
    </row>
    <row r="428" spans="2:22" ht="14.25">
      <c r="B428" s="23"/>
      <c r="C428" s="23"/>
      <c r="D428" s="31"/>
      <c r="E428" s="72"/>
      <c r="F428" s="72"/>
      <c r="G428" s="25"/>
      <c r="H428" s="25"/>
      <c r="I428" s="25"/>
      <c r="J428" s="25"/>
      <c r="K428" s="25"/>
      <c r="L428" s="25"/>
      <c r="M428" s="25"/>
      <c r="N428" s="25"/>
      <c r="O428" s="25"/>
      <c r="P428" s="25"/>
      <c r="Q428" s="25"/>
      <c r="R428" s="25"/>
      <c r="S428" s="25"/>
      <c r="T428" s="25"/>
      <c r="U428" s="25"/>
      <c r="V428" s="25"/>
    </row>
    <row r="429" spans="2:22" ht="14.25">
      <c r="B429" s="23"/>
      <c r="C429" s="23"/>
      <c r="D429" s="31"/>
      <c r="E429" s="72"/>
      <c r="F429" s="72"/>
      <c r="G429" s="25"/>
      <c r="H429" s="25"/>
      <c r="I429" s="25"/>
      <c r="J429" s="25"/>
      <c r="K429" s="25"/>
      <c r="L429" s="25"/>
      <c r="M429" s="25"/>
      <c r="N429" s="25"/>
      <c r="O429" s="25"/>
      <c r="P429" s="25"/>
      <c r="Q429" s="25"/>
      <c r="R429" s="25"/>
      <c r="S429" s="25"/>
      <c r="T429" s="25"/>
      <c r="U429" s="25"/>
      <c r="V429" s="25"/>
    </row>
    <row r="430" spans="2:22" ht="14.25">
      <c r="B430" s="23"/>
      <c r="C430" s="23"/>
      <c r="D430" s="31"/>
      <c r="E430" s="72"/>
      <c r="F430" s="72"/>
      <c r="G430" s="25"/>
      <c r="H430" s="25"/>
      <c r="I430" s="25"/>
      <c r="J430" s="25"/>
      <c r="K430" s="25"/>
      <c r="L430" s="25"/>
      <c r="M430" s="25"/>
      <c r="N430" s="25"/>
      <c r="O430" s="25"/>
      <c r="P430" s="25"/>
      <c r="Q430" s="25"/>
      <c r="R430" s="25"/>
      <c r="S430" s="25"/>
      <c r="T430" s="25"/>
      <c r="U430" s="25"/>
      <c r="V430" s="25"/>
    </row>
    <row r="431" spans="2:22" ht="14.25">
      <c r="B431" s="23"/>
      <c r="C431" s="23"/>
      <c r="D431" s="31"/>
      <c r="E431" s="72"/>
      <c r="F431" s="72"/>
      <c r="G431" s="25"/>
      <c r="H431" s="25"/>
      <c r="I431" s="25"/>
      <c r="J431" s="25"/>
      <c r="K431" s="25"/>
      <c r="L431" s="25"/>
      <c r="M431" s="25"/>
      <c r="N431" s="25"/>
      <c r="O431" s="25"/>
      <c r="P431" s="25"/>
      <c r="Q431" s="25"/>
      <c r="R431" s="25"/>
      <c r="S431" s="25"/>
      <c r="T431" s="25"/>
      <c r="U431" s="25"/>
      <c r="V431" s="25"/>
    </row>
    <row r="432" spans="2:22" ht="14.25">
      <c r="B432" s="23"/>
      <c r="C432" s="23"/>
      <c r="D432" s="31"/>
      <c r="E432" s="72"/>
      <c r="F432" s="72"/>
      <c r="G432" s="25"/>
      <c r="H432" s="25"/>
      <c r="I432" s="25"/>
      <c r="J432" s="25"/>
      <c r="K432" s="25"/>
      <c r="L432" s="25"/>
      <c r="M432" s="25"/>
      <c r="N432" s="25"/>
      <c r="O432" s="25"/>
      <c r="P432" s="25"/>
      <c r="Q432" s="25"/>
      <c r="R432" s="25"/>
      <c r="S432" s="25"/>
      <c r="T432" s="25"/>
      <c r="U432" s="25"/>
      <c r="V432" s="25"/>
    </row>
    <row r="433" spans="2:22" ht="14.25">
      <c r="B433" s="23"/>
      <c r="C433" s="23"/>
      <c r="D433" s="31"/>
      <c r="E433" s="72"/>
      <c r="F433" s="72"/>
      <c r="G433" s="25"/>
      <c r="H433" s="25"/>
      <c r="I433" s="25"/>
      <c r="J433" s="25"/>
      <c r="K433" s="25"/>
      <c r="L433" s="25"/>
      <c r="M433" s="25"/>
      <c r="N433" s="25"/>
      <c r="O433" s="25"/>
      <c r="P433" s="25"/>
      <c r="Q433" s="25"/>
      <c r="R433" s="25"/>
      <c r="S433" s="25"/>
      <c r="T433" s="25"/>
      <c r="U433" s="25"/>
      <c r="V433" s="25"/>
    </row>
    <row r="434" spans="2:22" ht="14.25">
      <c r="B434" s="23"/>
      <c r="C434" s="23"/>
      <c r="D434" s="31"/>
      <c r="E434" s="72"/>
      <c r="F434" s="72"/>
      <c r="G434" s="25"/>
      <c r="H434" s="25"/>
      <c r="I434" s="25"/>
      <c r="J434" s="25"/>
      <c r="K434" s="25"/>
      <c r="L434" s="25"/>
      <c r="M434" s="25"/>
      <c r="N434" s="25"/>
      <c r="O434" s="25"/>
      <c r="P434" s="25"/>
      <c r="Q434" s="25"/>
      <c r="R434" s="25"/>
      <c r="S434" s="25"/>
      <c r="T434" s="25"/>
      <c r="U434" s="25"/>
      <c r="V434" s="25"/>
    </row>
    <row r="435" spans="2:22" ht="14.25">
      <c r="B435" s="23"/>
      <c r="C435" s="23"/>
      <c r="D435" s="31"/>
      <c r="E435" s="72"/>
      <c r="F435" s="72"/>
      <c r="G435" s="25"/>
      <c r="H435" s="25"/>
      <c r="I435" s="25"/>
      <c r="J435" s="25"/>
      <c r="K435" s="25"/>
      <c r="L435" s="25"/>
      <c r="M435" s="25"/>
      <c r="N435" s="25"/>
      <c r="O435" s="25"/>
      <c r="P435" s="25"/>
      <c r="Q435" s="25"/>
      <c r="R435" s="25"/>
      <c r="S435" s="25"/>
      <c r="T435" s="25"/>
      <c r="U435" s="25"/>
      <c r="V435" s="25"/>
    </row>
    <row r="436" spans="2:22" ht="14.25">
      <c r="B436" s="23"/>
      <c r="C436" s="23"/>
      <c r="D436" s="31"/>
      <c r="E436" s="72"/>
      <c r="F436" s="72"/>
      <c r="G436" s="25"/>
      <c r="H436" s="25"/>
      <c r="I436" s="25"/>
      <c r="J436" s="25"/>
      <c r="K436" s="25"/>
      <c r="L436" s="25"/>
      <c r="M436" s="25"/>
      <c r="N436" s="25"/>
      <c r="O436" s="25"/>
      <c r="P436" s="25"/>
      <c r="Q436" s="25"/>
      <c r="R436" s="25"/>
      <c r="S436" s="25"/>
      <c r="T436" s="25"/>
      <c r="U436" s="25"/>
      <c r="V436" s="25"/>
    </row>
    <row r="437" spans="2:22" ht="14.25">
      <c r="B437" s="23"/>
      <c r="C437" s="23"/>
      <c r="D437" s="31"/>
      <c r="E437" s="72"/>
      <c r="F437" s="72"/>
      <c r="G437" s="25"/>
      <c r="H437" s="25"/>
      <c r="I437" s="25"/>
      <c r="J437" s="25"/>
      <c r="K437" s="25"/>
      <c r="L437" s="25"/>
      <c r="M437" s="25"/>
      <c r="N437" s="25"/>
      <c r="O437" s="25"/>
      <c r="P437" s="25"/>
      <c r="Q437" s="25"/>
      <c r="R437" s="25"/>
      <c r="S437" s="25"/>
      <c r="T437" s="25"/>
      <c r="U437" s="25"/>
      <c r="V437" s="25"/>
    </row>
    <row r="438" spans="2:22" ht="14.25">
      <c r="B438" s="23"/>
      <c r="C438" s="23"/>
      <c r="D438" s="31"/>
      <c r="E438" s="72"/>
      <c r="F438" s="72"/>
      <c r="G438" s="25"/>
      <c r="H438" s="25"/>
      <c r="I438" s="25"/>
      <c r="J438" s="25"/>
      <c r="K438" s="25"/>
      <c r="L438" s="25"/>
      <c r="M438" s="25"/>
      <c r="N438" s="25"/>
      <c r="O438" s="25"/>
      <c r="P438" s="25"/>
      <c r="Q438" s="25"/>
      <c r="R438" s="25"/>
      <c r="S438" s="25"/>
      <c r="T438" s="25"/>
      <c r="U438" s="25"/>
      <c r="V438" s="25"/>
    </row>
    <row r="439" spans="2:22" ht="14.25">
      <c r="B439" s="23"/>
      <c r="C439" s="23"/>
      <c r="D439" s="31"/>
      <c r="E439" s="72"/>
      <c r="F439" s="72"/>
      <c r="G439" s="25"/>
      <c r="H439" s="25"/>
      <c r="I439" s="25"/>
      <c r="J439" s="25"/>
      <c r="K439" s="25"/>
      <c r="L439" s="25"/>
      <c r="M439" s="25"/>
      <c r="N439" s="25"/>
      <c r="O439" s="25"/>
      <c r="P439" s="25"/>
      <c r="Q439" s="25"/>
      <c r="R439" s="25"/>
      <c r="S439" s="25"/>
      <c r="T439" s="25"/>
      <c r="U439" s="25"/>
      <c r="V439" s="25"/>
    </row>
    <row r="440" spans="2:22" ht="14.25">
      <c r="B440" s="23"/>
      <c r="C440" s="23"/>
      <c r="D440" s="31"/>
      <c r="E440" s="72"/>
      <c r="F440" s="72"/>
      <c r="G440" s="25"/>
      <c r="H440" s="25"/>
      <c r="I440" s="25"/>
      <c r="J440" s="25"/>
      <c r="K440" s="25"/>
      <c r="L440" s="25"/>
      <c r="M440" s="25"/>
      <c r="N440" s="25"/>
      <c r="O440" s="25"/>
      <c r="P440" s="25"/>
      <c r="Q440" s="25"/>
      <c r="R440" s="25"/>
      <c r="S440" s="25"/>
      <c r="T440" s="25"/>
      <c r="U440" s="25"/>
      <c r="V440" s="25"/>
    </row>
    <row r="441" spans="2:22" ht="14.25">
      <c r="B441" s="23"/>
      <c r="C441" s="23"/>
      <c r="D441" s="31"/>
      <c r="E441" s="72"/>
      <c r="F441" s="72"/>
      <c r="G441" s="25"/>
      <c r="H441" s="25"/>
      <c r="I441" s="25"/>
      <c r="J441" s="25"/>
      <c r="K441" s="25"/>
      <c r="L441" s="25"/>
      <c r="M441" s="25"/>
      <c r="N441" s="25"/>
      <c r="O441" s="25"/>
      <c r="P441" s="25"/>
      <c r="Q441" s="25"/>
      <c r="R441" s="25"/>
      <c r="S441" s="25"/>
      <c r="T441" s="25"/>
      <c r="U441" s="25"/>
      <c r="V441" s="25"/>
    </row>
    <row r="442" spans="2:22" ht="14.25">
      <c r="B442" s="23"/>
      <c r="C442" s="23"/>
      <c r="D442" s="31"/>
      <c r="E442" s="72"/>
      <c r="F442" s="72"/>
      <c r="G442" s="25"/>
      <c r="H442" s="25"/>
      <c r="I442" s="25"/>
      <c r="J442" s="25"/>
      <c r="K442" s="25"/>
      <c r="L442" s="25"/>
      <c r="M442" s="25"/>
      <c r="N442" s="25"/>
      <c r="O442" s="25"/>
      <c r="P442" s="25"/>
      <c r="Q442" s="25"/>
      <c r="R442" s="25"/>
      <c r="S442" s="25"/>
      <c r="T442" s="25"/>
      <c r="U442" s="25"/>
      <c r="V442" s="25"/>
    </row>
    <row r="443" spans="2:22" ht="14.25">
      <c r="B443" s="23"/>
      <c r="C443" s="23"/>
      <c r="D443" s="31"/>
      <c r="E443" s="72"/>
      <c r="F443" s="72"/>
      <c r="G443" s="25"/>
      <c r="H443" s="25"/>
      <c r="I443" s="25"/>
      <c r="J443" s="25"/>
      <c r="K443" s="25"/>
      <c r="L443" s="25"/>
      <c r="M443" s="25"/>
      <c r="N443" s="25"/>
      <c r="O443" s="25"/>
      <c r="P443" s="25"/>
      <c r="Q443" s="25"/>
      <c r="R443" s="25"/>
      <c r="S443" s="25"/>
      <c r="T443" s="25"/>
      <c r="U443" s="25"/>
      <c r="V443" s="25"/>
    </row>
    <row r="444" spans="2:22" ht="14.25">
      <c r="B444" s="23"/>
      <c r="C444" s="23"/>
      <c r="D444" s="31"/>
      <c r="E444" s="72"/>
      <c r="F444" s="72"/>
      <c r="G444" s="25"/>
      <c r="H444" s="25"/>
      <c r="I444" s="25"/>
      <c r="J444" s="25"/>
      <c r="K444" s="25"/>
      <c r="L444" s="25"/>
      <c r="M444" s="25"/>
      <c r="N444" s="25"/>
      <c r="O444" s="25"/>
      <c r="P444" s="25"/>
      <c r="Q444" s="25"/>
      <c r="R444" s="25"/>
      <c r="S444" s="25"/>
      <c r="T444" s="25"/>
      <c r="U444" s="25"/>
      <c r="V444" s="25"/>
    </row>
    <row r="445" spans="2:22" ht="14.25">
      <c r="B445" s="23"/>
      <c r="C445" s="23"/>
      <c r="D445" s="31"/>
      <c r="E445" s="72"/>
      <c r="F445" s="72"/>
      <c r="G445" s="25"/>
      <c r="H445" s="25"/>
      <c r="I445" s="25"/>
      <c r="J445" s="25"/>
      <c r="K445" s="25"/>
      <c r="L445" s="25"/>
      <c r="M445" s="25"/>
      <c r="N445" s="25"/>
      <c r="O445" s="25"/>
      <c r="P445" s="25"/>
      <c r="Q445" s="25"/>
      <c r="R445" s="25"/>
      <c r="S445" s="25"/>
      <c r="T445" s="25"/>
      <c r="U445" s="25"/>
      <c r="V445" s="25"/>
    </row>
    <row r="446" spans="2:22" ht="14.25">
      <c r="B446" s="23"/>
      <c r="C446" s="23"/>
      <c r="D446" s="31"/>
      <c r="E446" s="72"/>
      <c r="F446" s="72"/>
      <c r="G446" s="25"/>
      <c r="H446" s="25"/>
      <c r="I446" s="25"/>
      <c r="J446" s="25"/>
      <c r="K446" s="25"/>
      <c r="L446" s="25"/>
      <c r="M446" s="25"/>
      <c r="N446" s="25"/>
      <c r="O446" s="25"/>
      <c r="P446" s="25"/>
      <c r="Q446" s="25"/>
      <c r="R446" s="25"/>
      <c r="S446" s="25"/>
      <c r="T446" s="25"/>
      <c r="U446" s="25"/>
      <c r="V446" s="25"/>
    </row>
    <row r="447" spans="2:22" ht="14.25">
      <c r="B447" s="23"/>
      <c r="C447" s="23"/>
      <c r="D447" s="31"/>
      <c r="E447" s="72"/>
      <c r="F447" s="72"/>
      <c r="G447" s="25"/>
      <c r="H447" s="25"/>
      <c r="I447" s="25"/>
      <c r="J447" s="25"/>
      <c r="K447" s="25"/>
      <c r="L447" s="25"/>
      <c r="M447" s="25"/>
      <c r="N447" s="25"/>
      <c r="O447" s="25"/>
      <c r="P447" s="25"/>
      <c r="Q447" s="25"/>
      <c r="R447" s="25"/>
      <c r="S447" s="25"/>
      <c r="T447" s="25"/>
      <c r="U447" s="25"/>
      <c r="V447" s="25"/>
    </row>
    <row r="448" spans="2:22" ht="14.25">
      <c r="B448" s="23"/>
      <c r="C448" s="23"/>
      <c r="D448" s="31"/>
      <c r="E448" s="72"/>
      <c r="F448" s="72"/>
      <c r="G448" s="25"/>
      <c r="H448" s="25"/>
      <c r="I448" s="25"/>
      <c r="J448" s="25"/>
      <c r="K448" s="25"/>
      <c r="L448" s="25"/>
      <c r="M448" s="25"/>
      <c r="N448" s="25"/>
      <c r="O448" s="25"/>
      <c r="P448" s="25"/>
      <c r="Q448" s="25"/>
      <c r="R448" s="25"/>
      <c r="S448" s="25"/>
      <c r="T448" s="25"/>
      <c r="U448" s="25"/>
      <c r="V448" s="25"/>
    </row>
    <row r="449" spans="2:22" ht="14.25">
      <c r="B449" s="23"/>
      <c r="C449" s="23"/>
      <c r="D449" s="31"/>
      <c r="E449" s="72"/>
      <c r="F449" s="72"/>
      <c r="G449" s="25"/>
      <c r="H449" s="25"/>
      <c r="I449" s="25"/>
      <c r="J449" s="25"/>
      <c r="K449" s="25"/>
      <c r="L449" s="25"/>
      <c r="M449" s="25"/>
      <c r="N449" s="25"/>
      <c r="O449" s="25"/>
      <c r="P449" s="25"/>
      <c r="Q449" s="25"/>
      <c r="R449" s="25"/>
      <c r="S449" s="25"/>
      <c r="T449" s="25"/>
      <c r="U449" s="25"/>
      <c r="V449" s="25"/>
    </row>
    <row r="450" spans="2:22" ht="14.25">
      <c r="B450" s="23"/>
      <c r="C450" s="23"/>
      <c r="D450" s="31"/>
      <c r="E450" s="72"/>
      <c r="F450" s="72"/>
      <c r="G450" s="25"/>
      <c r="H450" s="25"/>
      <c r="I450" s="25"/>
      <c r="J450" s="25"/>
      <c r="K450" s="25"/>
      <c r="L450" s="25"/>
      <c r="M450" s="25"/>
      <c r="N450" s="25"/>
      <c r="O450" s="25"/>
      <c r="P450" s="25"/>
      <c r="Q450" s="25"/>
      <c r="R450" s="25"/>
      <c r="S450" s="25"/>
      <c r="T450" s="25"/>
      <c r="U450" s="25"/>
      <c r="V450" s="25"/>
    </row>
    <row r="451" spans="2:22" ht="14.25">
      <c r="B451" s="23"/>
      <c r="C451" s="23"/>
      <c r="D451" s="31"/>
      <c r="E451" s="72"/>
      <c r="F451" s="72"/>
      <c r="G451" s="25"/>
      <c r="H451" s="25"/>
      <c r="I451" s="25"/>
      <c r="J451" s="25"/>
      <c r="K451" s="25"/>
      <c r="L451" s="25"/>
      <c r="M451" s="25"/>
      <c r="N451" s="25"/>
      <c r="O451" s="25"/>
      <c r="P451" s="25"/>
      <c r="Q451" s="25"/>
      <c r="R451" s="25"/>
      <c r="S451" s="25"/>
      <c r="T451" s="25"/>
      <c r="U451" s="25"/>
      <c r="V451" s="25"/>
    </row>
    <row r="452" spans="2:22" ht="14.25">
      <c r="B452" s="23"/>
      <c r="C452" s="23"/>
      <c r="D452" s="31"/>
      <c r="E452" s="72"/>
      <c r="F452" s="72"/>
      <c r="G452" s="25"/>
      <c r="H452" s="25"/>
      <c r="I452" s="25"/>
      <c r="J452" s="25"/>
      <c r="K452" s="25"/>
      <c r="L452" s="25"/>
      <c r="M452" s="25"/>
      <c r="N452" s="25"/>
      <c r="O452" s="25"/>
      <c r="P452" s="25"/>
      <c r="Q452" s="25"/>
      <c r="R452" s="25"/>
      <c r="S452" s="25"/>
      <c r="T452" s="25"/>
      <c r="U452" s="25"/>
      <c r="V452" s="25"/>
    </row>
    <row r="453" spans="2:22" ht="14.25">
      <c r="B453" s="23"/>
      <c r="C453" s="23"/>
      <c r="D453" s="31"/>
      <c r="E453" s="72"/>
      <c r="F453" s="72"/>
      <c r="G453" s="25"/>
      <c r="H453" s="25"/>
      <c r="I453" s="25"/>
      <c r="J453" s="25"/>
      <c r="K453" s="25"/>
      <c r="L453" s="25"/>
      <c r="M453" s="25"/>
      <c r="N453" s="25"/>
      <c r="O453" s="25"/>
      <c r="P453" s="25"/>
      <c r="Q453" s="25"/>
      <c r="R453" s="25"/>
      <c r="S453" s="25"/>
      <c r="T453" s="25"/>
      <c r="U453" s="25"/>
      <c r="V453" s="25"/>
    </row>
    <row r="454" spans="2:22" ht="14.25">
      <c r="B454" s="23"/>
      <c r="C454" s="23"/>
      <c r="D454" s="31"/>
      <c r="E454" s="72"/>
      <c r="F454" s="72"/>
      <c r="G454" s="25"/>
      <c r="H454" s="25"/>
      <c r="I454" s="25"/>
      <c r="J454" s="25"/>
      <c r="K454" s="25"/>
      <c r="L454" s="25"/>
      <c r="M454" s="25"/>
      <c r="N454" s="25"/>
      <c r="O454" s="25"/>
      <c r="P454" s="25"/>
      <c r="Q454" s="25"/>
      <c r="R454" s="25"/>
      <c r="S454" s="25"/>
      <c r="T454" s="25"/>
      <c r="U454" s="25"/>
      <c r="V454" s="25"/>
    </row>
    <row r="455" spans="2:22" ht="14.25">
      <c r="B455" s="23"/>
      <c r="C455" s="23"/>
      <c r="D455" s="31"/>
      <c r="E455" s="72"/>
      <c r="F455" s="72"/>
      <c r="G455" s="25"/>
      <c r="H455" s="25"/>
      <c r="I455" s="25"/>
      <c r="J455" s="25"/>
      <c r="K455" s="25"/>
      <c r="L455" s="25"/>
      <c r="M455" s="25"/>
      <c r="N455" s="25"/>
      <c r="O455" s="25"/>
      <c r="P455" s="25"/>
      <c r="Q455" s="25"/>
      <c r="R455" s="25"/>
      <c r="S455" s="25"/>
      <c r="T455" s="25"/>
      <c r="U455" s="25"/>
      <c r="V455" s="25"/>
    </row>
    <row r="456" spans="2:22" ht="14.25">
      <c r="B456" s="23"/>
      <c r="C456" s="23"/>
      <c r="D456" s="31"/>
      <c r="E456" s="72"/>
      <c r="F456" s="72"/>
      <c r="G456" s="25"/>
      <c r="H456" s="25"/>
      <c r="I456" s="25"/>
      <c r="J456" s="25"/>
      <c r="K456" s="25"/>
      <c r="L456" s="25"/>
      <c r="M456" s="25"/>
      <c r="N456" s="25"/>
      <c r="O456" s="25"/>
      <c r="P456" s="25"/>
      <c r="Q456" s="25"/>
      <c r="R456" s="25"/>
      <c r="S456" s="25"/>
      <c r="T456" s="25"/>
      <c r="U456" s="25"/>
      <c r="V456" s="25"/>
    </row>
    <row r="457" spans="2:22" ht="14.25">
      <c r="B457" s="23"/>
      <c r="C457" s="23"/>
      <c r="D457" s="31"/>
      <c r="E457" s="72"/>
      <c r="F457" s="72"/>
      <c r="G457" s="25"/>
      <c r="H457" s="25"/>
      <c r="I457" s="25"/>
      <c r="J457" s="25"/>
      <c r="K457" s="25"/>
      <c r="L457" s="25"/>
      <c r="M457" s="25"/>
      <c r="N457" s="25"/>
      <c r="O457" s="25"/>
      <c r="P457" s="25"/>
      <c r="Q457" s="25"/>
      <c r="R457" s="25"/>
      <c r="S457" s="25"/>
      <c r="T457" s="25"/>
      <c r="U457" s="25"/>
      <c r="V457" s="25"/>
    </row>
    <row r="458" spans="2:22" ht="14.25">
      <c r="B458" s="23"/>
      <c r="C458" s="23"/>
      <c r="D458" s="31"/>
      <c r="E458" s="72"/>
      <c r="F458" s="72"/>
      <c r="G458" s="25"/>
      <c r="H458" s="25"/>
      <c r="I458" s="25"/>
      <c r="J458" s="25"/>
      <c r="K458" s="25"/>
      <c r="L458" s="25"/>
      <c r="M458" s="25"/>
      <c r="N458" s="25"/>
      <c r="O458" s="25"/>
      <c r="P458" s="25"/>
      <c r="Q458" s="25"/>
      <c r="R458" s="25"/>
      <c r="S458" s="25"/>
      <c r="T458" s="25"/>
      <c r="U458" s="25"/>
      <c r="V458" s="25"/>
    </row>
    <row r="459" spans="2:22" ht="14.25">
      <c r="B459" s="23"/>
      <c r="C459" s="23"/>
      <c r="D459" s="31"/>
      <c r="E459" s="72"/>
      <c r="F459" s="72"/>
      <c r="G459" s="25"/>
      <c r="H459" s="25"/>
      <c r="I459" s="25"/>
      <c r="J459" s="25"/>
      <c r="K459" s="25"/>
      <c r="L459" s="25"/>
      <c r="M459" s="25"/>
      <c r="N459" s="25"/>
      <c r="O459" s="25"/>
      <c r="P459" s="25"/>
      <c r="Q459" s="25"/>
      <c r="R459" s="25"/>
      <c r="S459" s="25"/>
      <c r="T459" s="25"/>
      <c r="U459" s="25"/>
      <c r="V459" s="25"/>
    </row>
    <row r="460" spans="2:22" ht="14.25">
      <c r="B460" s="23"/>
      <c r="C460" s="23"/>
      <c r="D460" s="31"/>
      <c r="E460" s="72"/>
      <c r="F460" s="72"/>
      <c r="G460" s="25"/>
      <c r="H460" s="25"/>
      <c r="I460" s="25"/>
      <c r="J460" s="25"/>
      <c r="K460" s="25"/>
      <c r="L460" s="25"/>
      <c r="M460" s="25"/>
      <c r="N460" s="25"/>
      <c r="O460" s="25"/>
      <c r="P460" s="25"/>
      <c r="Q460" s="25"/>
      <c r="R460" s="25"/>
      <c r="S460" s="25"/>
      <c r="T460" s="25"/>
      <c r="U460" s="25"/>
      <c r="V460" s="25"/>
    </row>
    <row r="461" spans="2:22" ht="14.25">
      <c r="B461" s="23"/>
      <c r="C461" s="23"/>
      <c r="D461" s="31"/>
      <c r="E461" s="72"/>
      <c r="F461" s="72"/>
      <c r="G461" s="25"/>
      <c r="H461" s="25"/>
      <c r="I461" s="25"/>
      <c r="J461" s="25"/>
      <c r="K461" s="25"/>
      <c r="L461" s="25"/>
      <c r="M461" s="25"/>
      <c r="N461" s="25"/>
      <c r="O461" s="25"/>
      <c r="P461" s="25"/>
      <c r="Q461" s="25"/>
      <c r="R461" s="25"/>
      <c r="S461" s="25"/>
      <c r="T461" s="25"/>
      <c r="U461" s="25"/>
      <c r="V461" s="25"/>
    </row>
    <row r="462" spans="2:22" ht="14.25">
      <c r="B462" s="23"/>
      <c r="C462" s="23"/>
      <c r="D462" s="31"/>
      <c r="E462" s="72"/>
      <c r="F462" s="72"/>
      <c r="G462" s="25"/>
      <c r="H462" s="25"/>
      <c r="I462" s="25"/>
      <c r="J462" s="25"/>
      <c r="K462" s="25"/>
      <c r="L462" s="25"/>
      <c r="M462" s="25"/>
      <c r="N462" s="25"/>
      <c r="O462" s="25"/>
      <c r="P462" s="25"/>
      <c r="Q462" s="25"/>
      <c r="R462" s="25"/>
      <c r="S462" s="25"/>
      <c r="T462" s="25"/>
      <c r="U462" s="25"/>
      <c r="V462" s="25"/>
    </row>
    <row r="463" spans="2:22" ht="14.25">
      <c r="B463" s="23"/>
      <c r="C463" s="23"/>
      <c r="D463" s="31"/>
      <c r="E463" s="72"/>
      <c r="F463" s="72"/>
      <c r="G463" s="25"/>
      <c r="H463" s="25"/>
      <c r="I463" s="25"/>
      <c r="J463" s="25"/>
      <c r="K463" s="25"/>
      <c r="L463" s="25"/>
      <c r="M463" s="25"/>
      <c r="N463" s="25"/>
      <c r="O463" s="25"/>
      <c r="P463" s="25"/>
      <c r="Q463" s="25"/>
      <c r="R463" s="25"/>
      <c r="S463" s="25"/>
      <c r="T463" s="25"/>
      <c r="U463" s="25"/>
      <c r="V463" s="25"/>
    </row>
    <row r="464" spans="2:22" ht="14.25">
      <c r="B464" s="23"/>
      <c r="C464" s="23"/>
      <c r="D464" s="31"/>
      <c r="E464" s="72"/>
      <c r="F464" s="72"/>
      <c r="G464" s="25"/>
      <c r="H464" s="25"/>
      <c r="I464" s="25"/>
      <c r="J464" s="25"/>
      <c r="K464" s="25"/>
      <c r="L464" s="25"/>
      <c r="M464" s="25"/>
      <c r="N464" s="25"/>
      <c r="O464" s="25"/>
      <c r="P464" s="25"/>
      <c r="Q464" s="25"/>
      <c r="R464" s="25"/>
      <c r="S464" s="25"/>
      <c r="T464" s="25"/>
      <c r="U464" s="25"/>
      <c r="V464" s="25"/>
    </row>
    <row r="465" spans="2:22" ht="14.25">
      <c r="B465" s="23"/>
      <c r="C465" s="23"/>
      <c r="D465" s="31"/>
      <c r="E465" s="72"/>
      <c r="F465" s="72"/>
      <c r="G465" s="25"/>
      <c r="H465" s="25"/>
      <c r="I465" s="25"/>
      <c r="J465" s="25"/>
      <c r="K465" s="25"/>
      <c r="L465" s="25"/>
      <c r="M465" s="25"/>
      <c r="N465" s="25"/>
      <c r="O465" s="25"/>
      <c r="P465" s="25"/>
      <c r="Q465" s="25"/>
      <c r="R465" s="25"/>
      <c r="S465" s="25"/>
      <c r="T465" s="25"/>
      <c r="U465" s="25"/>
      <c r="V465" s="25"/>
    </row>
    <row r="466" spans="2:22" ht="14.25">
      <c r="B466" s="23"/>
      <c r="C466" s="23"/>
      <c r="D466" s="31"/>
      <c r="E466" s="72"/>
      <c r="F466" s="72"/>
      <c r="G466" s="25"/>
      <c r="H466" s="25"/>
      <c r="I466" s="25"/>
      <c r="J466" s="25"/>
      <c r="K466" s="25"/>
      <c r="L466" s="25"/>
      <c r="M466" s="25"/>
      <c r="N466" s="25"/>
      <c r="O466" s="25"/>
      <c r="P466" s="25"/>
      <c r="Q466" s="25"/>
      <c r="R466" s="25"/>
      <c r="S466" s="25"/>
      <c r="T466" s="25"/>
      <c r="U466" s="25"/>
      <c r="V466" s="25"/>
    </row>
    <row r="467" spans="2:22" ht="14.25">
      <c r="B467" s="23"/>
      <c r="C467" s="23"/>
      <c r="D467" s="31"/>
      <c r="E467" s="72"/>
      <c r="F467" s="72"/>
      <c r="G467" s="25"/>
      <c r="H467" s="25"/>
      <c r="I467" s="25"/>
      <c r="J467" s="25"/>
      <c r="K467" s="25"/>
      <c r="L467" s="25"/>
      <c r="M467" s="25"/>
      <c r="N467" s="25"/>
      <c r="O467" s="25"/>
      <c r="P467" s="25"/>
      <c r="Q467" s="25"/>
      <c r="R467" s="25"/>
      <c r="S467" s="25"/>
      <c r="T467" s="25"/>
      <c r="U467" s="25"/>
      <c r="V467" s="25"/>
    </row>
    <row r="468" spans="2:22" ht="14.25">
      <c r="B468" s="23"/>
      <c r="C468" s="23"/>
      <c r="D468" s="31"/>
      <c r="E468" s="72"/>
      <c r="F468" s="72"/>
      <c r="G468" s="25"/>
      <c r="H468" s="25"/>
      <c r="I468" s="25"/>
      <c r="J468" s="25"/>
      <c r="K468" s="25"/>
      <c r="L468" s="25"/>
      <c r="M468" s="25"/>
      <c r="N468" s="25"/>
      <c r="O468" s="25"/>
      <c r="P468" s="25"/>
      <c r="Q468" s="25"/>
      <c r="R468" s="25"/>
      <c r="S468" s="25"/>
      <c r="T468" s="25"/>
      <c r="U468" s="25"/>
      <c r="V468" s="25"/>
    </row>
    <row r="469" spans="2:22" ht="14.25">
      <c r="B469" s="23"/>
      <c r="C469" s="23"/>
      <c r="D469" s="31"/>
      <c r="E469" s="72"/>
      <c r="F469" s="72"/>
      <c r="G469" s="25"/>
      <c r="H469" s="25"/>
      <c r="I469" s="25"/>
      <c r="J469" s="25"/>
      <c r="K469" s="25"/>
      <c r="L469" s="25"/>
      <c r="M469" s="25"/>
      <c r="N469" s="25"/>
      <c r="O469" s="25"/>
      <c r="P469" s="25"/>
      <c r="Q469" s="25"/>
      <c r="R469" s="25"/>
      <c r="S469" s="25"/>
      <c r="T469" s="25"/>
      <c r="U469" s="25"/>
      <c r="V469" s="25"/>
    </row>
    <row r="470" spans="2:22" ht="14.25">
      <c r="B470" s="23"/>
      <c r="C470" s="23"/>
      <c r="D470" s="31"/>
      <c r="E470" s="72"/>
      <c r="F470" s="72"/>
      <c r="G470" s="25"/>
      <c r="H470" s="25"/>
      <c r="I470" s="25"/>
      <c r="J470" s="25"/>
      <c r="K470" s="25"/>
      <c r="L470" s="25"/>
      <c r="M470" s="25"/>
      <c r="N470" s="25"/>
      <c r="O470" s="25"/>
      <c r="P470" s="25"/>
      <c r="Q470" s="25"/>
      <c r="R470" s="25"/>
      <c r="S470" s="25"/>
      <c r="T470" s="25"/>
      <c r="U470" s="25"/>
      <c r="V470" s="25"/>
    </row>
    <row r="471" spans="2:22" ht="14.25">
      <c r="B471" s="23"/>
      <c r="C471" s="23"/>
      <c r="D471" s="31"/>
      <c r="E471" s="72"/>
      <c r="F471" s="72"/>
      <c r="G471" s="25"/>
      <c r="H471" s="25"/>
      <c r="I471" s="25"/>
      <c r="J471" s="25"/>
      <c r="K471" s="25"/>
      <c r="L471" s="25"/>
      <c r="M471" s="25"/>
      <c r="N471" s="25"/>
      <c r="O471" s="25"/>
      <c r="P471" s="25"/>
      <c r="Q471" s="25"/>
      <c r="R471" s="25"/>
      <c r="S471" s="25"/>
      <c r="T471" s="25"/>
      <c r="U471" s="25"/>
      <c r="V471" s="25"/>
    </row>
    <row r="472" spans="2:22" ht="14.25">
      <c r="B472" s="23"/>
      <c r="C472" s="23"/>
      <c r="D472" s="31"/>
      <c r="E472" s="72"/>
      <c r="F472" s="72"/>
      <c r="G472" s="25"/>
      <c r="H472" s="25"/>
      <c r="I472" s="25"/>
      <c r="J472" s="25"/>
      <c r="K472" s="25"/>
      <c r="L472" s="25"/>
      <c r="M472" s="25"/>
      <c r="N472" s="25"/>
      <c r="O472" s="25"/>
      <c r="P472" s="25"/>
      <c r="Q472" s="25"/>
      <c r="R472" s="25"/>
      <c r="S472" s="25"/>
      <c r="T472" s="25"/>
      <c r="U472" s="25"/>
      <c r="V472" s="25"/>
    </row>
    <row r="473" spans="2:22" ht="14.25">
      <c r="B473" s="23"/>
      <c r="C473" s="23"/>
      <c r="D473" s="31"/>
      <c r="E473" s="72"/>
      <c r="F473" s="72"/>
      <c r="G473" s="25"/>
      <c r="H473" s="25"/>
      <c r="I473" s="25"/>
      <c r="J473" s="25"/>
      <c r="K473" s="25"/>
      <c r="L473" s="25"/>
      <c r="M473" s="25"/>
      <c r="N473" s="25"/>
      <c r="O473" s="25"/>
      <c r="P473" s="25"/>
      <c r="Q473" s="25"/>
      <c r="R473" s="25"/>
      <c r="S473" s="25"/>
      <c r="T473" s="25"/>
      <c r="U473" s="25"/>
      <c r="V473" s="25"/>
    </row>
    <row r="474" spans="2:22" ht="14.25">
      <c r="B474" s="23"/>
      <c r="C474" s="23"/>
      <c r="D474" s="31"/>
      <c r="E474" s="72"/>
      <c r="F474" s="72"/>
      <c r="G474" s="25"/>
      <c r="H474" s="25"/>
      <c r="I474" s="25"/>
      <c r="J474" s="25"/>
      <c r="K474" s="25"/>
      <c r="L474" s="25"/>
      <c r="M474" s="25"/>
      <c r="N474" s="25"/>
      <c r="O474" s="25"/>
      <c r="P474" s="25"/>
      <c r="Q474" s="25"/>
      <c r="R474" s="25"/>
      <c r="S474" s="25"/>
      <c r="T474" s="25"/>
      <c r="U474" s="25"/>
      <c r="V474" s="25"/>
    </row>
    <row r="475" spans="2:22" ht="14.25">
      <c r="B475" s="23"/>
      <c r="C475" s="23"/>
      <c r="D475" s="31"/>
      <c r="E475" s="72"/>
      <c r="F475" s="72"/>
      <c r="G475" s="25"/>
      <c r="H475" s="25"/>
      <c r="I475" s="25"/>
      <c r="J475" s="25"/>
      <c r="K475" s="25"/>
      <c r="L475" s="25"/>
      <c r="M475" s="25"/>
      <c r="N475" s="25"/>
      <c r="O475" s="25"/>
      <c r="P475" s="25"/>
      <c r="Q475" s="25"/>
      <c r="R475" s="25"/>
      <c r="S475" s="25"/>
      <c r="T475" s="25"/>
      <c r="U475" s="25"/>
      <c r="V475" s="25"/>
    </row>
    <row r="476" spans="2:22" ht="14.25">
      <c r="B476" s="23"/>
      <c r="C476" s="23"/>
      <c r="D476" s="31"/>
      <c r="E476" s="72"/>
      <c r="F476" s="72"/>
      <c r="G476" s="25"/>
      <c r="H476" s="25"/>
      <c r="I476" s="25"/>
      <c r="J476" s="25"/>
      <c r="K476" s="25"/>
      <c r="L476" s="25"/>
      <c r="M476" s="25"/>
      <c r="N476" s="25"/>
      <c r="O476" s="25"/>
      <c r="P476" s="25"/>
      <c r="Q476" s="25"/>
      <c r="R476" s="25"/>
      <c r="S476" s="25"/>
      <c r="T476" s="25"/>
      <c r="U476" s="25"/>
      <c r="V476" s="25"/>
    </row>
    <row r="477" spans="2:22" ht="14.25">
      <c r="B477" s="23"/>
      <c r="C477" s="23"/>
      <c r="D477" s="31"/>
      <c r="E477" s="72"/>
      <c r="F477" s="72"/>
      <c r="G477" s="25"/>
      <c r="H477" s="25"/>
      <c r="I477" s="25"/>
      <c r="J477" s="25"/>
      <c r="K477" s="25"/>
      <c r="L477" s="25"/>
      <c r="M477" s="25"/>
      <c r="N477" s="25"/>
      <c r="O477" s="25"/>
      <c r="P477" s="25"/>
      <c r="Q477" s="25"/>
      <c r="R477" s="25"/>
      <c r="S477" s="25"/>
      <c r="T477" s="25"/>
      <c r="U477" s="25"/>
      <c r="V477" s="25"/>
    </row>
    <row r="478" spans="2:22" ht="14.25">
      <c r="B478" s="23"/>
      <c r="C478" s="23"/>
      <c r="D478" s="31"/>
      <c r="E478" s="72"/>
      <c r="F478" s="72"/>
      <c r="G478" s="25"/>
      <c r="H478" s="25"/>
      <c r="I478" s="25"/>
      <c r="J478" s="25"/>
      <c r="K478" s="25"/>
      <c r="L478" s="25"/>
      <c r="M478" s="25"/>
      <c r="N478" s="25"/>
      <c r="O478" s="25"/>
      <c r="P478" s="25"/>
      <c r="Q478" s="25"/>
      <c r="R478" s="25"/>
      <c r="S478" s="25"/>
      <c r="T478" s="25"/>
      <c r="U478" s="25"/>
      <c r="V478" s="25"/>
    </row>
    <row r="479" spans="2:22" ht="14.25">
      <c r="B479" s="23"/>
      <c r="C479" s="23"/>
      <c r="D479" s="31"/>
      <c r="E479" s="72"/>
      <c r="F479" s="72"/>
      <c r="G479" s="25"/>
      <c r="H479" s="25"/>
      <c r="I479" s="25"/>
      <c r="J479" s="25"/>
      <c r="K479" s="25"/>
      <c r="L479" s="25"/>
      <c r="M479" s="25"/>
      <c r="N479" s="25"/>
      <c r="O479" s="25"/>
      <c r="P479" s="25"/>
      <c r="Q479" s="25"/>
      <c r="R479" s="25"/>
      <c r="S479" s="25"/>
      <c r="T479" s="25"/>
      <c r="U479" s="25"/>
      <c r="V479" s="25"/>
    </row>
    <row r="480" spans="2:22" ht="14.25">
      <c r="B480" s="23"/>
      <c r="C480" s="23"/>
      <c r="D480" s="31"/>
      <c r="E480" s="72"/>
      <c r="F480" s="72"/>
      <c r="G480" s="25"/>
      <c r="H480" s="25"/>
      <c r="I480" s="25"/>
      <c r="J480" s="25"/>
      <c r="K480" s="25"/>
      <c r="L480" s="25"/>
      <c r="M480" s="25"/>
      <c r="N480" s="25"/>
      <c r="O480" s="25"/>
      <c r="P480" s="25"/>
      <c r="Q480" s="25"/>
      <c r="R480" s="25"/>
      <c r="S480" s="25"/>
      <c r="T480" s="25"/>
      <c r="U480" s="25"/>
      <c r="V480" s="25"/>
    </row>
    <row r="481" spans="2:22" ht="14.25">
      <c r="B481" s="23"/>
      <c r="C481" s="23"/>
      <c r="D481" s="31"/>
      <c r="E481" s="72"/>
      <c r="F481" s="72"/>
      <c r="G481" s="25"/>
      <c r="H481" s="25"/>
      <c r="I481" s="25"/>
      <c r="J481" s="25"/>
      <c r="K481" s="25"/>
      <c r="L481" s="25"/>
      <c r="M481" s="25"/>
      <c r="N481" s="25"/>
      <c r="O481" s="25"/>
      <c r="P481" s="25"/>
      <c r="Q481" s="25"/>
      <c r="R481" s="25"/>
      <c r="S481" s="25"/>
      <c r="T481" s="25"/>
      <c r="U481" s="25"/>
      <c r="V481" s="25"/>
    </row>
    <row r="482" spans="2:22" ht="14.25">
      <c r="B482" s="23"/>
      <c r="C482" s="23"/>
      <c r="D482" s="31"/>
      <c r="E482" s="72"/>
      <c r="F482" s="72"/>
      <c r="G482" s="25"/>
      <c r="H482" s="25"/>
      <c r="I482" s="25"/>
      <c r="J482" s="25"/>
      <c r="K482" s="25"/>
      <c r="L482" s="25"/>
      <c r="M482" s="25"/>
      <c r="N482" s="25"/>
      <c r="O482" s="25"/>
      <c r="P482" s="25"/>
      <c r="Q482" s="25"/>
      <c r="R482" s="25"/>
      <c r="S482" s="25"/>
      <c r="T482" s="25"/>
      <c r="U482" s="25"/>
      <c r="V482" s="25"/>
    </row>
    <row r="483" spans="2:22" ht="14.25">
      <c r="B483" s="23"/>
      <c r="C483" s="23"/>
      <c r="D483" s="31"/>
      <c r="E483" s="72"/>
      <c r="F483" s="72"/>
      <c r="G483" s="25"/>
      <c r="H483" s="25"/>
      <c r="I483" s="25"/>
      <c r="J483" s="25"/>
      <c r="K483" s="25"/>
      <c r="L483" s="25"/>
      <c r="M483" s="25"/>
      <c r="N483" s="25"/>
      <c r="O483" s="25"/>
      <c r="P483" s="25"/>
      <c r="Q483" s="25"/>
      <c r="R483" s="25"/>
      <c r="S483" s="25"/>
      <c r="T483" s="25"/>
      <c r="U483" s="25"/>
      <c r="V483" s="25"/>
    </row>
    <row r="484" spans="2:22" ht="14.25">
      <c r="B484" s="23"/>
      <c r="C484" s="23"/>
      <c r="D484" s="31"/>
      <c r="E484" s="72"/>
      <c r="F484" s="72"/>
      <c r="G484" s="25"/>
      <c r="H484" s="25"/>
      <c r="I484" s="25"/>
      <c r="J484" s="25"/>
      <c r="K484" s="25"/>
      <c r="L484" s="25"/>
      <c r="M484" s="25"/>
      <c r="N484" s="25"/>
      <c r="O484" s="25"/>
      <c r="P484" s="25"/>
      <c r="Q484" s="25"/>
      <c r="R484" s="25"/>
      <c r="S484" s="25"/>
      <c r="T484" s="25"/>
      <c r="U484" s="25"/>
      <c r="V484" s="25"/>
    </row>
    <row r="485" spans="2:22" ht="14.25">
      <c r="B485" s="23"/>
      <c r="C485" s="23"/>
      <c r="D485" s="31"/>
      <c r="E485" s="72"/>
      <c r="F485" s="72"/>
      <c r="G485" s="25"/>
      <c r="H485" s="25"/>
      <c r="I485" s="25"/>
      <c r="J485" s="25"/>
      <c r="K485" s="25"/>
      <c r="L485" s="25"/>
      <c r="M485" s="25"/>
      <c r="N485" s="25"/>
      <c r="O485" s="25"/>
      <c r="P485" s="25"/>
      <c r="Q485" s="25"/>
      <c r="R485" s="25"/>
      <c r="S485" s="25"/>
      <c r="T485" s="25"/>
      <c r="U485" s="25"/>
      <c r="V485" s="25"/>
    </row>
    <row r="486" spans="2:22" ht="14.25">
      <c r="B486" s="23"/>
      <c r="C486" s="23"/>
      <c r="D486" s="31"/>
      <c r="E486" s="72"/>
      <c r="F486" s="72"/>
      <c r="G486" s="25"/>
      <c r="H486" s="25"/>
      <c r="I486" s="25"/>
      <c r="J486" s="25"/>
      <c r="K486" s="25"/>
      <c r="L486" s="25"/>
      <c r="M486" s="25"/>
      <c r="N486" s="25"/>
      <c r="O486" s="25"/>
      <c r="P486" s="25"/>
      <c r="Q486" s="25"/>
      <c r="R486" s="25"/>
      <c r="S486" s="25"/>
      <c r="T486" s="25"/>
      <c r="U486" s="25"/>
      <c r="V486" s="25"/>
    </row>
    <row r="487" spans="2:22" ht="14.25">
      <c r="B487" s="23"/>
      <c r="C487" s="23"/>
      <c r="D487" s="31"/>
      <c r="E487" s="72"/>
      <c r="F487" s="72"/>
      <c r="G487" s="25"/>
      <c r="H487" s="25"/>
      <c r="I487" s="25"/>
      <c r="J487" s="25"/>
      <c r="K487" s="25"/>
      <c r="L487" s="25"/>
      <c r="M487" s="25"/>
      <c r="N487" s="25"/>
      <c r="O487" s="25"/>
      <c r="P487" s="25"/>
      <c r="Q487" s="25"/>
      <c r="R487" s="25"/>
      <c r="S487" s="25"/>
      <c r="T487" s="25"/>
      <c r="U487" s="25"/>
      <c r="V487" s="25"/>
    </row>
    <row r="488" spans="2:22" ht="14.25">
      <c r="B488" s="23"/>
      <c r="C488" s="23"/>
      <c r="D488" s="31"/>
      <c r="E488" s="72"/>
      <c r="F488" s="72"/>
      <c r="G488" s="25"/>
      <c r="H488" s="25"/>
      <c r="I488" s="25"/>
      <c r="J488" s="25"/>
      <c r="K488" s="25"/>
      <c r="L488" s="25"/>
      <c r="M488" s="25"/>
      <c r="N488" s="25"/>
      <c r="O488" s="25"/>
      <c r="P488" s="25"/>
      <c r="Q488" s="25"/>
      <c r="R488" s="25"/>
      <c r="S488" s="25"/>
      <c r="T488" s="25"/>
      <c r="U488" s="25"/>
      <c r="V488" s="25"/>
    </row>
    <row r="489" spans="2:22" ht="14.25">
      <c r="B489" s="23"/>
      <c r="C489" s="23"/>
      <c r="D489" s="31"/>
      <c r="E489" s="72"/>
      <c r="F489" s="72"/>
      <c r="G489" s="25"/>
      <c r="H489" s="25"/>
      <c r="I489" s="25"/>
      <c r="J489" s="25"/>
      <c r="K489" s="25"/>
      <c r="L489" s="25"/>
      <c r="M489" s="25"/>
      <c r="N489" s="25"/>
      <c r="O489" s="25"/>
      <c r="P489" s="25"/>
      <c r="Q489" s="25"/>
      <c r="R489" s="25"/>
      <c r="S489" s="25"/>
      <c r="T489" s="25"/>
      <c r="U489" s="25"/>
      <c r="V489" s="25"/>
    </row>
    <row r="490" spans="2:22" ht="14.25">
      <c r="B490" s="23"/>
      <c r="C490" s="23"/>
      <c r="D490" s="31"/>
      <c r="E490" s="72"/>
      <c r="F490" s="72"/>
      <c r="G490" s="25"/>
      <c r="H490" s="25"/>
      <c r="I490" s="25"/>
      <c r="J490" s="25"/>
      <c r="K490" s="25"/>
      <c r="L490" s="25"/>
      <c r="M490" s="25"/>
      <c r="N490" s="25"/>
      <c r="O490" s="25"/>
      <c r="P490" s="25"/>
      <c r="Q490" s="25"/>
      <c r="R490" s="25"/>
      <c r="S490" s="25"/>
      <c r="T490" s="25"/>
      <c r="U490" s="25"/>
      <c r="V490" s="25"/>
    </row>
    <row r="491" spans="2:22" ht="14.25">
      <c r="B491" s="23"/>
      <c r="C491" s="23"/>
      <c r="D491" s="31"/>
      <c r="E491" s="72"/>
      <c r="F491" s="72"/>
      <c r="G491" s="25"/>
      <c r="H491" s="25"/>
      <c r="I491" s="25"/>
      <c r="J491" s="25"/>
      <c r="K491" s="25"/>
      <c r="L491" s="25"/>
      <c r="M491" s="25"/>
      <c r="N491" s="25"/>
      <c r="O491" s="25"/>
      <c r="P491" s="25"/>
      <c r="Q491" s="25"/>
      <c r="R491" s="25"/>
      <c r="S491" s="25"/>
      <c r="T491" s="25"/>
      <c r="U491" s="25"/>
      <c r="V491" s="25"/>
    </row>
    <row r="492" spans="2:22" ht="14.25">
      <c r="B492" s="23"/>
      <c r="C492" s="23"/>
      <c r="D492" s="31"/>
      <c r="E492" s="72"/>
      <c r="F492" s="72"/>
      <c r="G492" s="25"/>
      <c r="H492" s="25"/>
      <c r="I492" s="25"/>
      <c r="J492" s="25"/>
      <c r="K492" s="25"/>
      <c r="L492" s="25"/>
      <c r="M492" s="25"/>
      <c r="N492" s="25"/>
      <c r="O492" s="25"/>
      <c r="P492" s="25"/>
      <c r="Q492" s="25"/>
      <c r="R492" s="25"/>
      <c r="S492" s="25"/>
      <c r="T492" s="25"/>
      <c r="U492" s="25"/>
      <c r="V492" s="25"/>
    </row>
    <row r="493" spans="2:22" ht="14.25">
      <c r="B493" s="23"/>
      <c r="C493" s="23"/>
      <c r="D493" s="31"/>
      <c r="E493" s="72"/>
      <c r="F493" s="72"/>
      <c r="G493" s="25"/>
      <c r="H493" s="25"/>
      <c r="I493" s="25"/>
      <c r="J493" s="25"/>
      <c r="K493" s="25"/>
      <c r="L493" s="25"/>
      <c r="M493" s="25"/>
      <c r="N493" s="25"/>
      <c r="O493" s="25"/>
      <c r="P493" s="25"/>
      <c r="Q493" s="25"/>
      <c r="R493" s="25"/>
      <c r="S493" s="25"/>
      <c r="T493" s="25"/>
      <c r="U493" s="25"/>
      <c r="V493" s="25"/>
    </row>
    <row r="494" spans="2:22" ht="14.25">
      <c r="B494" s="23"/>
      <c r="C494" s="23"/>
      <c r="D494" s="31"/>
      <c r="E494" s="72"/>
      <c r="F494" s="72"/>
      <c r="G494" s="25"/>
      <c r="H494" s="25"/>
      <c r="I494" s="25"/>
      <c r="J494" s="25"/>
      <c r="K494" s="25"/>
      <c r="L494" s="25"/>
      <c r="M494" s="25"/>
      <c r="N494" s="25"/>
      <c r="O494" s="25"/>
      <c r="P494" s="25"/>
      <c r="Q494" s="25"/>
      <c r="R494" s="25"/>
      <c r="S494" s="25"/>
      <c r="T494" s="25"/>
      <c r="U494" s="25"/>
      <c r="V494" s="25"/>
    </row>
    <row r="495" spans="2:22" ht="14.25">
      <c r="B495" s="23"/>
      <c r="C495" s="23"/>
      <c r="D495" s="31"/>
      <c r="E495" s="72"/>
      <c r="F495" s="72"/>
      <c r="G495" s="25"/>
      <c r="H495" s="25"/>
      <c r="I495" s="25"/>
      <c r="J495" s="25"/>
      <c r="K495" s="25"/>
      <c r="L495" s="25"/>
      <c r="M495" s="25"/>
      <c r="N495" s="25"/>
      <c r="O495" s="25"/>
      <c r="P495" s="25"/>
      <c r="Q495" s="25"/>
      <c r="R495" s="25"/>
      <c r="S495" s="25"/>
      <c r="T495" s="25"/>
      <c r="U495" s="25"/>
      <c r="V495" s="25"/>
    </row>
    <row r="496" spans="2:22" ht="14.25">
      <c r="B496" s="23"/>
      <c r="C496" s="23"/>
      <c r="D496" s="31"/>
      <c r="E496" s="72"/>
      <c r="F496" s="72"/>
      <c r="G496" s="25"/>
      <c r="H496" s="25"/>
      <c r="I496" s="25"/>
      <c r="J496" s="25"/>
      <c r="K496" s="25"/>
      <c r="L496" s="25"/>
      <c r="M496" s="25"/>
      <c r="N496" s="25"/>
      <c r="O496" s="25"/>
      <c r="P496" s="25"/>
      <c r="Q496" s="25"/>
      <c r="R496" s="25"/>
      <c r="S496" s="25"/>
      <c r="T496" s="25"/>
      <c r="U496" s="25"/>
      <c r="V496" s="25"/>
    </row>
    <row r="497" spans="2:22" ht="14.25">
      <c r="B497" s="23"/>
      <c r="C497" s="23"/>
      <c r="D497" s="31"/>
      <c r="E497" s="72"/>
      <c r="F497" s="72"/>
      <c r="G497" s="25"/>
      <c r="H497" s="25"/>
      <c r="I497" s="25"/>
      <c r="J497" s="25"/>
      <c r="K497" s="25"/>
      <c r="L497" s="25"/>
      <c r="M497" s="25"/>
      <c r="N497" s="25"/>
      <c r="O497" s="25"/>
      <c r="P497" s="25"/>
      <c r="Q497" s="25"/>
      <c r="R497" s="25"/>
      <c r="S497" s="25"/>
      <c r="T497" s="25"/>
      <c r="U497" s="25"/>
      <c r="V497" s="25"/>
    </row>
    <row r="498" spans="2:22" ht="14.25">
      <c r="B498" s="23"/>
      <c r="C498" s="23"/>
      <c r="D498" s="31"/>
      <c r="E498" s="72"/>
      <c r="F498" s="72"/>
      <c r="G498" s="25"/>
      <c r="H498" s="25"/>
      <c r="I498" s="25"/>
      <c r="J498" s="25"/>
      <c r="K498" s="25"/>
      <c r="L498" s="25"/>
      <c r="M498" s="25"/>
      <c r="N498" s="25"/>
      <c r="O498" s="25"/>
      <c r="P498" s="25"/>
      <c r="Q498" s="25"/>
      <c r="R498" s="25"/>
      <c r="S498" s="25"/>
      <c r="T498" s="25"/>
      <c r="U498" s="25"/>
      <c r="V498" s="25"/>
    </row>
    <row r="499" spans="2:22" ht="14.25">
      <c r="B499" s="23"/>
      <c r="C499" s="23"/>
      <c r="D499" s="31"/>
      <c r="E499" s="72"/>
      <c r="F499" s="72"/>
      <c r="G499" s="25"/>
      <c r="H499" s="25"/>
      <c r="I499" s="25"/>
      <c r="J499" s="25"/>
      <c r="K499" s="25"/>
      <c r="L499" s="25"/>
      <c r="M499" s="25"/>
      <c r="N499" s="25"/>
      <c r="O499" s="25"/>
      <c r="P499" s="25"/>
      <c r="Q499" s="25"/>
      <c r="R499" s="25"/>
      <c r="S499" s="25"/>
      <c r="T499" s="25"/>
      <c r="U499" s="25"/>
      <c r="V499" s="25"/>
    </row>
    <row r="500" spans="2:22" ht="14.25">
      <c r="B500" s="23"/>
      <c r="C500" s="23"/>
      <c r="D500" s="31"/>
      <c r="E500" s="72"/>
      <c r="F500" s="72"/>
      <c r="G500" s="25"/>
      <c r="H500" s="25"/>
      <c r="I500" s="25"/>
      <c r="J500" s="25"/>
      <c r="K500" s="25"/>
      <c r="L500" s="25"/>
      <c r="M500" s="25"/>
      <c r="N500" s="25"/>
      <c r="O500" s="25"/>
      <c r="P500" s="25"/>
      <c r="Q500" s="25"/>
      <c r="R500" s="25"/>
      <c r="S500" s="25"/>
      <c r="T500" s="25"/>
      <c r="U500" s="25"/>
      <c r="V500" s="25"/>
    </row>
    <row r="501" spans="2:22" ht="14.25">
      <c r="B501" s="23"/>
      <c r="C501" s="23"/>
      <c r="D501" s="31"/>
      <c r="E501" s="72"/>
      <c r="F501" s="72"/>
      <c r="G501" s="25"/>
      <c r="H501" s="25"/>
      <c r="I501" s="25"/>
      <c r="J501" s="25"/>
      <c r="K501" s="25"/>
      <c r="L501" s="25"/>
      <c r="M501" s="25"/>
      <c r="N501" s="25"/>
      <c r="O501" s="25"/>
      <c r="P501" s="25"/>
      <c r="Q501" s="25"/>
      <c r="R501" s="25"/>
      <c r="S501" s="25"/>
      <c r="T501" s="25"/>
      <c r="U501" s="25"/>
      <c r="V501" s="25"/>
    </row>
    <row r="502" spans="2:22" ht="14.25">
      <c r="B502" s="23"/>
      <c r="C502" s="23"/>
      <c r="D502" s="31"/>
      <c r="E502" s="72"/>
      <c r="F502" s="72"/>
      <c r="G502" s="25"/>
      <c r="H502" s="25"/>
      <c r="I502" s="25"/>
      <c r="J502" s="25"/>
      <c r="K502" s="25"/>
      <c r="L502" s="25"/>
      <c r="M502" s="25"/>
      <c r="N502" s="25"/>
      <c r="O502" s="25"/>
      <c r="P502" s="25"/>
      <c r="Q502" s="25"/>
      <c r="R502" s="25"/>
      <c r="S502" s="25"/>
      <c r="T502" s="25"/>
      <c r="U502" s="25"/>
      <c r="V502" s="25"/>
    </row>
    <row r="503" spans="2:22" ht="14.25">
      <c r="B503" s="23"/>
      <c r="C503" s="23"/>
      <c r="D503" s="31"/>
      <c r="E503" s="72"/>
      <c r="F503" s="72"/>
      <c r="G503" s="25"/>
      <c r="H503" s="25"/>
      <c r="I503" s="25"/>
      <c r="J503" s="25"/>
      <c r="K503" s="25"/>
      <c r="L503" s="25"/>
      <c r="M503" s="25"/>
      <c r="N503" s="25"/>
      <c r="O503" s="25"/>
      <c r="P503" s="25"/>
      <c r="Q503" s="25"/>
      <c r="R503" s="25"/>
      <c r="S503" s="25"/>
      <c r="T503" s="25"/>
      <c r="U503" s="25"/>
      <c r="V503" s="25"/>
    </row>
    <row r="504" spans="2:22" ht="14.25">
      <c r="B504" s="23"/>
      <c r="C504" s="23"/>
      <c r="D504" s="31"/>
      <c r="E504" s="72"/>
      <c r="F504" s="72"/>
      <c r="G504" s="25"/>
      <c r="H504" s="25"/>
      <c r="I504" s="25"/>
      <c r="J504" s="25"/>
      <c r="K504" s="25"/>
      <c r="L504" s="25"/>
      <c r="M504" s="25"/>
      <c r="N504" s="25"/>
      <c r="O504" s="25"/>
      <c r="P504" s="25"/>
      <c r="Q504" s="25"/>
      <c r="R504" s="25"/>
      <c r="S504" s="25"/>
      <c r="T504" s="25"/>
      <c r="U504" s="25"/>
      <c r="V504" s="25"/>
    </row>
    <row r="505" spans="2:22" ht="14.25">
      <c r="B505" s="23"/>
      <c r="C505" s="23"/>
      <c r="D505" s="31"/>
      <c r="E505" s="72"/>
      <c r="F505" s="72"/>
      <c r="G505" s="25"/>
      <c r="H505" s="25"/>
      <c r="I505" s="25"/>
      <c r="J505" s="25"/>
      <c r="K505" s="25"/>
      <c r="L505" s="25"/>
      <c r="M505" s="25"/>
      <c r="N505" s="25"/>
      <c r="O505" s="25"/>
      <c r="P505" s="25"/>
      <c r="Q505" s="25"/>
      <c r="R505" s="25"/>
      <c r="S505" s="25"/>
      <c r="T505" s="25"/>
      <c r="U505" s="25"/>
      <c r="V505" s="25"/>
    </row>
    <row r="506" spans="2:22" ht="14.25">
      <c r="B506" s="23"/>
      <c r="C506" s="23"/>
      <c r="D506" s="31"/>
      <c r="E506" s="72"/>
      <c r="F506" s="72"/>
      <c r="G506" s="25"/>
      <c r="H506" s="25"/>
      <c r="I506" s="25"/>
      <c r="J506" s="25"/>
      <c r="K506" s="25"/>
      <c r="L506" s="25"/>
      <c r="M506" s="25"/>
      <c r="N506" s="25"/>
      <c r="O506" s="25"/>
      <c r="P506" s="25"/>
      <c r="Q506" s="25"/>
      <c r="R506" s="25"/>
      <c r="S506" s="25"/>
      <c r="T506" s="25"/>
      <c r="U506" s="25"/>
      <c r="V506" s="25"/>
    </row>
    <row r="507" spans="2:22" ht="14.25">
      <c r="B507" s="23"/>
      <c r="C507" s="23"/>
      <c r="D507" s="31"/>
      <c r="E507" s="72"/>
      <c r="F507" s="72"/>
      <c r="G507" s="25"/>
      <c r="H507" s="25"/>
      <c r="I507" s="25"/>
      <c r="J507" s="25"/>
      <c r="K507" s="25"/>
      <c r="L507" s="25"/>
      <c r="M507" s="25"/>
      <c r="N507" s="25"/>
      <c r="O507" s="25"/>
      <c r="P507" s="25"/>
      <c r="Q507" s="25"/>
      <c r="R507" s="25"/>
      <c r="S507" s="25"/>
      <c r="T507" s="25"/>
      <c r="U507" s="25"/>
      <c r="V507" s="25"/>
    </row>
    <row r="508" spans="2:22" ht="14.25">
      <c r="B508" s="23"/>
      <c r="C508" s="23"/>
      <c r="D508" s="31"/>
      <c r="E508" s="72"/>
      <c r="F508" s="72"/>
      <c r="G508" s="25"/>
      <c r="H508" s="25"/>
      <c r="I508" s="25"/>
      <c r="J508" s="25"/>
      <c r="K508" s="25"/>
      <c r="L508" s="25"/>
      <c r="M508" s="25"/>
      <c r="N508" s="25"/>
      <c r="O508" s="25"/>
      <c r="P508" s="25"/>
      <c r="Q508" s="25"/>
      <c r="R508" s="25"/>
      <c r="S508" s="25"/>
      <c r="T508" s="25"/>
      <c r="U508" s="25"/>
      <c r="V508" s="25"/>
    </row>
    <row r="509" spans="2:22" ht="14.25">
      <c r="B509" s="23"/>
      <c r="C509" s="23"/>
      <c r="D509" s="31"/>
      <c r="E509" s="72"/>
      <c r="F509" s="72"/>
      <c r="G509" s="25"/>
      <c r="H509" s="25"/>
      <c r="I509" s="25"/>
      <c r="J509" s="25"/>
      <c r="K509" s="25"/>
      <c r="L509" s="25"/>
      <c r="M509" s="25"/>
      <c r="N509" s="25"/>
      <c r="O509" s="25"/>
      <c r="P509" s="25"/>
      <c r="Q509" s="25"/>
      <c r="R509" s="25"/>
      <c r="S509" s="25"/>
      <c r="T509" s="25"/>
      <c r="U509" s="25"/>
      <c r="V509" s="25"/>
    </row>
    <row r="510" spans="2:22" ht="14.25">
      <c r="B510" s="23"/>
      <c r="C510" s="23"/>
      <c r="D510" s="31"/>
      <c r="E510" s="72"/>
      <c r="F510" s="72"/>
      <c r="G510" s="25"/>
      <c r="H510" s="25"/>
      <c r="I510" s="25"/>
      <c r="J510" s="25"/>
      <c r="K510" s="25"/>
      <c r="L510" s="25"/>
      <c r="M510" s="25"/>
      <c r="N510" s="25"/>
      <c r="O510" s="25"/>
      <c r="P510" s="25"/>
      <c r="Q510" s="25"/>
      <c r="R510" s="25"/>
      <c r="S510" s="25"/>
      <c r="T510" s="25"/>
      <c r="U510" s="25"/>
      <c r="V510" s="25"/>
    </row>
    <row r="511" spans="2:22" ht="14.25">
      <c r="B511" s="23"/>
      <c r="C511" s="23"/>
      <c r="D511" s="31"/>
      <c r="E511" s="72"/>
      <c r="F511" s="72"/>
      <c r="G511" s="25"/>
      <c r="H511" s="25"/>
      <c r="I511" s="25"/>
      <c r="J511" s="25"/>
      <c r="K511" s="25"/>
      <c r="L511" s="25"/>
      <c r="M511" s="25"/>
      <c r="N511" s="25"/>
      <c r="O511" s="25"/>
      <c r="P511" s="25"/>
      <c r="Q511" s="25"/>
      <c r="R511" s="25"/>
      <c r="S511" s="25"/>
      <c r="T511" s="25"/>
      <c r="U511" s="25"/>
      <c r="V511" s="25"/>
    </row>
    <row r="512" spans="2:22" ht="14.25">
      <c r="B512" s="23"/>
      <c r="C512" s="23"/>
      <c r="D512" s="31"/>
      <c r="E512" s="72"/>
      <c r="F512" s="72"/>
      <c r="G512" s="25"/>
      <c r="H512" s="25"/>
      <c r="I512" s="25"/>
      <c r="J512" s="25"/>
      <c r="K512" s="25"/>
      <c r="L512" s="25"/>
      <c r="M512" s="25"/>
      <c r="N512" s="25"/>
      <c r="O512" s="25"/>
      <c r="P512" s="25"/>
      <c r="Q512" s="25"/>
      <c r="R512" s="25"/>
      <c r="S512" s="25"/>
      <c r="T512" s="25"/>
      <c r="U512" s="25"/>
      <c r="V512" s="25"/>
    </row>
    <row r="513" spans="2:22" ht="14.25">
      <c r="B513" s="23"/>
      <c r="C513" s="23"/>
      <c r="D513" s="31"/>
      <c r="E513" s="72"/>
      <c r="F513" s="72"/>
      <c r="G513" s="25"/>
      <c r="H513" s="25"/>
      <c r="I513" s="25"/>
      <c r="J513" s="25"/>
      <c r="K513" s="25"/>
      <c r="L513" s="25"/>
      <c r="M513" s="25"/>
      <c r="N513" s="25"/>
      <c r="O513" s="25"/>
      <c r="P513" s="25"/>
      <c r="Q513" s="25"/>
      <c r="R513" s="25"/>
      <c r="S513" s="25"/>
      <c r="T513" s="25"/>
      <c r="U513" s="25"/>
      <c r="V513" s="25"/>
    </row>
    <row r="514" spans="2:22" ht="14.25">
      <c r="B514" s="23"/>
      <c r="C514" s="23"/>
      <c r="D514" s="31"/>
      <c r="E514" s="72"/>
      <c r="F514" s="72"/>
      <c r="G514" s="25"/>
      <c r="H514" s="25"/>
      <c r="I514" s="25"/>
      <c r="J514" s="25"/>
      <c r="K514" s="25"/>
      <c r="L514" s="25"/>
      <c r="M514" s="25"/>
      <c r="N514" s="25"/>
      <c r="O514" s="25"/>
      <c r="P514" s="25"/>
      <c r="Q514" s="25"/>
      <c r="R514" s="25"/>
      <c r="S514" s="25"/>
      <c r="T514" s="25"/>
      <c r="U514" s="25"/>
      <c r="V514" s="25"/>
    </row>
    <row r="515" spans="2:22" ht="14.25">
      <c r="B515" s="23"/>
      <c r="C515" s="23"/>
      <c r="D515" s="31"/>
      <c r="E515" s="72"/>
      <c r="F515" s="72"/>
      <c r="G515" s="25"/>
      <c r="H515" s="25"/>
      <c r="I515" s="25"/>
      <c r="J515" s="25"/>
      <c r="K515" s="25"/>
      <c r="L515" s="25"/>
      <c r="M515" s="25"/>
      <c r="N515" s="25"/>
      <c r="O515" s="25"/>
      <c r="P515" s="25"/>
      <c r="Q515" s="25"/>
      <c r="R515" s="25"/>
      <c r="S515" s="25"/>
      <c r="T515" s="25"/>
      <c r="U515" s="25"/>
      <c r="V515" s="25"/>
    </row>
    <row r="516" spans="2:22" ht="14.25">
      <c r="B516" s="23"/>
      <c r="C516" s="23"/>
      <c r="D516" s="31"/>
      <c r="E516" s="72"/>
      <c r="F516" s="72"/>
      <c r="G516" s="25"/>
      <c r="H516" s="25"/>
      <c r="I516" s="25"/>
      <c r="J516" s="25"/>
      <c r="K516" s="25"/>
      <c r="L516" s="25"/>
      <c r="M516" s="25"/>
      <c r="N516" s="25"/>
      <c r="O516" s="25"/>
      <c r="P516" s="25"/>
      <c r="Q516" s="25"/>
      <c r="R516" s="25"/>
      <c r="S516" s="25"/>
      <c r="T516" s="25"/>
      <c r="U516" s="25"/>
      <c r="V516" s="25"/>
    </row>
    <row r="517" spans="2:22" ht="14.25">
      <c r="B517" s="23"/>
      <c r="C517" s="23"/>
      <c r="D517" s="31"/>
      <c r="E517" s="72"/>
      <c r="F517" s="72"/>
      <c r="G517" s="25"/>
      <c r="H517" s="25"/>
      <c r="I517" s="25"/>
      <c r="J517" s="25"/>
      <c r="K517" s="25"/>
      <c r="L517" s="25"/>
      <c r="M517" s="25"/>
      <c r="N517" s="25"/>
      <c r="O517" s="25"/>
      <c r="P517" s="25"/>
      <c r="Q517" s="25"/>
      <c r="R517" s="25"/>
      <c r="S517" s="25"/>
      <c r="T517" s="25"/>
      <c r="U517" s="25"/>
      <c r="V517" s="25"/>
    </row>
    <row r="518" spans="2:22" ht="14.25">
      <c r="B518" s="23"/>
      <c r="C518" s="23"/>
      <c r="D518" s="31"/>
      <c r="E518" s="72"/>
      <c r="F518" s="72"/>
      <c r="G518" s="25"/>
      <c r="H518" s="25"/>
      <c r="I518" s="25"/>
      <c r="J518" s="25"/>
      <c r="K518" s="25"/>
      <c r="L518" s="25"/>
      <c r="M518" s="25"/>
      <c r="N518" s="25"/>
      <c r="O518" s="25"/>
      <c r="P518" s="25"/>
      <c r="Q518" s="25"/>
      <c r="R518" s="25"/>
      <c r="S518" s="25"/>
      <c r="T518" s="25"/>
      <c r="U518" s="25"/>
      <c r="V518" s="25"/>
    </row>
    <row r="519" spans="2:22" ht="14.25">
      <c r="B519" s="23"/>
      <c r="C519" s="23"/>
      <c r="D519" s="31"/>
      <c r="E519" s="72"/>
      <c r="F519" s="72"/>
      <c r="G519" s="25"/>
      <c r="H519" s="25"/>
      <c r="I519" s="25"/>
      <c r="J519" s="25"/>
      <c r="K519" s="25"/>
      <c r="L519" s="25"/>
      <c r="M519" s="25"/>
      <c r="N519" s="25"/>
      <c r="O519" s="25"/>
      <c r="P519" s="25"/>
      <c r="Q519" s="25"/>
      <c r="R519" s="25"/>
      <c r="S519" s="25"/>
      <c r="T519" s="25"/>
      <c r="U519" s="25"/>
      <c r="V519" s="25"/>
    </row>
    <row r="520" spans="2:22" ht="14.25">
      <c r="B520" s="23"/>
      <c r="C520" s="23"/>
      <c r="D520" s="31"/>
      <c r="E520" s="72"/>
      <c r="F520" s="72"/>
      <c r="G520" s="25"/>
      <c r="H520" s="25"/>
      <c r="I520" s="25"/>
      <c r="J520" s="25"/>
      <c r="K520" s="25"/>
      <c r="L520" s="25"/>
      <c r="M520" s="25"/>
      <c r="N520" s="25"/>
      <c r="O520" s="25"/>
      <c r="P520" s="25"/>
      <c r="Q520" s="25"/>
      <c r="R520" s="25"/>
      <c r="S520" s="25"/>
      <c r="T520" s="25"/>
      <c r="U520" s="25"/>
      <c r="V520" s="25"/>
    </row>
    <row r="521" spans="2:22" ht="14.25">
      <c r="B521" s="23"/>
      <c r="C521" s="23"/>
      <c r="D521" s="31"/>
      <c r="E521" s="72"/>
      <c r="F521" s="72"/>
      <c r="G521" s="25"/>
      <c r="H521" s="25"/>
      <c r="I521" s="25"/>
      <c r="J521" s="25"/>
      <c r="K521" s="25"/>
      <c r="L521" s="25"/>
      <c r="M521" s="25"/>
      <c r="N521" s="25"/>
      <c r="O521" s="25"/>
      <c r="P521" s="25"/>
      <c r="Q521" s="25"/>
      <c r="R521" s="25"/>
      <c r="S521" s="25"/>
      <c r="T521" s="25"/>
      <c r="U521" s="25"/>
      <c r="V521" s="25"/>
    </row>
    <row r="522" spans="2:22" ht="14.25">
      <c r="B522" s="23"/>
      <c r="C522" s="23"/>
      <c r="D522" s="31"/>
      <c r="E522" s="72"/>
      <c r="F522" s="72"/>
      <c r="G522" s="25"/>
      <c r="H522" s="25"/>
      <c r="I522" s="25"/>
      <c r="J522" s="25"/>
      <c r="K522" s="25"/>
      <c r="L522" s="25"/>
      <c r="M522" s="25"/>
      <c r="N522" s="25"/>
      <c r="O522" s="25"/>
      <c r="P522" s="25"/>
      <c r="Q522" s="25"/>
      <c r="R522" s="25"/>
      <c r="S522" s="25"/>
      <c r="T522" s="25"/>
      <c r="U522" s="25"/>
      <c r="V522" s="25"/>
    </row>
    <row r="523" spans="2:22" ht="14.25">
      <c r="B523" s="23"/>
      <c r="C523" s="23"/>
      <c r="D523" s="31"/>
      <c r="E523" s="72"/>
      <c r="F523" s="72"/>
      <c r="G523" s="25"/>
      <c r="H523" s="25"/>
      <c r="I523" s="25"/>
      <c r="J523" s="25"/>
      <c r="K523" s="25"/>
      <c r="L523" s="25"/>
      <c r="M523" s="25"/>
      <c r="N523" s="25"/>
      <c r="O523" s="25"/>
      <c r="P523" s="25"/>
      <c r="Q523" s="25"/>
      <c r="R523" s="25"/>
      <c r="S523" s="25"/>
      <c r="T523" s="25"/>
      <c r="U523" s="25"/>
      <c r="V523" s="25"/>
    </row>
    <row r="524" spans="2:22" ht="14.25">
      <c r="B524" s="23"/>
      <c r="C524" s="23"/>
      <c r="D524" s="31"/>
      <c r="E524" s="72"/>
      <c r="F524" s="72"/>
      <c r="G524" s="25"/>
      <c r="H524" s="25"/>
      <c r="I524" s="25"/>
      <c r="J524" s="25"/>
      <c r="K524" s="25"/>
      <c r="L524" s="25"/>
      <c r="M524" s="25"/>
      <c r="N524" s="25"/>
      <c r="O524" s="25"/>
      <c r="P524" s="25"/>
      <c r="Q524" s="25"/>
      <c r="R524" s="25"/>
      <c r="S524" s="25"/>
      <c r="T524" s="25"/>
      <c r="U524" s="25"/>
      <c r="V524" s="25"/>
    </row>
    <row r="525" spans="2:22" ht="14.25">
      <c r="B525" s="23"/>
      <c r="C525" s="23"/>
      <c r="D525" s="31"/>
      <c r="E525" s="72"/>
      <c r="F525" s="72"/>
      <c r="G525" s="25"/>
      <c r="H525" s="25"/>
      <c r="I525" s="25"/>
      <c r="J525" s="25"/>
      <c r="K525" s="25"/>
      <c r="L525" s="25"/>
      <c r="M525" s="25"/>
      <c r="N525" s="25"/>
      <c r="O525" s="25"/>
      <c r="P525" s="25"/>
      <c r="Q525" s="25"/>
      <c r="R525" s="25"/>
      <c r="S525" s="25"/>
      <c r="T525" s="25"/>
      <c r="U525" s="25"/>
      <c r="V525" s="25"/>
    </row>
    <row r="526" spans="2:22" ht="14.25">
      <c r="B526" s="23"/>
      <c r="C526" s="23"/>
      <c r="D526" s="31"/>
      <c r="E526" s="72"/>
      <c r="F526" s="72"/>
      <c r="G526" s="25"/>
      <c r="H526" s="25"/>
      <c r="I526" s="25"/>
      <c r="J526" s="25"/>
      <c r="K526" s="25"/>
      <c r="L526" s="25"/>
      <c r="M526" s="25"/>
      <c r="N526" s="25"/>
      <c r="O526" s="25"/>
      <c r="P526" s="25"/>
      <c r="Q526" s="25"/>
      <c r="R526" s="25"/>
      <c r="S526" s="25"/>
      <c r="T526" s="25"/>
      <c r="U526" s="25"/>
      <c r="V526" s="25"/>
    </row>
    <row r="527" spans="2:22" ht="14.25">
      <c r="B527" s="23"/>
      <c r="C527" s="23"/>
      <c r="D527" s="31"/>
      <c r="E527" s="72"/>
      <c r="F527" s="72"/>
      <c r="G527" s="25"/>
      <c r="H527" s="25"/>
      <c r="I527" s="25"/>
      <c r="J527" s="25"/>
      <c r="K527" s="25"/>
      <c r="L527" s="25"/>
      <c r="M527" s="25"/>
      <c r="N527" s="25"/>
      <c r="O527" s="25"/>
      <c r="P527" s="25"/>
      <c r="Q527" s="25"/>
      <c r="R527" s="25"/>
      <c r="S527" s="25"/>
      <c r="T527" s="25"/>
      <c r="U527" s="25"/>
      <c r="V527" s="25"/>
    </row>
    <row r="528" spans="2:22" ht="14.25">
      <c r="B528" s="23"/>
      <c r="C528" s="23"/>
      <c r="D528" s="31"/>
      <c r="E528" s="72"/>
      <c r="F528" s="72"/>
      <c r="G528" s="25"/>
      <c r="H528" s="25"/>
      <c r="I528" s="25"/>
      <c r="J528" s="25"/>
      <c r="K528" s="25"/>
      <c r="L528" s="25"/>
      <c r="M528" s="25"/>
      <c r="N528" s="25"/>
      <c r="O528" s="25"/>
      <c r="P528" s="25"/>
      <c r="Q528" s="25"/>
      <c r="R528" s="25"/>
      <c r="S528" s="25"/>
      <c r="T528" s="25"/>
      <c r="U528" s="25"/>
      <c r="V528" s="25"/>
    </row>
    <row r="529" spans="2:22" ht="14.25">
      <c r="B529" s="23"/>
      <c r="C529" s="23"/>
      <c r="D529" s="31"/>
      <c r="E529" s="72"/>
      <c r="F529" s="72"/>
      <c r="G529" s="25"/>
      <c r="H529" s="25"/>
      <c r="I529" s="25"/>
      <c r="J529" s="25"/>
      <c r="K529" s="25"/>
      <c r="L529" s="25"/>
      <c r="M529" s="25"/>
      <c r="N529" s="25"/>
      <c r="O529" s="25"/>
      <c r="P529" s="25"/>
      <c r="Q529" s="25"/>
      <c r="R529" s="25"/>
      <c r="S529" s="25"/>
      <c r="T529" s="25"/>
      <c r="U529" s="25"/>
      <c r="V529" s="25"/>
    </row>
    <row r="530" spans="2:22" ht="14.25">
      <c r="B530" s="23"/>
      <c r="C530" s="23"/>
      <c r="D530" s="31"/>
      <c r="E530" s="72"/>
      <c r="F530" s="72"/>
      <c r="G530" s="25"/>
      <c r="H530" s="25"/>
      <c r="I530" s="25"/>
      <c r="J530" s="25"/>
      <c r="K530" s="25"/>
      <c r="L530" s="25"/>
      <c r="M530" s="25"/>
      <c r="N530" s="25"/>
      <c r="O530" s="25"/>
      <c r="P530" s="25"/>
      <c r="Q530" s="25"/>
      <c r="R530" s="25"/>
      <c r="S530" s="25"/>
      <c r="T530" s="25"/>
      <c r="U530" s="25"/>
      <c r="V530" s="25"/>
    </row>
    <row r="531" spans="2:22" ht="14.25">
      <c r="B531" s="23"/>
      <c r="C531" s="23"/>
      <c r="D531" s="31"/>
      <c r="E531" s="72"/>
      <c r="F531" s="72"/>
      <c r="G531" s="25"/>
      <c r="H531" s="25"/>
      <c r="I531" s="25"/>
      <c r="J531" s="25"/>
      <c r="K531" s="25"/>
      <c r="L531" s="25"/>
      <c r="M531" s="25"/>
      <c r="N531" s="25"/>
      <c r="O531" s="25"/>
      <c r="P531" s="25"/>
      <c r="Q531" s="25"/>
      <c r="R531" s="25"/>
      <c r="S531" s="25"/>
      <c r="T531" s="25"/>
      <c r="U531" s="25"/>
      <c r="V531" s="25"/>
    </row>
    <row r="532" spans="2:22" ht="14.25">
      <c r="B532" s="23"/>
      <c r="C532" s="23"/>
      <c r="D532" s="31"/>
      <c r="E532" s="72"/>
      <c r="F532" s="72"/>
      <c r="G532" s="25"/>
      <c r="H532" s="25"/>
      <c r="I532" s="25"/>
      <c r="J532" s="25"/>
      <c r="K532" s="25"/>
      <c r="L532" s="25"/>
      <c r="M532" s="25"/>
      <c r="N532" s="25"/>
      <c r="O532" s="25"/>
      <c r="P532" s="25"/>
      <c r="Q532" s="25"/>
      <c r="R532" s="25"/>
      <c r="S532" s="25"/>
      <c r="T532" s="25"/>
      <c r="U532" s="25"/>
      <c r="V532" s="25"/>
    </row>
    <row r="533" spans="2:22" ht="14.25">
      <c r="B533" s="23"/>
      <c r="C533" s="23"/>
      <c r="D533" s="31"/>
      <c r="E533" s="72"/>
      <c r="F533" s="72"/>
      <c r="G533" s="25"/>
      <c r="H533" s="25"/>
      <c r="I533" s="25"/>
      <c r="J533" s="25"/>
      <c r="K533" s="25"/>
      <c r="L533" s="25"/>
      <c r="M533" s="25"/>
      <c r="N533" s="25"/>
      <c r="O533" s="25"/>
      <c r="P533" s="25"/>
      <c r="Q533" s="25"/>
      <c r="R533" s="25"/>
      <c r="S533" s="25"/>
      <c r="T533" s="25"/>
      <c r="U533" s="25"/>
      <c r="V533" s="25"/>
    </row>
    <row r="534" spans="2:22" ht="14.25">
      <c r="B534" s="23"/>
      <c r="C534" s="23"/>
      <c r="D534" s="31"/>
      <c r="E534" s="72"/>
      <c r="F534" s="72"/>
      <c r="G534" s="25"/>
      <c r="H534" s="25"/>
      <c r="I534" s="25"/>
      <c r="J534" s="25"/>
      <c r="K534" s="25"/>
      <c r="L534" s="25"/>
      <c r="M534" s="25"/>
      <c r="N534" s="25"/>
      <c r="O534" s="25"/>
      <c r="P534" s="25"/>
      <c r="Q534" s="25"/>
      <c r="R534" s="25"/>
      <c r="S534" s="25"/>
      <c r="T534" s="25"/>
      <c r="U534" s="25"/>
      <c r="V534" s="25"/>
    </row>
    <row r="535" spans="2:22" ht="14.25">
      <c r="B535" s="23"/>
      <c r="C535" s="23"/>
      <c r="D535" s="31"/>
      <c r="E535" s="72"/>
      <c r="F535" s="72"/>
      <c r="G535" s="25"/>
      <c r="H535" s="25"/>
      <c r="I535" s="25"/>
      <c r="J535" s="25"/>
      <c r="K535" s="25"/>
      <c r="L535" s="25"/>
      <c r="M535" s="25"/>
      <c r="N535" s="25"/>
      <c r="O535" s="25"/>
      <c r="P535" s="25"/>
      <c r="Q535" s="25"/>
      <c r="R535" s="25"/>
      <c r="S535" s="25"/>
      <c r="T535" s="25"/>
      <c r="U535" s="25"/>
      <c r="V535" s="25"/>
    </row>
    <row r="536" spans="2:22" ht="14.25">
      <c r="B536" s="23"/>
      <c r="C536" s="23"/>
      <c r="D536" s="31"/>
      <c r="E536" s="72"/>
      <c r="F536" s="72"/>
      <c r="G536" s="25"/>
      <c r="H536" s="25"/>
      <c r="I536" s="25"/>
      <c r="J536" s="25"/>
      <c r="K536" s="25"/>
      <c r="L536" s="25"/>
      <c r="M536" s="25"/>
      <c r="N536" s="25"/>
      <c r="O536" s="25"/>
      <c r="P536" s="25"/>
      <c r="Q536" s="25"/>
      <c r="R536" s="25"/>
      <c r="S536" s="25"/>
      <c r="T536" s="25"/>
      <c r="U536" s="25"/>
      <c r="V536" s="25"/>
    </row>
    <row r="537" spans="2:22" ht="14.25">
      <c r="B537" s="23"/>
      <c r="C537" s="23"/>
      <c r="D537" s="31"/>
      <c r="E537" s="72"/>
      <c r="F537" s="72"/>
      <c r="G537" s="25"/>
      <c r="H537" s="25"/>
      <c r="I537" s="25"/>
      <c r="J537" s="25"/>
      <c r="K537" s="25"/>
      <c r="L537" s="25"/>
      <c r="M537" s="25"/>
      <c r="N537" s="25"/>
      <c r="O537" s="25"/>
      <c r="P537" s="25"/>
      <c r="Q537" s="25"/>
      <c r="R537" s="25"/>
      <c r="S537" s="25"/>
      <c r="T537" s="25"/>
      <c r="U537" s="25"/>
      <c r="V537" s="25"/>
    </row>
    <row r="538" spans="2:22" ht="14.25">
      <c r="B538" s="23"/>
      <c r="C538" s="23"/>
      <c r="D538" s="31"/>
      <c r="E538" s="72"/>
      <c r="F538" s="72"/>
      <c r="G538" s="25"/>
      <c r="H538" s="25"/>
      <c r="I538" s="25"/>
      <c r="J538" s="25"/>
      <c r="K538" s="25"/>
      <c r="L538" s="25"/>
      <c r="M538" s="25"/>
      <c r="N538" s="25"/>
      <c r="O538" s="25"/>
      <c r="P538" s="25"/>
      <c r="Q538" s="25"/>
      <c r="R538" s="25"/>
      <c r="S538" s="25"/>
      <c r="T538" s="25"/>
      <c r="U538" s="25"/>
      <c r="V538" s="25"/>
    </row>
    <row r="539" spans="2:22" ht="14.25">
      <c r="B539" s="23"/>
      <c r="C539" s="23"/>
      <c r="D539" s="31"/>
      <c r="E539" s="72"/>
      <c r="F539" s="72"/>
      <c r="G539" s="25"/>
      <c r="H539" s="25"/>
      <c r="I539" s="25"/>
      <c r="J539" s="25"/>
      <c r="K539" s="25"/>
      <c r="L539" s="25"/>
      <c r="M539" s="25"/>
      <c r="N539" s="25"/>
      <c r="O539" s="25"/>
      <c r="P539" s="25"/>
      <c r="Q539" s="25"/>
      <c r="R539" s="25"/>
      <c r="S539" s="25"/>
      <c r="T539" s="25"/>
      <c r="U539" s="25"/>
      <c r="V539" s="25"/>
    </row>
    <row r="540" spans="2:22" ht="14.25">
      <c r="B540" s="23"/>
      <c r="C540" s="23"/>
      <c r="D540" s="31"/>
      <c r="E540" s="72"/>
      <c r="F540" s="72"/>
      <c r="G540" s="25"/>
      <c r="H540" s="25"/>
      <c r="I540" s="25"/>
      <c r="J540" s="25"/>
      <c r="K540" s="25"/>
      <c r="L540" s="25"/>
      <c r="M540" s="25"/>
      <c r="N540" s="25"/>
      <c r="O540" s="25"/>
      <c r="P540" s="25"/>
      <c r="Q540" s="25"/>
      <c r="R540" s="25"/>
      <c r="S540" s="25"/>
      <c r="T540" s="25"/>
      <c r="U540" s="25"/>
      <c r="V540" s="25"/>
    </row>
    <row r="541" spans="2:22" ht="14.25">
      <c r="B541" s="23"/>
      <c r="C541" s="23"/>
      <c r="D541" s="31"/>
      <c r="E541" s="72"/>
      <c r="F541" s="72"/>
      <c r="G541" s="25"/>
      <c r="H541" s="25"/>
      <c r="I541" s="25"/>
      <c r="J541" s="25"/>
      <c r="K541" s="25"/>
      <c r="L541" s="25"/>
      <c r="M541" s="25"/>
      <c r="N541" s="25"/>
      <c r="O541" s="25"/>
      <c r="P541" s="25"/>
      <c r="Q541" s="25"/>
      <c r="R541" s="25"/>
      <c r="S541" s="25"/>
      <c r="T541" s="25"/>
      <c r="U541" s="25"/>
      <c r="V541" s="25"/>
    </row>
    <row r="542" spans="2:22" ht="14.25">
      <c r="B542" s="23"/>
      <c r="C542" s="23"/>
      <c r="D542" s="31"/>
      <c r="E542" s="72"/>
      <c r="F542" s="72"/>
      <c r="G542" s="25"/>
      <c r="H542" s="25"/>
      <c r="I542" s="25"/>
      <c r="J542" s="25"/>
      <c r="K542" s="25"/>
      <c r="L542" s="25"/>
      <c r="M542" s="25"/>
      <c r="N542" s="25"/>
      <c r="O542" s="25"/>
      <c r="P542" s="25"/>
      <c r="Q542" s="25"/>
      <c r="R542" s="25"/>
      <c r="S542" s="25"/>
      <c r="T542" s="25"/>
      <c r="U542" s="25"/>
      <c r="V542" s="25"/>
    </row>
    <row r="543" spans="2:22" ht="14.25">
      <c r="B543" s="23"/>
      <c r="C543" s="23"/>
      <c r="D543" s="31"/>
      <c r="E543" s="72"/>
      <c r="F543" s="72"/>
      <c r="G543" s="25"/>
      <c r="H543" s="25"/>
      <c r="I543" s="25"/>
      <c r="J543" s="25"/>
      <c r="K543" s="25"/>
      <c r="L543" s="25"/>
      <c r="M543" s="25"/>
      <c r="N543" s="25"/>
      <c r="O543" s="25"/>
      <c r="P543" s="25"/>
      <c r="Q543" s="25"/>
      <c r="R543" s="25"/>
      <c r="S543" s="25"/>
      <c r="T543" s="25"/>
      <c r="U543" s="25"/>
      <c r="V543" s="25"/>
    </row>
    <row r="544" spans="2:22" ht="14.25">
      <c r="B544" s="23"/>
      <c r="C544" s="23"/>
      <c r="D544" s="31"/>
      <c r="E544" s="72"/>
      <c r="F544" s="72"/>
      <c r="G544" s="25"/>
      <c r="H544" s="25"/>
      <c r="I544" s="25"/>
      <c r="J544" s="25"/>
      <c r="K544" s="25"/>
      <c r="L544" s="25"/>
      <c r="M544" s="25"/>
      <c r="N544" s="25"/>
      <c r="O544" s="25"/>
      <c r="P544" s="25"/>
      <c r="Q544" s="25"/>
      <c r="R544" s="25"/>
      <c r="S544" s="25"/>
      <c r="T544" s="25"/>
      <c r="U544" s="25"/>
      <c r="V544" s="25"/>
    </row>
    <row r="545" spans="2:22" ht="14.25">
      <c r="B545" s="23"/>
      <c r="C545" s="23"/>
      <c r="D545" s="31"/>
      <c r="E545" s="72"/>
      <c r="F545" s="72"/>
      <c r="G545" s="25"/>
      <c r="H545" s="25"/>
      <c r="I545" s="25"/>
      <c r="J545" s="25"/>
      <c r="K545" s="25"/>
      <c r="L545" s="25"/>
      <c r="M545" s="25"/>
      <c r="N545" s="25"/>
      <c r="O545" s="25"/>
      <c r="P545" s="25"/>
      <c r="Q545" s="25"/>
      <c r="R545" s="25"/>
      <c r="S545" s="25"/>
      <c r="T545" s="25"/>
      <c r="U545" s="25"/>
      <c r="V545" s="25"/>
    </row>
    <row r="546" spans="2:22" ht="14.25">
      <c r="B546" s="23"/>
      <c r="C546" s="23"/>
      <c r="D546" s="31"/>
      <c r="E546" s="72"/>
      <c r="F546" s="72"/>
      <c r="G546" s="25"/>
      <c r="H546" s="25"/>
      <c r="I546" s="25"/>
      <c r="J546" s="25"/>
      <c r="K546" s="25"/>
      <c r="L546" s="25"/>
      <c r="M546" s="25"/>
      <c r="N546" s="25"/>
      <c r="O546" s="25"/>
      <c r="P546" s="25"/>
      <c r="Q546" s="25"/>
      <c r="R546" s="25"/>
      <c r="S546" s="25"/>
      <c r="T546" s="25"/>
      <c r="U546" s="25"/>
      <c r="V546" s="25"/>
    </row>
    <row r="547" spans="2:22" ht="14.25">
      <c r="B547" s="23"/>
      <c r="C547" s="23"/>
      <c r="D547" s="31"/>
      <c r="E547" s="72"/>
      <c r="F547" s="72"/>
      <c r="G547" s="25"/>
      <c r="H547" s="25"/>
      <c r="I547" s="25"/>
      <c r="J547" s="25"/>
      <c r="K547" s="25"/>
      <c r="L547" s="25"/>
      <c r="M547" s="25"/>
      <c r="N547" s="25"/>
      <c r="O547" s="25"/>
      <c r="P547" s="25"/>
      <c r="Q547" s="25"/>
      <c r="R547" s="25"/>
      <c r="S547" s="25"/>
      <c r="T547" s="25"/>
      <c r="U547" s="25"/>
      <c r="V547" s="25"/>
    </row>
    <row r="548" spans="2:22" ht="14.25">
      <c r="B548" s="23"/>
      <c r="C548" s="23"/>
      <c r="D548" s="31"/>
      <c r="E548" s="72"/>
      <c r="F548" s="72"/>
      <c r="G548" s="25"/>
      <c r="H548" s="25"/>
      <c r="I548" s="25"/>
      <c r="J548" s="25"/>
      <c r="K548" s="25"/>
      <c r="L548" s="25"/>
      <c r="M548" s="25"/>
      <c r="N548" s="25"/>
      <c r="O548" s="25"/>
      <c r="P548" s="25"/>
      <c r="Q548" s="25"/>
      <c r="R548" s="25"/>
      <c r="S548" s="25"/>
      <c r="T548" s="25"/>
      <c r="U548" s="25"/>
      <c r="V548" s="25"/>
    </row>
    <row r="549" spans="2:22" ht="14.25">
      <c r="B549" s="23"/>
      <c r="C549" s="23"/>
      <c r="D549" s="31"/>
      <c r="E549" s="72"/>
      <c r="F549" s="72"/>
      <c r="G549" s="25"/>
      <c r="H549" s="25"/>
      <c r="I549" s="25"/>
      <c r="J549" s="25"/>
      <c r="K549" s="25"/>
      <c r="L549" s="25"/>
      <c r="M549" s="25"/>
      <c r="N549" s="25"/>
      <c r="O549" s="25"/>
      <c r="P549" s="25"/>
      <c r="Q549" s="25"/>
      <c r="R549" s="25"/>
      <c r="S549" s="25"/>
      <c r="T549" s="25"/>
      <c r="U549" s="25"/>
      <c r="V549" s="25"/>
    </row>
    <row r="550" spans="2:22" ht="14.25">
      <c r="B550" s="23"/>
      <c r="C550" s="23"/>
      <c r="D550" s="31"/>
      <c r="E550" s="72"/>
      <c r="F550" s="72"/>
      <c r="G550" s="25"/>
      <c r="H550" s="25"/>
      <c r="I550" s="25"/>
      <c r="J550" s="25"/>
      <c r="K550" s="25"/>
      <c r="L550" s="25"/>
      <c r="M550" s="25"/>
      <c r="N550" s="25"/>
      <c r="O550" s="25"/>
      <c r="P550" s="25"/>
      <c r="Q550" s="25"/>
      <c r="R550" s="25"/>
      <c r="S550" s="25"/>
      <c r="T550" s="25"/>
      <c r="U550" s="25"/>
      <c r="V550" s="25"/>
    </row>
    <row r="551" spans="2:22" ht="14.25">
      <c r="B551" s="23"/>
      <c r="C551" s="23"/>
      <c r="D551" s="31"/>
      <c r="E551" s="72"/>
      <c r="F551" s="72"/>
      <c r="G551" s="25"/>
      <c r="H551" s="25"/>
      <c r="I551" s="25"/>
      <c r="J551" s="25"/>
      <c r="K551" s="25"/>
      <c r="L551" s="25"/>
      <c r="M551" s="25"/>
      <c r="N551" s="25"/>
      <c r="O551" s="25"/>
      <c r="P551" s="25"/>
      <c r="Q551" s="25"/>
      <c r="R551" s="25"/>
      <c r="S551" s="25"/>
      <c r="T551" s="25"/>
      <c r="U551" s="25"/>
      <c r="V551" s="25"/>
    </row>
    <row r="552" spans="2:22" ht="14.25">
      <c r="B552" s="23"/>
      <c r="C552" s="23"/>
      <c r="D552" s="31"/>
      <c r="E552" s="72"/>
      <c r="F552" s="72"/>
      <c r="G552" s="25"/>
      <c r="H552" s="25"/>
      <c r="I552" s="25"/>
      <c r="J552" s="25"/>
      <c r="K552" s="25"/>
      <c r="L552" s="25"/>
      <c r="M552" s="25"/>
      <c r="N552" s="25"/>
      <c r="O552" s="25"/>
      <c r="P552" s="25"/>
      <c r="Q552" s="25"/>
      <c r="R552" s="25"/>
      <c r="S552" s="25"/>
      <c r="T552" s="25"/>
      <c r="U552" s="25"/>
      <c r="V552" s="25"/>
    </row>
    <row r="553" spans="2:22" ht="14.25">
      <c r="B553" s="23"/>
      <c r="C553" s="23"/>
      <c r="D553" s="31"/>
      <c r="E553" s="72"/>
      <c r="F553" s="72"/>
      <c r="G553" s="25"/>
      <c r="H553" s="25"/>
      <c r="I553" s="25"/>
      <c r="J553" s="25"/>
      <c r="K553" s="25"/>
      <c r="L553" s="25"/>
      <c r="M553" s="25"/>
      <c r="N553" s="25"/>
      <c r="O553" s="25"/>
      <c r="P553" s="25"/>
      <c r="Q553" s="25"/>
      <c r="R553" s="25"/>
      <c r="S553" s="25"/>
      <c r="T553" s="25"/>
      <c r="U553" s="25"/>
      <c r="V553" s="25"/>
    </row>
    <row r="554" spans="2:22" ht="14.25">
      <c r="B554" s="23"/>
      <c r="C554" s="23"/>
      <c r="D554" s="31"/>
      <c r="E554" s="72"/>
      <c r="F554" s="72"/>
      <c r="G554" s="25"/>
      <c r="H554" s="25"/>
      <c r="I554" s="25"/>
      <c r="J554" s="25"/>
      <c r="K554" s="25"/>
      <c r="L554" s="25"/>
      <c r="M554" s="25"/>
      <c r="N554" s="25"/>
      <c r="O554" s="25"/>
      <c r="P554" s="25"/>
      <c r="Q554" s="25"/>
      <c r="R554" s="25"/>
      <c r="S554" s="25"/>
      <c r="T554" s="25"/>
      <c r="U554" s="25"/>
      <c r="V554" s="25"/>
    </row>
    <row r="555" spans="2:22" ht="14.25">
      <c r="B555" s="23"/>
      <c r="C555" s="23"/>
      <c r="D555" s="31"/>
      <c r="E555" s="72"/>
      <c r="F555" s="72"/>
      <c r="G555" s="25"/>
      <c r="H555" s="25"/>
      <c r="I555" s="25"/>
      <c r="J555" s="25"/>
      <c r="K555" s="25"/>
      <c r="L555" s="25"/>
      <c r="M555" s="25"/>
      <c r="N555" s="25"/>
      <c r="O555" s="25"/>
      <c r="P555" s="25"/>
      <c r="Q555" s="25"/>
      <c r="R555" s="25"/>
      <c r="S555" s="25"/>
      <c r="T555" s="25"/>
      <c r="U555" s="25"/>
      <c r="V555" s="25"/>
    </row>
    <row r="556" spans="2:22" ht="14.25">
      <c r="B556" s="23"/>
      <c r="C556" s="23"/>
      <c r="D556" s="31"/>
      <c r="E556" s="72"/>
      <c r="F556" s="72"/>
      <c r="G556" s="25"/>
      <c r="H556" s="25"/>
      <c r="I556" s="25"/>
      <c r="J556" s="25"/>
      <c r="K556" s="25"/>
      <c r="L556" s="25"/>
      <c r="M556" s="25"/>
      <c r="N556" s="25"/>
      <c r="O556" s="25"/>
      <c r="P556" s="25"/>
      <c r="Q556" s="25"/>
      <c r="R556" s="25"/>
      <c r="S556" s="25"/>
      <c r="T556" s="25"/>
      <c r="U556" s="25"/>
      <c r="V556" s="25"/>
    </row>
    <row r="557" spans="2:22" ht="14.25">
      <c r="B557" s="23"/>
      <c r="C557" s="23"/>
      <c r="D557" s="31"/>
      <c r="E557" s="72"/>
      <c r="F557" s="72"/>
      <c r="G557" s="25"/>
      <c r="H557" s="25"/>
      <c r="I557" s="25"/>
      <c r="J557" s="25"/>
      <c r="K557" s="25"/>
      <c r="L557" s="25"/>
      <c r="M557" s="25"/>
      <c r="N557" s="25"/>
      <c r="O557" s="25"/>
      <c r="P557" s="25"/>
      <c r="Q557" s="25"/>
      <c r="R557" s="25"/>
      <c r="S557" s="25"/>
      <c r="T557" s="25"/>
      <c r="U557" s="25"/>
      <c r="V557" s="25"/>
    </row>
    <row r="558" spans="2:22" ht="14.25">
      <c r="B558" s="23"/>
      <c r="C558" s="23"/>
      <c r="D558" s="31"/>
      <c r="E558" s="72"/>
      <c r="F558" s="72"/>
      <c r="G558" s="25"/>
      <c r="H558" s="25"/>
      <c r="I558" s="25"/>
      <c r="J558" s="25"/>
      <c r="K558" s="25"/>
      <c r="L558" s="25"/>
      <c r="M558" s="25"/>
      <c r="N558" s="25"/>
      <c r="O558" s="25"/>
      <c r="P558" s="25"/>
      <c r="Q558" s="25"/>
      <c r="R558" s="25"/>
      <c r="S558" s="25"/>
      <c r="T558" s="25"/>
      <c r="U558" s="25"/>
      <c r="V558" s="25"/>
    </row>
    <row r="559" spans="2:22" ht="14.25">
      <c r="B559" s="23"/>
      <c r="C559" s="23"/>
      <c r="D559" s="31"/>
      <c r="E559" s="72"/>
      <c r="F559" s="72"/>
      <c r="G559" s="25"/>
      <c r="H559" s="25"/>
      <c r="I559" s="25"/>
      <c r="J559" s="25"/>
      <c r="K559" s="25"/>
      <c r="L559" s="25"/>
      <c r="M559" s="25"/>
      <c r="N559" s="25"/>
      <c r="O559" s="25"/>
      <c r="P559" s="25"/>
      <c r="Q559" s="25"/>
      <c r="R559" s="25"/>
      <c r="S559" s="25"/>
      <c r="T559" s="25"/>
      <c r="U559" s="25"/>
      <c r="V559" s="25"/>
    </row>
    <row r="560" spans="2:22" ht="14.25">
      <c r="B560" s="23"/>
      <c r="C560" s="23"/>
      <c r="D560" s="31"/>
      <c r="E560" s="72"/>
      <c r="F560" s="72"/>
      <c r="G560" s="25"/>
      <c r="H560" s="25"/>
      <c r="I560" s="25"/>
      <c r="J560" s="25"/>
      <c r="K560" s="25"/>
      <c r="L560" s="25"/>
      <c r="M560" s="25"/>
      <c r="N560" s="25"/>
      <c r="O560" s="25"/>
      <c r="P560" s="25"/>
      <c r="Q560" s="25"/>
      <c r="R560" s="25"/>
      <c r="S560" s="25"/>
      <c r="T560" s="25"/>
      <c r="U560" s="25"/>
      <c r="V560" s="25"/>
    </row>
    <row r="561" spans="2:22" ht="14.25">
      <c r="B561" s="23"/>
      <c r="C561" s="23"/>
      <c r="D561" s="31"/>
      <c r="E561" s="72"/>
      <c r="F561" s="72"/>
      <c r="G561" s="25"/>
      <c r="H561" s="25"/>
      <c r="I561" s="25"/>
      <c r="J561" s="25"/>
      <c r="K561" s="25"/>
      <c r="L561" s="25"/>
      <c r="M561" s="25"/>
      <c r="N561" s="25"/>
      <c r="O561" s="25"/>
      <c r="P561" s="25"/>
      <c r="Q561" s="25"/>
      <c r="R561" s="25"/>
      <c r="S561" s="25"/>
      <c r="T561" s="25"/>
      <c r="U561" s="25"/>
      <c r="V561" s="25"/>
    </row>
    <row r="562" spans="2:22" ht="14.25">
      <c r="B562" s="23"/>
      <c r="C562" s="23"/>
      <c r="D562" s="31"/>
      <c r="E562" s="72"/>
      <c r="F562" s="72"/>
      <c r="G562" s="25"/>
      <c r="H562" s="25"/>
      <c r="I562" s="25"/>
      <c r="J562" s="25"/>
      <c r="K562" s="25"/>
      <c r="L562" s="25"/>
      <c r="M562" s="25"/>
      <c r="N562" s="25"/>
      <c r="O562" s="25"/>
      <c r="P562" s="25"/>
      <c r="Q562" s="25"/>
      <c r="R562" s="25"/>
      <c r="S562" s="25"/>
      <c r="T562" s="25"/>
      <c r="U562" s="25"/>
      <c r="V562" s="25"/>
    </row>
    <row r="563" spans="2:22" ht="14.25">
      <c r="B563" s="23"/>
      <c r="C563" s="23"/>
      <c r="D563" s="31"/>
      <c r="E563" s="72"/>
      <c r="F563" s="72"/>
      <c r="G563" s="25"/>
      <c r="H563" s="25"/>
      <c r="I563" s="25"/>
      <c r="J563" s="25"/>
      <c r="K563" s="25"/>
      <c r="L563" s="25"/>
      <c r="M563" s="25"/>
      <c r="N563" s="25"/>
      <c r="O563" s="25"/>
      <c r="P563" s="25"/>
      <c r="Q563" s="25"/>
      <c r="R563" s="25"/>
      <c r="S563" s="25"/>
      <c r="T563" s="25"/>
      <c r="U563" s="25"/>
      <c r="V563" s="25"/>
    </row>
    <row r="564" spans="2:22" ht="14.25">
      <c r="B564" s="23"/>
      <c r="C564" s="23"/>
      <c r="D564" s="31"/>
      <c r="E564" s="72"/>
      <c r="F564" s="72"/>
      <c r="G564" s="25"/>
      <c r="H564" s="25"/>
      <c r="I564" s="25"/>
      <c r="J564" s="25"/>
      <c r="K564" s="25"/>
      <c r="L564" s="25"/>
      <c r="M564" s="25"/>
      <c r="N564" s="25"/>
      <c r="O564" s="25"/>
      <c r="P564" s="25"/>
      <c r="Q564" s="25"/>
      <c r="R564" s="25"/>
      <c r="S564" s="25"/>
      <c r="T564" s="25"/>
      <c r="U564" s="25"/>
      <c r="V564" s="25"/>
    </row>
    <row r="565" spans="2:22" ht="14.25">
      <c r="B565" s="23"/>
      <c r="C565" s="23"/>
      <c r="D565" s="31"/>
      <c r="E565" s="72"/>
      <c r="F565" s="72"/>
      <c r="G565" s="25"/>
      <c r="H565" s="25"/>
      <c r="I565" s="25"/>
      <c r="J565" s="25"/>
      <c r="K565" s="25"/>
      <c r="L565" s="25"/>
      <c r="M565" s="25"/>
      <c r="N565" s="25"/>
      <c r="O565" s="25"/>
      <c r="P565" s="25"/>
      <c r="Q565" s="25"/>
      <c r="R565" s="25"/>
      <c r="S565" s="25"/>
      <c r="T565" s="25"/>
      <c r="U565" s="25"/>
      <c r="V565" s="25"/>
    </row>
    <row r="566" spans="2:22" ht="14.25">
      <c r="B566" s="23"/>
      <c r="C566" s="23"/>
      <c r="D566" s="31"/>
      <c r="E566" s="72"/>
      <c r="F566" s="72"/>
      <c r="G566" s="25"/>
      <c r="H566" s="25"/>
      <c r="I566" s="25"/>
      <c r="J566" s="25"/>
      <c r="K566" s="25"/>
      <c r="L566" s="25"/>
      <c r="M566" s="25"/>
      <c r="N566" s="25"/>
      <c r="O566" s="25"/>
      <c r="P566" s="25"/>
      <c r="Q566" s="25"/>
      <c r="R566" s="25"/>
      <c r="S566" s="25"/>
      <c r="T566" s="25"/>
      <c r="U566" s="25"/>
      <c r="V566" s="25"/>
    </row>
    <row r="567" spans="2:22" ht="14.25">
      <c r="B567" s="23"/>
      <c r="C567" s="23"/>
      <c r="D567" s="31"/>
      <c r="E567" s="72"/>
      <c r="F567" s="72"/>
      <c r="G567" s="25"/>
      <c r="H567" s="25"/>
      <c r="I567" s="25"/>
      <c r="J567" s="25"/>
      <c r="K567" s="25"/>
      <c r="L567" s="25"/>
      <c r="M567" s="25"/>
      <c r="N567" s="25"/>
      <c r="O567" s="25"/>
      <c r="P567" s="25"/>
      <c r="Q567" s="25"/>
      <c r="R567" s="25"/>
      <c r="S567" s="25"/>
      <c r="T567" s="25"/>
      <c r="U567" s="25"/>
      <c r="V567" s="25"/>
    </row>
    <row r="568" spans="2:22" ht="14.25">
      <c r="B568" s="23"/>
      <c r="C568" s="23"/>
      <c r="D568" s="31"/>
      <c r="E568" s="72"/>
      <c r="F568" s="72"/>
      <c r="G568" s="25"/>
      <c r="H568" s="25"/>
      <c r="I568" s="25"/>
      <c r="J568" s="25"/>
      <c r="K568" s="25"/>
      <c r="L568" s="25"/>
      <c r="M568" s="25"/>
      <c r="N568" s="25"/>
      <c r="O568" s="25"/>
      <c r="P568" s="25"/>
      <c r="Q568" s="25"/>
      <c r="R568" s="25"/>
      <c r="S568" s="25"/>
      <c r="T568" s="25"/>
      <c r="U568" s="25"/>
      <c r="V568" s="25"/>
    </row>
    <row r="569" spans="2:22" ht="14.25">
      <c r="B569" s="23"/>
      <c r="C569" s="23"/>
      <c r="D569" s="31"/>
      <c r="E569" s="72"/>
      <c r="F569" s="72"/>
      <c r="G569" s="25"/>
      <c r="H569" s="25"/>
      <c r="I569" s="25"/>
      <c r="J569" s="25"/>
      <c r="K569" s="25"/>
      <c r="L569" s="25"/>
      <c r="M569" s="25"/>
      <c r="N569" s="25"/>
      <c r="O569" s="25"/>
      <c r="P569" s="25"/>
      <c r="Q569" s="25"/>
      <c r="R569" s="25"/>
      <c r="S569" s="25"/>
      <c r="T569" s="25"/>
      <c r="U569" s="25"/>
      <c r="V569" s="25"/>
    </row>
    <row r="570" spans="2:22" ht="14.25">
      <c r="B570" s="23"/>
      <c r="C570" s="23"/>
      <c r="D570" s="31"/>
      <c r="E570" s="72"/>
      <c r="F570" s="72"/>
      <c r="G570" s="25"/>
      <c r="H570" s="25"/>
      <c r="I570" s="25"/>
      <c r="J570" s="25"/>
      <c r="K570" s="25"/>
      <c r="L570" s="25"/>
      <c r="M570" s="25"/>
      <c r="N570" s="25"/>
      <c r="O570" s="25"/>
      <c r="P570" s="25"/>
      <c r="Q570" s="25"/>
      <c r="R570" s="25"/>
      <c r="S570" s="25"/>
      <c r="T570" s="25"/>
      <c r="U570" s="25"/>
      <c r="V570" s="25"/>
    </row>
    <row r="571" spans="2:22" ht="14.25">
      <c r="B571" s="23"/>
      <c r="C571" s="23"/>
      <c r="D571" s="31"/>
      <c r="E571" s="72"/>
      <c r="F571" s="72"/>
      <c r="G571" s="25"/>
      <c r="H571" s="25"/>
      <c r="I571" s="25"/>
      <c r="J571" s="25"/>
      <c r="K571" s="25"/>
      <c r="L571" s="25"/>
      <c r="M571" s="25"/>
      <c r="N571" s="25"/>
      <c r="O571" s="25"/>
      <c r="P571" s="25"/>
      <c r="Q571" s="25"/>
      <c r="R571" s="25"/>
      <c r="S571" s="25"/>
      <c r="T571" s="25"/>
      <c r="U571" s="25"/>
      <c r="V571" s="25"/>
    </row>
    <row r="572" spans="2:22" ht="14.25">
      <c r="B572" s="23"/>
      <c r="C572" s="23"/>
      <c r="D572" s="31"/>
      <c r="E572" s="72"/>
      <c r="F572" s="72"/>
      <c r="G572" s="25"/>
      <c r="H572" s="25"/>
      <c r="I572" s="25"/>
      <c r="J572" s="25"/>
      <c r="K572" s="25"/>
      <c r="L572" s="25"/>
      <c r="M572" s="25"/>
      <c r="N572" s="25"/>
      <c r="O572" s="25"/>
      <c r="P572" s="25"/>
      <c r="Q572" s="25"/>
      <c r="R572" s="25"/>
      <c r="S572" s="25"/>
      <c r="T572" s="25"/>
      <c r="U572" s="25"/>
      <c r="V572" s="25"/>
    </row>
    <row r="573" spans="2:22" ht="14.25">
      <c r="B573" s="23"/>
      <c r="C573" s="23"/>
      <c r="D573" s="31"/>
      <c r="E573" s="72"/>
      <c r="F573" s="72"/>
      <c r="G573" s="25"/>
      <c r="H573" s="25"/>
      <c r="I573" s="25"/>
      <c r="J573" s="25"/>
      <c r="K573" s="25"/>
      <c r="L573" s="25"/>
      <c r="M573" s="25"/>
      <c r="N573" s="25"/>
      <c r="O573" s="25"/>
      <c r="P573" s="25"/>
      <c r="Q573" s="25"/>
      <c r="R573" s="25"/>
      <c r="S573" s="25"/>
      <c r="T573" s="25"/>
      <c r="U573" s="25"/>
      <c r="V573" s="25"/>
    </row>
    <row r="574" spans="2:22" ht="14.25">
      <c r="B574" s="23"/>
      <c r="C574" s="23"/>
      <c r="D574" s="31"/>
      <c r="E574" s="72"/>
      <c r="F574" s="72"/>
      <c r="G574" s="25"/>
      <c r="H574" s="25"/>
      <c r="I574" s="25"/>
      <c r="J574" s="25"/>
      <c r="K574" s="25"/>
      <c r="L574" s="25"/>
      <c r="M574" s="25"/>
      <c r="N574" s="25"/>
      <c r="O574" s="25"/>
      <c r="P574" s="25"/>
      <c r="Q574" s="25"/>
      <c r="R574" s="25"/>
      <c r="S574" s="25"/>
      <c r="T574" s="25"/>
      <c r="U574" s="25"/>
      <c r="V574" s="25"/>
    </row>
    <row r="575" spans="2:22" ht="14.25">
      <c r="B575" s="23"/>
      <c r="C575" s="23"/>
      <c r="D575" s="31"/>
      <c r="E575" s="72"/>
      <c r="F575" s="72"/>
      <c r="G575" s="25"/>
      <c r="H575" s="25"/>
      <c r="I575" s="25"/>
      <c r="J575" s="25"/>
      <c r="K575" s="25"/>
      <c r="L575" s="25"/>
      <c r="M575" s="25"/>
      <c r="N575" s="25"/>
      <c r="O575" s="25"/>
      <c r="P575" s="25"/>
      <c r="Q575" s="25"/>
      <c r="R575" s="25"/>
      <c r="S575" s="25"/>
      <c r="T575" s="25"/>
      <c r="U575" s="25"/>
      <c r="V575" s="25"/>
    </row>
    <row r="576" spans="2:22" ht="14.25">
      <c r="B576" s="23"/>
      <c r="C576" s="23"/>
      <c r="D576" s="31"/>
      <c r="E576" s="72"/>
      <c r="F576" s="72"/>
      <c r="G576" s="25"/>
      <c r="H576" s="25"/>
      <c r="I576" s="25"/>
      <c r="J576" s="25"/>
      <c r="K576" s="25"/>
      <c r="L576" s="25"/>
      <c r="M576" s="25"/>
      <c r="N576" s="25"/>
      <c r="O576" s="25"/>
      <c r="P576" s="25"/>
      <c r="Q576" s="25"/>
      <c r="R576" s="25"/>
      <c r="S576" s="25"/>
      <c r="T576" s="25"/>
      <c r="U576" s="25"/>
      <c r="V576" s="25"/>
    </row>
    <row r="577" spans="2:22" ht="14.25">
      <c r="B577" s="23"/>
      <c r="C577" s="23"/>
      <c r="D577" s="31"/>
      <c r="E577" s="72"/>
      <c r="F577" s="72"/>
      <c r="G577" s="25"/>
      <c r="H577" s="25"/>
      <c r="I577" s="25"/>
      <c r="J577" s="25"/>
      <c r="K577" s="25"/>
      <c r="L577" s="25"/>
      <c r="M577" s="25"/>
      <c r="N577" s="25"/>
      <c r="O577" s="25"/>
      <c r="P577" s="25"/>
      <c r="Q577" s="25"/>
      <c r="R577" s="25"/>
      <c r="S577" s="25"/>
      <c r="T577" s="25"/>
      <c r="U577" s="25"/>
      <c r="V577" s="25"/>
    </row>
    <row r="578" spans="2:22" ht="14.25">
      <c r="B578" s="23"/>
      <c r="C578" s="23"/>
      <c r="D578" s="31"/>
      <c r="E578" s="72"/>
      <c r="F578" s="72"/>
      <c r="G578" s="25"/>
      <c r="H578" s="25"/>
      <c r="I578" s="25"/>
      <c r="J578" s="25"/>
      <c r="K578" s="25"/>
      <c r="L578" s="25"/>
      <c r="M578" s="25"/>
      <c r="N578" s="25"/>
      <c r="O578" s="25"/>
      <c r="P578" s="25"/>
      <c r="Q578" s="25"/>
      <c r="R578" s="25"/>
      <c r="S578" s="25"/>
      <c r="T578" s="25"/>
      <c r="U578" s="25"/>
      <c r="V578" s="25"/>
    </row>
    <row r="579" spans="2:22" ht="14.25">
      <c r="B579" s="23"/>
      <c r="C579" s="23"/>
      <c r="D579" s="31"/>
      <c r="E579" s="72"/>
      <c r="F579" s="72"/>
      <c r="G579" s="25"/>
      <c r="H579" s="25"/>
      <c r="I579" s="25"/>
      <c r="J579" s="25"/>
      <c r="K579" s="25"/>
      <c r="L579" s="25"/>
      <c r="M579" s="25"/>
      <c r="N579" s="25"/>
      <c r="O579" s="25"/>
      <c r="P579" s="25"/>
      <c r="Q579" s="25"/>
      <c r="R579" s="25"/>
      <c r="S579" s="25"/>
      <c r="T579" s="25"/>
      <c r="U579" s="25"/>
      <c r="V579" s="25"/>
    </row>
    <row r="580" spans="2:22" ht="14.25">
      <c r="B580" s="23"/>
      <c r="C580" s="23"/>
      <c r="D580" s="31"/>
      <c r="E580" s="72"/>
      <c r="F580" s="72"/>
      <c r="G580" s="25"/>
      <c r="H580" s="25"/>
      <c r="I580" s="25"/>
      <c r="J580" s="25"/>
      <c r="K580" s="25"/>
      <c r="L580" s="25"/>
      <c r="M580" s="25"/>
      <c r="N580" s="25"/>
      <c r="O580" s="25"/>
      <c r="P580" s="25"/>
      <c r="Q580" s="25"/>
      <c r="R580" s="25"/>
      <c r="S580" s="25"/>
      <c r="T580" s="25"/>
      <c r="U580" s="25"/>
      <c r="V580" s="25"/>
    </row>
    <row r="581" spans="2:22" ht="14.25">
      <c r="B581" s="23"/>
      <c r="C581" s="23"/>
      <c r="D581" s="31"/>
      <c r="E581" s="72"/>
      <c r="F581" s="72"/>
      <c r="G581" s="25"/>
      <c r="H581" s="25"/>
      <c r="I581" s="25"/>
      <c r="J581" s="25"/>
      <c r="K581" s="25"/>
      <c r="L581" s="25"/>
      <c r="M581" s="25"/>
      <c r="N581" s="25"/>
      <c r="O581" s="25"/>
      <c r="P581" s="25"/>
      <c r="Q581" s="25"/>
      <c r="R581" s="25"/>
      <c r="S581" s="25"/>
      <c r="T581" s="25"/>
      <c r="U581" s="25"/>
      <c r="V581" s="25"/>
    </row>
    <row r="582" spans="2:22" ht="14.25">
      <c r="B582" s="23"/>
      <c r="C582" s="23"/>
      <c r="D582" s="31"/>
      <c r="E582" s="72"/>
      <c r="F582" s="72"/>
      <c r="G582" s="25"/>
      <c r="H582" s="25"/>
      <c r="I582" s="25"/>
      <c r="J582" s="25"/>
      <c r="K582" s="25"/>
      <c r="L582" s="25"/>
      <c r="M582" s="25"/>
      <c r="N582" s="25"/>
      <c r="O582" s="25"/>
      <c r="P582" s="25"/>
      <c r="Q582" s="25"/>
      <c r="R582" s="25"/>
      <c r="S582" s="25"/>
      <c r="T582" s="25"/>
      <c r="U582" s="25"/>
      <c r="V582" s="25"/>
    </row>
    <row r="583" spans="2:22" ht="14.25">
      <c r="B583" s="23"/>
      <c r="C583" s="23"/>
      <c r="D583" s="31"/>
      <c r="E583" s="72"/>
      <c r="F583" s="72"/>
      <c r="G583" s="25"/>
      <c r="H583" s="25"/>
      <c r="I583" s="25"/>
      <c r="J583" s="25"/>
      <c r="K583" s="25"/>
      <c r="L583" s="25"/>
      <c r="M583" s="25"/>
      <c r="N583" s="25"/>
      <c r="O583" s="25"/>
      <c r="P583" s="25"/>
      <c r="Q583" s="25"/>
      <c r="R583" s="25"/>
      <c r="S583" s="25"/>
      <c r="T583" s="25"/>
      <c r="U583" s="25"/>
      <c r="V583" s="25"/>
    </row>
    <row r="584" spans="2:22" ht="14.25">
      <c r="B584" s="23"/>
      <c r="C584" s="23"/>
      <c r="D584" s="31"/>
      <c r="E584" s="72"/>
      <c r="F584" s="72"/>
      <c r="G584" s="25"/>
      <c r="H584" s="25"/>
      <c r="I584" s="25"/>
      <c r="J584" s="25"/>
      <c r="K584" s="25"/>
      <c r="L584" s="25"/>
      <c r="M584" s="25"/>
      <c r="N584" s="25"/>
      <c r="O584" s="25"/>
      <c r="P584" s="25"/>
      <c r="Q584" s="25"/>
      <c r="R584" s="25"/>
      <c r="S584" s="25"/>
      <c r="T584" s="25"/>
      <c r="U584" s="25"/>
      <c r="V584" s="25"/>
    </row>
  </sheetData>
  <sheetProtection algorithmName="SHA-512" hashValue="asBw1Ylviudh6R07BAbR1VSaHMLUWPDQd/KWcYT/ZZebwilscr5Jg28bPLgegJQ5Jaic4609dOYiG9OCRWT8kA==" saltValue="byVPVfkJL7WV5UZCfVqzKg==" spinCount="100000" sheet="1" objects="1" scenarios="1"/>
  <protectedRanges>
    <protectedRange algorithmName="SHA-512" hashValue="mphHNTHS+P0C/uoHVodBb5Sj8Bb5Cwn36xsJdCPQN4IBAwUNFQpICvySYUJ64UzoRdkSLaTCf31choFU/WWAyA==" saltValue="hF2IUVthWCM+4EEEi6V0Ow==" spinCount="100000" sqref="C8:D10 B11:D11 B13:D14 C12:D12 B16:D17 C15:D15 B19:D19 C18:D18 B21:B39 C20:D39" name="Range1"/>
    <protectedRange algorithmName="SHA-512" hashValue="mphHNTHS+P0C/uoHVodBb5Sj8Bb5Cwn36xsJdCPQN4IBAwUNFQpICvySYUJ64UzoRdkSLaTCf31choFU/WWAyA==" saltValue="hF2IUVthWCM+4EEEi6V0Ow==" spinCount="100000" sqref="B9 B12 B15 B18 B20 B8 B10" name="Range1_1_1_1"/>
  </protectedRanges>
  <mergeCells count="34">
    <mergeCell ref="E22:F22"/>
    <mergeCell ref="B26:G26"/>
    <mergeCell ref="B32:G32"/>
    <mergeCell ref="E31:F31"/>
    <mergeCell ref="E30:F30"/>
    <mergeCell ref="E29:F29"/>
    <mergeCell ref="E28:F28"/>
    <mergeCell ref="E27:F27"/>
    <mergeCell ref="E23:F23"/>
    <mergeCell ref="E24:F24"/>
    <mergeCell ref="B25:G25"/>
    <mergeCell ref="E39:F39"/>
    <mergeCell ref="E38:F38"/>
    <mergeCell ref="E37:F37"/>
    <mergeCell ref="E36:F36"/>
    <mergeCell ref="E33:F33"/>
    <mergeCell ref="B35:G35"/>
    <mergeCell ref="B34:G34"/>
    <mergeCell ref="A1:G1"/>
    <mergeCell ref="D5:E5"/>
    <mergeCell ref="D6:E6"/>
    <mergeCell ref="E21:F21"/>
    <mergeCell ref="B10:G10"/>
    <mergeCell ref="B12:G12"/>
    <mergeCell ref="B15:G15"/>
    <mergeCell ref="B18:G18"/>
    <mergeCell ref="B20:G20"/>
    <mergeCell ref="E11:F11"/>
    <mergeCell ref="E19:F19"/>
    <mergeCell ref="E17:F17"/>
    <mergeCell ref="E16:F16"/>
    <mergeCell ref="E13:F13"/>
    <mergeCell ref="E14:F14"/>
    <mergeCell ref="B9:G9"/>
  </mergeCells>
  <conditionalFormatting sqref="D11 D13:D14 D16:D17 D19 D21:D24 D27:D31 D33 D36:D39">
    <cfRule type="cellIs" dxfId="2" priority="4" operator="equal">
      <formula>"Validate"</formula>
    </cfRule>
    <cfRule type="cellIs" dxfId="1" priority="5" operator="equal">
      <formula>"No"</formula>
    </cfRule>
    <cfRule type="cellIs" dxfId="0" priority="6" operator="equal">
      <formula>"Yes"</formula>
    </cfRule>
  </conditionalFormatting>
  <hyperlinks>
    <hyperlink ref="B4" location="Cover!A1" display="Back to Cover" xr:uid="{7F2C13A4-7F1B-4E3B-90B2-19630ECAEB43}"/>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DFEE-9B38-4F48-87A8-55B2506750F4}">
  <sheetPr>
    <tabColor rgb="FFBE8913"/>
  </sheetPr>
  <dimension ref="A1:H131"/>
  <sheetViews>
    <sheetView showGridLines="0" zoomScale="80" zoomScaleNormal="80" workbookViewId="0">
      <pane ySplit="6" topLeftCell="A7" activePane="bottomLeft" state="frozen"/>
      <selection pane="bottomLeft" activeCell="E9" sqref="E9"/>
    </sheetView>
  </sheetViews>
  <sheetFormatPr defaultColWidth="8.625" defaultRowHeight="11.25"/>
  <cols>
    <col min="1" max="1" width="4.875" style="46" customWidth="1"/>
    <col min="2" max="2" width="16.5" style="46" customWidth="1"/>
    <col min="3" max="3" width="61.375" style="46" customWidth="1"/>
    <col min="4" max="4" width="27.625" style="46" customWidth="1"/>
    <col min="5" max="5" width="92.5" style="46" customWidth="1"/>
    <col min="6" max="6" width="33.5" style="46" customWidth="1"/>
    <col min="7" max="16384" width="8.625" style="46"/>
  </cols>
  <sheetData>
    <row r="1" spans="1:8" s="634" customFormat="1" ht="15.95" customHeight="1"/>
    <row r="2" spans="1:8" s="634" customFormat="1" ht="15.95" customHeight="1"/>
    <row r="3" spans="1:8" s="634" customFormat="1" ht="15.95" customHeight="1"/>
    <row r="4" spans="1:8" s="45" customFormat="1" ht="20.25" customHeight="1">
      <c r="A4" s="125"/>
      <c r="B4" s="633" t="s">
        <v>23</v>
      </c>
      <c r="C4" s="633"/>
      <c r="D4" s="633"/>
      <c r="E4" s="633"/>
      <c r="F4" s="633"/>
    </row>
    <row r="5" spans="1:8" customFormat="1" ht="20.25" customHeight="1"/>
    <row r="6" spans="1:8" s="50" customFormat="1" ht="56.25">
      <c r="B6" s="597" t="s">
        <v>24</v>
      </c>
      <c r="C6" s="598" t="s">
        <v>25</v>
      </c>
      <c r="D6" s="602" t="s">
        <v>26</v>
      </c>
      <c r="E6" s="604" t="s">
        <v>27</v>
      </c>
      <c r="F6" s="603" t="s">
        <v>28</v>
      </c>
    </row>
    <row r="7" spans="1:8" s="50" customFormat="1" ht="20.100000000000001" customHeight="1">
      <c r="B7" s="613" t="s">
        <v>29</v>
      </c>
      <c r="C7" s="538" t="s">
        <v>30</v>
      </c>
      <c r="D7" s="537" t="s">
        <v>31</v>
      </c>
      <c r="E7" s="538" t="s">
        <v>32</v>
      </c>
      <c r="F7" s="537"/>
    </row>
    <row r="8" spans="1:8" s="50" customFormat="1" ht="20.100000000000001" customHeight="1">
      <c r="B8" s="614" t="s">
        <v>33</v>
      </c>
      <c r="C8" s="540" t="s">
        <v>34</v>
      </c>
      <c r="D8" s="539" t="s">
        <v>31</v>
      </c>
      <c r="E8" s="441" t="s">
        <v>35</v>
      </c>
      <c r="F8" s="540"/>
    </row>
    <row r="9" spans="1:8" s="50" customFormat="1" ht="75">
      <c r="B9" s="614" t="s">
        <v>36</v>
      </c>
      <c r="C9" s="540" t="s">
        <v>37</v>
      </c>
      <c r="D9" s="539" t="s">
        <v>31</v>
      </c>
      <c r="E9" s="441" t="s">
        <v>38</v>
      </c>
      <c r="F9" s="540"/>
      <c r="H9" s="112"/>
    </row>
    <row r="10" spans="1:8" s="50" customFormat="1" ht="30">
      <c r="B10" s="614" t="s">
        <v>39</v>
      </c>
      <c r="C10" s="540" t="s">
        <v>40</v>
      </c>
      <c r="D10" s="539" t="s">
        <v>31</v>
      </c>
      <c r="E10" s="441" t="s">
        <v>41</v>
      </c>
      <c r="F10" s="539" t="s">
        <v>42</v>
      </c>
    </row>
    <row r="11" spans="1:8" s="50" customFormat="1" ht="60">
      <c r="B11" s="614" t="s">
        <v>43</v>
      </c>
      <c r="C11" s="540" t="s">
        <v>44</v>
      </c>
      <c r="D11" s="539" t="s">
        <v>31</v>
      </c>
      <c r="E11" s="441" t="s">
        <v>45</v>
      </c>
      <c r="F11" s="539" t="s">
        <v>42</v>
      </c>
    </row>
    <row r="12" spans="1:8" s="50" customFormat="1" ht="33.75" customHeight="1">
      <c r="B12" s="614" t="s">
        <v>46</v>
      </c>
      <c r="C12" s="540" t="s">
        <v>47</v>
      </c>
      <c r="D12" s="539" t="s">
        <v>31</v>
      </c>
      <c r="E12" s="441" t="s">
        <v>48</v>
      </c>
      <c r="F12" s="539" t="s">
        <v>49</v>
      </c>
    </row>
    <row r="13" spans="1:8" s="50" customFormat="1" ht="33.75" customHeight="1">
      <c r="B13" s="636" t="s">
        <v>50</v>
      </c>
      <c r="C13" s="637" t="s">
        <v>51</v>
      </c>
      <c r="D13" s="638" t="s">
        <v>31</v>
      </c>
      <c r="E13" s="637" t="s">
        <v>52</v>
      </c>
      <c r="F13" s="539" t="s">
        <v>53</v>
      </c>
    </row>
    <row r="14" spans="1:8" s="50" customFormat="1" ht="30">
      <c r="B14" s="636"/>
      <c r="C14" s="637"/>
      <c r="D14" s="638"/>
      <c r="E14" s="637"/>
      <c r="F14" s="539" t="s">
        <v>42</v>
      </c>
    </row>
    <row r="15" spans="1:8" s="50" customFormat="1" ht="45">
      <c r="B15" s="614" t="s">
        <v>54</v>
      </c>
      <c r="C15" s="540" t="s">
        <v>55</v>
      </c>
      <c r="D15" s="539" t="s">
        <v>31</v>
      </c>
      <c r="E15" s="441" t="s">
        <v>56</v>
      </c>
      <c r="F15" s="539" t="s">
        <v>57</v>
      </c>
    </row>
    <row r="16" spans="1:8" s="50" customFormat="1" ht="45">
      <c r="B16" s="614" t="s">
        <v>58</v>
      </c>
      <c r="C16" s="540" t="s">
        <v>59</v>
      </c>
      <c r="D16" s="539" t="s">
        <v>31</v>
      </c>
      <c r="E16" s="441" t="s">
        <v>60</v>
      </c>
      <c r="F16" s="540"/>
    </row>
    <row r="17" spans="2:6" s="50" customFormat="1" ht="20.100000000000001" customHeight="1">
      <c r="B17" s="614" t="s">
        <v>61</v>
      </c>
      <c r="C17" s="540" t="s">
        <v>62</v>
      </c>
      <c r="D17" s="539" t="s">
        <v>31</v>
      </c>
      <c r="E17" s="441" t="s">
        <v>63</v>
      </c>
      <c r="F17" s="540"/>
    </row>
    <row r="18" spans="2:6" s="50" customFormat="1" ht="60">
      <c r="B18" s="614" t="s">
        <v>64</v>
      </c>
      <c r="C18" s="540" t="s">
        <v>65</v>
      </c>
      <c r="D18" s="539" t="s">
        <v>31</v>
      </c>
      <c r="E18" s="441" t="s">
        <v>45</v>
      </c>
      <c r="F18" s="540"/>
    </row>
    <row r="19" spans="2:6" s="50" customFormat="1" ht="30">
      <c r="B19" s="614" t="s">
        <v>66</v>
      </c>
      <c r="C19" s="540" t="s">
        <v>67</v>
      </c>
      <c r="D19" s="539" t="s">
        <v>31</v>
      </c>
      <c r="E19" s="441" t="s">
        <v>68</v>
      </c>
      <c r="F19" s="540"/>
    </row>
    <row r="20" spans="2:6" s="50" customFormat="1" ht="30">
      <c r="B20" s="614" t="s">
        <v>69</v>
      </c>
      <c r="C20" s="540" t="s">
        <v>70</v>
      </c>
      <c r="D20" s="539" t="s">
        <v>31</v>
      </c>
      <c r="E20" s="441" t="s">
        <v>68</v>
      </c>
      <c r="F20" s="540"/>
    </row>
    <row r="21" spans="2:6" s="50" customFormat="1" ht="30">
      <c r="B21" s="614" t="s">
        <v>71</v>
      </c>
      <c r="C21" s="540" t="s">
        <v>72</v>
      </c>
      <c r="D21" s="540"/>
      <c r="E21" s="441" t="s">
        <v>73</v>
      </c>
      <c r="F21" s="540"/>
    </row>
    <row r="22" spans="2:6" s="50" customFormat="1" ht="30">
      <c r="B22" s="614" t="s">
        <v>74</v>
      </c>
      <c r="C22" s="540" t="s">
        <v>75</v>
      </c>
      <c r="D22" s="540"/>
      <c r="E22" s="441" t="s">
        <v>73</v>
      </c>
      <c r="F22" s="540"/>
    </row>
    <row r="23" spans="2:6" s="50" customFormat="1" ht="60">
      <c r="B23" s="614" t="s">
        <v>76</v>
      </c>
      <c r="C23" s="540" t="s">
        <v>77</v>
      </c>
      <c r="D23" s="539" t="s">
        <v>78</v>
      </c>
      <c r="E23" s="441" t="s">
        <v>79</v>
      </c>
      <c r="F23" s="540"/>
    </row>
    <row r="24" spans="2:6" s="50" customFormat="1" ht="45">
      <c r="B24" s="615" t="s">
        <v>80</v>
      </c>
      <c r="C24" s="533" t="s">
        <v>81</v>
      </c>
      <c r="D24" s="534" t="s">
        <v>78</v>
      </c>
      <c r="E24" s="535" t="s">
        <v>82</v>
      </c>
      <c r="F24" s="533"/>
    </row>
    <row r="25" spans="2:6" s="50" customFormat="1" ht="24.95" customHeight="1" thickBot="1">
      <c r="B25" s="635" t="s">
        <v>83</v>
      </c>
      <c r="C25" s="635"/>
      <c r="D25" s="635"/>
      <c r="E25" s="635"/>
      <c r="F25" s="635"/>
    </row>
    <row r="26" spans="2:6" s="50" customFormat="1" ht="42" customHeight="1" thickTop="1">
      <c r="B26" s="616" t="s">
        <v>84</v>
      </c>
      <c r="C26" s="536" t="s">
        <v>85</v>
      </c>
      <c r="D26" s="537" t="s">
        <v>86</v>
      </c>
      <c r="E26" s="538" t="s">
        <v>87</v>
      </c>
      <c r="F26" s="546"/>
    </row>
    <row r="27" spans="2:6" s="50" customFormat="1" ht="34.5" customHeight="1">
      <c r="B27" s="617" t="s">
        <v>88</v>
      </c>
      <c r="C27" s="540" t="s">
        <v>89</v>
      </c>
      <c r="D27" s="539" t="s">
        <v>86</v>
      </c>
      <c r="E27" s="441" t="s">
        <v>87</v>
      </c>
      <c r="F27" s="541"/>
    </row>
    <row r="28" spans="2:6" s="50" customFormat="1" ht="53.1" customHeight="1">
      <c r="B28" s="617" t="s">
        <v>90</v>
      </c>
      <c r="C28" s="540" t="s">
        <v>91</v>
      </c>
      <c r="D28" s="539" t="s">
        <v>86</v>
      </c>
      <c r="E28" s="441" t="s">
        <v>92</v>
      </c>
      <c r="F28" s="541"/>
    </row>
    <row r="29" spans="2:6" s="50" customFormat="1" ht="35.25" customHeight="1">
      <c r="B29" s="617" t="s">
        <v>93</v>
      </c>
      <c r="C29" s="540" t="s">
        <v>94</v>
      </c>
      <c r="D29" s="539" t="s">
        <v>86</v>
      </c>
      <c r="E29" s="441" t="s">
        <v>95</v>
      </c>
      <c r="F29" s="541"/>
    </row>
    <row r="30" spans="2:6" s="50" customFormat="1" ht="30.75" customHeight="1">
      <c r="B30" s="617" t="s">
        <v>96</v>
      </c>
      <c r="C30" s="540" t="s">
        <v>97</v>
      </c>
      <c r="D30" s="539" t="s">
        <v>86</v>
      </c>
      <c r="E30" s="441" t="s">
        <v>98</v>
      </c>
      <c r="F30" s="542"/>
    </row>
    <row r="31" spans="2:6" s="50" customFormat="1" ht="30.75" customHeight="1">
      <c r="B31" s="617" t="s">
        <v>99</v>
      </c>
      <c r="C31" s="540" t="s">
        <v>100</v>
      </c>
      <c r="D31" s="539" t="s">
        <v>86</v>
      </c>
      <c r="E31" s="441" t="s">
        <v>98</v>
      </c>
      <c r="F31" s="542"/>
    </row>
    <row r="32" spans="2:6" s="50" customFormat="1" ht="36" customHeight="1">
      <c r="B32" s="617" t="s">
        <v>101</v>
      </c>
      <c r="C32" s="540" t="s">
        <v>102</v>
      </c>
      <c r="D32" s="539" t="s">
        <v>86</v>
      </c>
      <c r="E32" s="441" t="s">
        <v>98</v>
      </c>
      <c r="F32" s="542"/>
    </row>
    <row r="33" spans="2:6" s="50" customFormat="1" ht="36" customHeight="1">
      <c r="B33" s="617" t="s">
        <v>103</v>
      </c>
      <c r="C33" s="540" t="s">
        <v>104</v>
      </c>
      <c r="D33" s="539" t="s">
        <v>86</v>
      </c>
      <c r="E33" s="543"/>
      <c r="F33" s="542"/>
    </row>
    <row r="34" spans="2:6" s="50" customFormat="1" ht="36" customHeight="1">
      <c r="B34" s="618" t="s">
        <v>105</v>
      </c>
      <c r="C34" s="533" t="s">
        <v>106</v>
      </c>
      <c r="D34" s="534" t="s">
        <v>86</v>
      </c>
      <c r="E34" s="544"/>
      <c r="F34" s="545"/>
    </row>
    <row r="35" spans="2:6" s="50" customFormat="1" ht="24.95" customHeight="1" thickBot="1">
      <c r="B35" s="635" t="s">
        <v>107</v>
      </c>
      <c r="C35" s="635"/>
      <c r="D35" s="635"/>
      <c r="E35" s="635"/>
      <c r="F35" s="635"/>
    </row>
    <row r="36" spans="2:6" s="50" customFormat="1" ht="20.100000000000001" customHeight="1" thickTop="1">
      <c r="B36" s="616" t="s">
        <v>108</v>
      </c>
      <c r="C36" s="536" t="s">
        <v>109</v>
      </c>
      <c r="D36" s="536"/>
      <c r="E36" s="538" t="s">
        <v>110</v>
      </c>
      <c r="F36" s="536"/>
    </row>
    <row r="37" spans="2:6" s="50" customFormat="1" ht="20.100000000000001" customHeight="1">
      <c r="B37" s="617" t="s">
        <v>111</v>
      </c>
      <c r="C37" s="540" t="s">
        <v>112</v>
      </c>
      <c r="D37" s="540"/>
      <c r="E37" s="441" t="s">
        <v>110</v>
      </c>
      <c r="F37" s="540"/>
    </row>
    <row r="38" spans="2:6" s="50" customFormat="1" ht="20.100000000000001" customHeight="1">
      <c r="B38" s="617" t="s">
        <v>113</v>
      </c>
      <c r="C38" s="540" t="s">
        <v>114</v>
      </c>
      <c r="D38" s="540"/>
      <c r="E38" s="441" t="s">
        <v>110</v>
      </c>
      <c r="F38" s="540"/>
    </row>
    <row r="39" spans="2:6" s="50" customFormat="1" ht="20.100000000000001" customHeight="1">
      <c r="B39" s="617" t="s">
        <v>115</v>
      </c>
      <c r="C39" s="540" t="s">
        <v>116</v>
      </c>
      <c r="D39" s="540"/>
      <c r="E39" s="441" t="s">
        <v>110</v>
      </c>
      <c r="F39" s="540"/>
    </row>
    <row r="40" spans="2:6" s="50" customFormat="1" ht="20.100000000000001" customHeight="1">
      <c r="B40" s="618" t="s">
        <v>117</v>
      </c>
      <c r="C40" s="533" t="s">
        <v>118</v>
      </c>
      <c r="D40" s="533"/>
      <c r="E40" s="535" t="s">
        <v>110</v>
      </c>
      <c r="F40" s="533"/>
    </row>
    <row r="41" spans="2:6" s="50" customFormat="1" ht="24.95" customHeight="1" thickBot="1">
      <c r="B41" s="635" t="s">
        <v>119</v>
      </c>
      <c r="C41" s="635"/>
      <c r="D41" s="635"/>
      <c r="E41" s="635"/>
      <c r="F41" s="635"/>
    </row>
    <row r="42" spans="2:6" s="50" customFormat="1" ht="20.100000000000001" customHeight="1" thickTop="1">
      <c r="B42" s="616" t="s">
        <v>120</v>
      </c>
      <c r="C42" s="536" t="s">
        <v>121</v>
      </c>
      <c r="D42" s="537" t="s">
        <v>122</v>
      </c>
      <c r="E42" s="538" t="s">
        <v>123</v>
      </c>
      <c r="F42" s="536"/>
    </row>
    <row r="43" spans="2:6" s="50" customFormat="1" ht="20.100000000000001" customHeight="1">
      <c r="B43" s="617" t="s">
        <v>124</v>
      </c>
      <c r="C43" s="540" t="s">
        <v>125</v>
      </c>
      <c r="D43" s="539" t="s">
        <v>122</v>
      </c>
      <c r="E43" s="441" t="s">
        <v>126</v>
      </c>
      <c r="F43" s="540"/>
    </row>
    <row r="44" spans="2:6" s="50" customFormat="1" ht="30">
      <c r="B44" s="617" t="s">
        <v>127</v>
      </c>
      <c r="C44" s="540" t="s">
        <v>128</v>
      </c>
      <c r="D44" s="539" t="s">
        <v>122</v>
      </c>
      <c r="E44" s="441" t="s">
        <v>129</v>
      </c>
      <c r="F44" s="540"/>
    </row>
    <row r="45" spans="2:6" s="50" customFormat="1" ht="20.100000000000001" customHeight="1">
      <c r="B45" s="617" t="s">
        <v>130</v>
      </c>
      <c r="C45" s="540" t="s">
        <v>131</v>
      </c>
      <c r="D45" s="539" t="s">
        <v>122</v>
      </c>
      <c r="E45" s="441" t="s">
        <v>126</v>
      </c>
      <c r="F45" s="540"/>
    </row>
    <row r="46" spans="2:6" s="50" customFormat="1" ht="30">
      <c r="B46" s="618" t="s">
        <v>132</v>
      </c>
      <c r="C46" s="533" t="s">
        <v>133</v>
      </c>
      <c r="D46" s="534" t="s">
        <v>122</v>
      </c>
      <c r="E46" s="535" t="s">
        <v>126</v>
      </c>
      <c r="F46" s="533"/>
    </row>
    <row r="47" spans="2:6" s="50" customFormat="1" ht="24.95" customHeight="1" thickBot="1">
      <c r="B47" s="635" t="s">
        <v>134</v>
      </c>
      <c r="C47" s="635"/>
      <c r="D47" s="635"/>
      <c r="E47" s="635"/>
      <c r="F47" s="635"/>
    </row>
    <row r="48" spans="2:6" s="50" customFormat="1" ht="30.75" thickTop="1">
      <c r="B48" s="616" t="s">
        <v>135</v>
      </c>
      <c r="C48" s="536" t="s">
        <v>136</v>
      </c>
      <c r="D48" s="537" t="s">
        <v>137</v>
      </c>
      <c r="E48" s="538" t="s">
        <v>138</v>
      </c>
      <c r="F48" s="536"/>
    </row>
    <row r="49" spans="2:6" s="50" customFormat="1" ht="45">
      <c r="B49" s="617" t="s">
        <v>139</v>
      </c>
      <c r="C49" s="540" t="s">
        <v>140</v>
      </c>
      <c r="D49" s="539" t="s">
        <v>137</v>
      </c>
      <c r="E49" s="441" t="s">
        <v>141</v>
      </c>
      <c r="F49" s="540"/>
    </row>
    <row r="50" spans="2:6" s="50" customFormat="1" ht="30">
      <c r="B50" s="617" t="s">
        <v>142</v>
      </c>
      <c r="C50" s="540" t="s">
        <v>143</v>
      </c>
      <c r="D50" s="539" t="s">
        <v>137</v>
      </c>
      <c r="E50" s="441" t="s">
        <v>144</v>
      </c>
      <c r="F50" s="540"/>
    </row>
    <row r="51" spans="2:6" s="50" customFormat="1" ht="45">
      <c r="B51" s="617" t="s">
        <v>145</v>
      </c>
      <c r="C51" s="540" t="s">
        <v>146</v>
      </c>
      <c r="D51" s="539" t="s">
        <v>137</v>
      </c>
      <c r="E51" s="441" t="s">
        <v>147</v>
      </c>
      <c r="F51" s="540"/>
    </row>
    <row r="52" spans="2:6" s="50" customFormat="1" ht="30">
      <c r="B52" s="618" t="s">
        <v>148</v>
      </c>
      <c r="C52" s="533" t="s">
        <v>149</v>
      </c>
      <c r="D52" s="534" t="s">
        <v>137</v>
      </c>
      <c r="E52" s="535" t="s">
        <v>144</v>
      </c>
      <c r="F52" s="533"/>
    </row>
    <row r="53" spans="2:6" s="50" customFormat="1" ht="24.95" customHeight="1" thickBot="1">
      <c r="B53" s="635" t="s">
        <v>150</v>
      </c>
      <c r="C53" s="635"/>
      <c r="D53" s="635"/>
      <c r="E53" s="635"/>
      <c r="F53" s="635"/>
    </row>
    <row r="54" spans="2:6" s="50" customFormat="1" ht="32.25" customHeight="1" thickTop="1">
      <c r="B54" s="616" t="s">
        <v>151</v>
      </c>
      <c r="C54" s="536" t="s">
        <v>152</v>
      </c>
      <c r="D54" s="537" t="s">
        <v>153</v>
      </c>
      <c r="E54" s="538" t="s">
        <v>154</v>
      </c>
      <c r="F54" s="536"/>
    </row>
    <row r="55" spans="2:6" s="50" customFormat="1" ht="38.25" customHeight="1">
      <c r="B55" s="617" t="s">
        <v>155</v>
      </c>
      <c r="C55" s="540" t="s">
        <v>156</v>
      </c>
      <c r="D55" s="539" t="s">
        <v>153</v>
      </c>
      <c r="E55" s="441" t="s">
        <v>157</v>
      </c>
      <c r="F55" s="540"/>
    </row>
    <row r="56" spans="2:6" s="50" customFormat="1" ht="30">
      <c r="B56" s="617" t="s">
        <v>158</v>
      </c>
      <c r="C56" s="540" t="s">
        <v>159</v>
      </c>
      <c r="D56" s="539" t="s">
        <v>153</v>
      </c>
      <c r="E56" s="441" t="s">
        <v>160</v>
      </c>
      <c r="F56" s="540"/>
    </row>
    <row r="57" spans="2:6" s="50" customFormat="1" ht="22.5" customHeight="1">
      <c r="B57" s="617" t="s">
        <v>161</v>
      </c>
      <c r="C57" s="540" t="s">
        <v>162</v>
      </c>
      <c r="D57" s="543" t="s">
        <v>110</v>
      </c>
      <c r="E57" s="441" t="s">
        <v>110</v>
      </c>
      <c r="F57" s="540"/>
    </row>
    <row r="58" spans="2:6" s="50" customFormat="1" ht="30" customHeight="1">
      <c r="B58" s="618" t="s">
        <v>163</v>
      </c>
      <c r="C58" s="533" t="s">
        <v>164</v>
      </c>
      <c r="D58" s="534" t="s">
        <v>153</v>
      </c>
      <c r="E58" s="535" t="s">
        <v>157</v>
      </c>
      <c r="F58" s="533"/>
    </row>
    <row r="59" spans="2:6" s="50" customFormat="1" ht="24.95" customHeight="1">
      <c r="B59" s="631" t="s">
        <v>165</v>
      </c>
      <c r="C59" s="631"/>
      <c r="D59" s="631"/>
      <c r="E59" s="631"/>
      <c r="F59" s="631"/>
    </row>
    <row r="60" spans="2:6" s="50" customFormat="1" ht="30">
      <c r="B60" s="619" t="s">
        <v>166</v>
      </c>
      <c r="C60" s="536" t="s">
        <v>167</v>
      </c>
      <c r="D60" s="537" t="s">
        <v>168</v>
      </c>
      <c r="E60" s="538" t="s">
        <v>169</v>
      </c>
      <c r="F60" s="536"/>
    </row>
    <row r="61" spans="2:6" s="50" customFormat="1" ht="45">
      <c r="B61" s="620" t="s">
        <v>170</v>
      </c>
      <c r="C61" s="540" t="s">
        <v>171</v>
      </c>
      <c r="D61" s="539" t="s">
        <v>168</v>
      </c>
      <c r="E61" s="441" t="s">
        <v>172</v>
      </c>
      <c r="F61" s="540"/>
    </row>
    <row r="62" spans="2:6" s="50" customFormat="1" ht="30">
      <c r="B62" s="620" t="s">
        <v>173</v>
      </c>
      <c r="C62" s="540" t="s">
        <v>174</v>
      </c>
      <c r="D62" s="539" t="s">
        <v>168</v>
      </c>
      <c r="E62" s="441" t="s">
        <v>175</v>
      </c>
      <c r="F62" s="540"/>
    </row>
    <row r="63" spans="2:6" s="50" customFormat="1" ht="60">
      <c r="B63" s="620" t="s">
        <v>176</v>
      </c>
      <c r="C63" s="540" t="s">
        <v>177</v>
      </c>
      <c r="D63" s="539" t="s">
        <v>168</v>
      </c>
      <c r="E63" s="441" t="s">
        <v>178</v>
      </c>
      <c r="F63" s="540"/>
    </row>
    <row r="64" spans="2:6" s="50" customFormat="1" ht="45">
      <c r="B64" s="620" t="s">
        <v>179</v>
      </c>
      <c r="C64" s="540" t="s">
        <v>180</v>
      </c>
      <c r="D64" s="539" t="s">
        <v>168</v>
      </c>
      <c r="E64" s="441" t="s">
        <v>181</v>
      </c>
      <c r="F64" s="540"/>
    </row>
    <row r="65" spans="2:6" s="50" customFormat="1" ht="31.5" customHeight="1">
      <c r="B65" s="620" t="s">
        <v>182</v>
      </c>
      <c r="C65" s="540" t="s">
        <v>183</v>
      </c>
      <c r="D65" s="539" t="s">
        <v>168</v>
      </c>
      <c r="E65" s="441" t="s">
        <v>184</v>
      </c>
      <c r="F65" s="540"/>
    </row>
    <row r="66" spans="2:6" s="50" customFormat="1" ht="32.25" customHeight="1">
      <c r="B66" s="620" t="s">
        <v>185</v>
      </c>
      <c r="C66" s="540" t="s">
        <v>186</v>
      </c>
      <c r="D66" s="539" t="s">
        <v>168</v>
      </c>
      <c r="E66" s="441" t="s">
        <v>184</v>
      </c>
      <c r="F66" s="540"/>
    </row>
    <row r="67" spans="2:6" s="50" customFormat="1" ht="32.25" customHeight="1">
      <c r="B67" s="620" t="s">
        <v>187</v>
      </c>
      <c r="C67" s="540" t="s">
        <v>188</v>
      </c>
      <c r="D67" s="539" t="s">
        <v>168</v>
      </c>
      <c r="E67" s="441" t="s">
        <v>184</v>
      </c>
      <c r="F67" s="540"/>
    </row>
    <row r="68" spans="2:6" s="50" customFormat="1" ht="32.25" customHeight="1">
      <c r="B68" s="620" t="s">
        <v>189</v>
      </c>
      <c r="C68" s="540" t="s">
        <v>190</v>
      </c>
      <c r="D68" s="539" t="s">
        <v>168</v>
      </c>
      <c r="E68" s="441" t="s">
        <v>184</v>
      </c>
      <c r="F68" s="540"/>
    </row>
    <row r="69" spans="2:6" s="50" customFormat="1" ht="32.25" customHeight="1">
      <c r="B69" s="620" t="s">
        <v>191</v>
      </c>
      <c r="C69" s="540" t="s">
        <v>192</v>
      </c>
      <c r="D69" s="539" t="s">
        <v>168</v>
      </c>
      <c r="E69" s="441" t="s">
        <v>193</v>
      </c>
      <c r="F69" s="540"/>
    </row>
    <row r="70" spans="2:6" s="50" customFormat="1" ht="32.25" customHeight="1">
      <c r="B70" s="620" t="s">
        <v>194</v>
      </c>
      <c r="C70" s="540" t="s">
        <v>195</v>
      </c>
      <c r="D70" s="539" t="s">
        <v>168</v>
      </c>
      <c r="E70" s="441" t="s">
        <v>184</v>
      </c>
      <c r="F70" s="540"/>
    </row>
    <row r="71" spans="2:6" s="50" customFormat="1" ht="32.25" customHeight="1">
      <c r="B71" s="620" t="s">
        <v>196</v>
      </c>
      <c r="C71" s="540" t="s">
        <v>197</v>
      </c>
      <c r="D71" s="539" t="s">
        <v>168</v>
      </c>
      <c r="E71" s="441" t="s">
        <v>198</v>
      </c>
      <c r="F71" s="540"/>
    </row>
    <row r="72" spans="2:6" s="50" customFormat="1" ht="34.5" customHeight="1">
      <c r="B72" s="621" t="s">
        <v>199</v>
      </c>
      <c r="C72" s="533" t="s">
        <v>200</v>
      </c>
      <c r="D72" s="534" t="s">
        <v>168</v>
      </c>
      <c r="E72" s="535" t="s">
        <v>184</v>
      </c>
      <c r="F72" s="533"/>
    </row>
    <row r="73" spans="2:6" s="50" customFormat="1" ht="24.95" customHeight="1">
      <c r="B73" s="631" t="s">
        <v>201</v>
      </c>
      <c r="C73" s="631"/>
      <c r="D73" s="631"/>
      <c r="E73" s="631"/>
      <c r="F73" s="631"/>
    </row>
    <row r="74" spans="2:6" s="50" customFormat="1" ht="30">
      <c r="B74" s="619" t="s">
        <v>202</v>
      </c>
      <c r="C74" s="536" t="s">
        <v>203</v>
      </c>
      <c r="D74" s="537" t="s">
        <v>168</v>
      </c>
      <c r="E74" s="538" t="s">
        <v>204</v>
      </c>
      <c r="F74" s="536"/>
    </row>
    <row r="75" spans="2:6" s="50" customFormat="1" ht="30">
      <c r="B75" s="620" t="s">
        <v>205</v>
      </c>
      <c r="C75" s="540" t="s">
        <v>206</v>
      </c>
      <c r="D75" s="539" t="s">
        <v>168</v>
      </c>
      <c r="E75" s="441" t="s">
        <v>207</v>
      </c>
      <c r="F75" s="540"/>
    </row>
    <row r="76" spans="2:6" s="50" customFormat="1" ht="45">
      <c r="B76" s="620" t="s">
        <v>208</v>
      </c>
      <c r="C76" s="540" t="s">
        <v>209</v>
      </c>
      <c r="D76" s="539" t="s">
        <v>168</v>
      </c>
      <c r="E76" s="441" t="s">
        <v>210</v>
      </c>
      <c r="F76" s="540"/>
    </row>
    <row r="77" spans="2:6" s="50" customFormat="1" ht="60">
      <c r="B77" s="620" t="s">
        <v>211</v>
      </c>
      <c r="C77" s="540" t="s">
        <v>212</v>
      </c>
      <c r="D77" s="539" t="s">
        <v>168</v>
      </c>
      <c r="E77" s="441" t="s">
        <v>213</v>
      </c>
      <c r="F77" s="540"/>
    </row>
    <row r="78" spans="2:6" s="50" customFormat="1" ht="60">
      <c r="B78" s="621" t="s">
        <v>214</v>
      </c>
      <c r="C78" s="533" t="s">
        <v>180</v>
      </c>
      <c r="D78" s="534" t="s">
        <v>168</v>
      </c>
      <c r="E78" s="535" t="s">
        <v>215</v>
      </c>
      <c r="F78" s="533"/>
    </row>
    <row r="79" spans="2:6" s="50" customFormat="1" ht="24.95" customHeight="1">
      <c r="B79" s="631" t="s">
        <v>216</v>
      </c>
      <c r="C79" s="631"/>
      <c r="D79" s="631"/>
      <c r="E79" s="631"/>
      <c r="F79" s="631"/>
    </row>
    <row r="80" spans="2:6" s="50" customFormat="1" ht="45">
      <c r="B80" s="619" t="s">
        <v>217</v>
      </c>
      <c r="C80" s="536" t="s">
        <v>218</v>
      </c>
      <c r="D80" s="537" t="s">
        <v>219</v>
      </c>
      <c r="E80" s="538" t="s">
        <v>220</v>
      </c>
      <c r="F80" s="536"/>
    </row>
    <row r="81" spans="2:6" s="50" customFormat="1" ht="60">
      <c r="B81" s="620" t="s">
        <v>221</v>
      </c>
      <c r="C81" s="540" t="s">
        <v>222</v>
      </c>
      <c r="D81" s="539" t="s">
        <v>219</v>
      </c>
      <c r="E81" s="441" t="s">
        <v>223</v>
      </c>
      <c r="F81" s="540"/>
    </row>
    <row r="82" spans="2:6" s="50" customFormat="1" ht="45">
      <c r="B82" s="620" t="s">
        <v>224</v>
      </c>
      <c r="C82" s="540" t="s">
        <v>174</v>
      </c>
      <c r="D82" s="539" t="s">
        <v>219</v>
      </c>
      <c r="E82" s="441" t="s">
        <v>225</v>
      </c>
      <c r="F82" s="540"/>
    </row>
    <row r="83" spans="2:6" s="50" customFormat="1" ht="75">
      <c r="B83" s="620" t="s">
        <v>226</v>
      </c>
      <c r="C83" s="540" t="s">
        <v>227</v>
      </c>
      <c r="D83" s="539" t="s">
        <v>219</v>
      </c>
      <c r="E83" s="441" t="s">
        <v>228</v>
      </c>
      <c r="F83" s="540"/>
    </row>
    <row r="84" spans="2:6" s="50" customFormat="1" ht="45">
      <c r="B84" s="621" t="s">
        <v>229</v>
      </c>
      <c r="C84" s="533" t="s">
        <v>180</v>
      </c>
      <c r="D84" s="534" t="s">
        <v>219</v>
      </c>
      <c r="E84" s="535" t="s">
        <v>230</v>
      </c>
      <c r="F84" s="533"/>
    </row>
    <row r="85" spans="2:6" s="50" customFormat="1" ht="24.95" customHeight="1">
      <c r="B85" s="632" t="s">
        <v>231</v>
      </c>
      <c r="C85" s="632"/>
      <c r="D85" s="632"/>
      <c r="E85" s="632"/>
      <c r="F85" s="632"/>
    </row>
    <row r="86" spans="2:6" s="50" customFormat="1" ht="45">
      <c r="B86" s="622" t="s">
        <v>232</v>
      </c>
      <c r="C86" s="536" t="s">
        <v>233</v>
      </c>
      <c r="D86" s="537" t="s">
        <v>234</v>
      </c>
      <c r="E86" s="538" t="s">
        <v>235</v>
      </c>
      <c r="F86" s="536"/>
    </row>
    <row r="87" spans="2:6" s="50" customFormat="1" ht="38.25" customHeight="1">
      <c r="B87" s="623" t="s">
        <v>236</v>
      </c>
      <c r="C87" s="540" t="s">
        <v>237</v>
      </c>
      <c r="D87" s="539" t="s">
        <v>234</v>
      </c>
      <c r="E87" s="441" t="s">
        <v>238</v>
      </c>
      <c r="F87" s="540"/>
    </row>
    <row r="88" spans="2:6" s="50" customFormat="1" ht="45">
      <c r="B88" s="623" t="s">
        <v>239</v>
      </c>
      <c r="C88" s="540" t="s">
        <v>240</v>
      </c>
      <c r="D88" s="539" t="s">
        <v>234</v>
      </c>
      <c r="E88" s="441" t="s">
        <v>235</v>
      </c>
      <c r="F88" s="540"/>
    </row>
    <row r="89" spans="2:6" s="50" customFormat="1" ht="36" customHeight="1">
      <c r="B89" s="623" t="s">
        <v>241</v>
      </c>
      <c r="C89" s="540" t="s">
        <v>242</v>
      </c>
      <c r="D89" s="539" t="s">
        <v>78</v>
      </c>
      <c r="E89" s="441" t="s">
        <v>243</v>
      </c>
      <c r="F89" s="540"/>
    </row>
    <row r="90" spans="2:6" s="50" customFormat="1" ht="31.5" customHeight="1">
      <c r="B90" s="623" t="s">
        <v>244</v>
      </c>
      <c r="C90" s="540" t="s">
        <v>245</v>
      </c>
      <c r="D90" s="539" t="s">
        <v>234</v>
      </c>
      <c r="E90" s="441" t="s">
        <v>246</v>
      </c>
      <c r="F90" s="540"/>
    </row>
    <row r="91" spans="2:6" ht="34.5" customHeight="1">
      <c r="B91" s="622" t="s">
        <v>247</v>
      </c>
      <c r="C91" s="536" t="s">
        <v>248</v>
      </c>
      <c r="D91" s="537" t="s">
        <v>234</v>
      </c>
      <c r="E91" s="538" t="s">
        <v>243</v>
      </c>
      <c r="F91" s="536"/>
    </row>
    <row r="93" spans="2:6">
      <c r="B93" s="44"/>
    </row>
    <row r="94" spans="2:6">
      <c r="B94" s="47"/>
    </row>
    <row r="95" spans="2:6">
      <c r="B95" s="47"/>
    </row>
    <row r="96" spans="2:6">
      <c r="B96" s="47"/>
    </row>
    <row r="97" spans="2:2">
      <c r="B97" s="48"/>
    </row>
    <row r="98" spans="2:2" ht="12.75">
      <c r="B98" s="15"/>
    </row>
    <row r="99" spans="2:2">
      <c r="B99" s="48"/>
    </row>
    <row r="100" spans="2:2">
      <c r="B100" s="48"/>
    </row>
    <row r="101" spans="2:2">
      <c r="B101" s="48"/>
    </row>
    <row r="102" spans="2:2">
      <c r="B102" s="48"/>
    </row>
    <row r="103" spans="2:2">
      <c r="B103" s="49"/>
    </row>
    <row r="104" spans="2:2">
      <c r="B104" s="48"/>
    </row>
    <row r="105" spans="2:2">
      <c r="B105" s="48"/>
    </row>
    <row r="106" spans="2:2">
      <c r="B106" s="48"/>
    </row>
    <row r="107" spans="2:2">
      <c r="B107" s="48"/>
    </row>
    <row r="108" spans="2:2">
      <c r="B108" s="48"/>
    </row>
    <row r="109" spans="2:2">
      <c r="B109" s="49"/>
    </row>
    <row r="110" spans="2:2">
      <c r="B110" s="48"/>
    </row>
    <row r="111" spans="2:2">
      <c r="B111" s="48"/>
    </row>
    <row r="112" spans="2:2">
      <c r="B112" s="48"/>
    </row>
    <row r="113" spans="2:2">
      <c r="B113" s="48"/>
    </row>
    <row r="114" spans="2:2">
      <c r="B114" s="48"/>
    </row>
    <row r="115" spans="2:2">
      <c r="B115" s="49"/>
    </row>
    <row r="116" spans="2:2">
      <c r="B116" s="48"/>
    </row>
    <row r="117" spans="2:2">
      <c r="B117" s="48"/>
    </row>
    <row r="118" spans="2:2">
      <c r="B118" s="48"/>
    </row>
    <row r="119" spans="2:2">
      <c r="B119" s="48"/>
    </row>
    <row r="120" spans="2:2">
      <c r="B120" s="48"/>
    </row>
    <row r="121" spans="2:2" ht="12.75">
      <c r="B121" s="15"/>
    </row>
    <row r="122" spans="2:2">
      <c r="B122" s="48"/>
    </row>
    <row r="123" spans="2:2">
      <c r="B123" s="48"/>
    </row>
    <row r="124" spans="2:2">
      <c r="B124" s="48"/>
    </row>
    <row r="125" spans="2:2">
      <c r="B125" s="48"/>
    </row>
    <row r="126" spans="2:2" ht="12.75">
      <c r="B126" s="15"/>
    </row>
    <row r="127" spans="2:2">
      <c r="B127" s="48"/>
    </row>
    <row r="128" spans="2:2">
      <c r="B128" s="48"/>
    </row>
    <row r="129" spans="2:2">
      <c r="B129" s="48"/>
    </row>
    <row r="130" spans="2:2">
      <c r="B130" s="48"/>
    </row>
    <row r="131" spans="2:2">
      <c r="B131" s="48"/>
    </row>
  </sheetData>
  <sheetProtection algorithmName="SHA-512" hashValue="ay8E80NX5i5k808KN2rxHbsbLcr3mvHqtRsAoeOMs12ZmR6O9+QSW/B4GhkkLAAddxS9erCzIAQzT9Zx67aI0w==" saltValue="8lNbjZH+S1u67pGWr9EPYA==" spinCount="100000" sheet="1" objects="1" scenarios="1"/>
  <mergeCells count="15">
    <mergeCell ref="B73:F73"/>
    <mergeCell ref="B79:F79"/>
    <mergeCell ref="B85:F85"/>
    <mergeCell ref="B4:F4"/>
    <mergeCell ref="A1:XFD3"/>
    <mergeCell ref="B35:F35"/>
    <mergeCell ref="B41:F41"/>
    <mergeCell ref="B47:F47"/>
    <mergeCell ref="B53:F53"/>
    <mergeCell ref="B59:F59"/>
    <mergeCell ref="B13:B14"/>
    <mergeCell ref="C13:C14"/>
    <mergeCell ref="D13:D14"/>
    <mergeCell ref="E13:E14"/>
    <mergeCell ref="B25:F25"/>
  </mergeCells>
  <hyperlinks>
    <hyperlink ref="D7" location="'ESRS 2'!A1" display="Data Performance - ESRS 2" xr:uid="{5C428924-1808-445A-A185-F84AD7E1AFA2}"/>
    <hyperlink ref="D8" location="'ESRS 2'!B6" display="Data Performance - ESRS 2" xr:uid="{D349C12F-4037-4BF2-9861-2B40F86D7CAE}"/>
    <hyperlink ref="D9" location="'ESRS 2'!B13" display="Data Performance - ESRS 2" xr:uid="{F9B02987-9698-4889-A4E3-730350DDE40A}"/>
    <hyperlink ref="D10" location="'ESRS 2'!B47" display="Data Performance - ESRS 2" xr:uid="{5C3BC28E-C18D-452D-BE8B-9083F9738C52}"/>
    <hyperlink ref="F10" r:id="rId1" display="2025 Management information Circular" xr:uid="{86A746E4-6303-455C-9AEB-736562D55BA6}"/>
    <hyperlink ref="D11" location="'ESRS 2'!B60" display="Data Performance - ESRS 2" xr:uid="{D7C2E99B-31CA-4836-9282-B9B7C74280E1}"/>
    <hyperlink ref="F11" r:id="rId2" display="2025 Management information Circular" xr:uid="{1267872B-C8E6-46CA-B125-5FEC4D0C57ED}"/>
    <hyperlink ref="D12" location="'ESRS 2'!B65" display="Data Performance - ESRS 2" xr:uid="{6771590E-2F93-414E-8738-3CBD467C2594}"/>
    <hyperlink ref="F12" r:id="rId3" display="2025 Management information Circular" xr:uid="{15B6EA69-EB4C-423C-8ECF-2C8934028AC9}"/>
    <hyperlink ref="D13" location="'ESRS 2'!A1" display="Data Performance - ESRS 2" xr:uid="{D4BD86B5-AA2A-40A9-976F-96A0D56C38EA}"/>
    <hyperlink ref="F13" r:id="rId4" xr:uid="{534D9843-1DE4-4CCD-9AB5-DF6741EFB18E}"/>
    <hyperlink ref="F14" r:id="rId5" display="2025 Management information Circular" xr:uid="{946F9886-286B-4EE4-A864-901FE3A06614}"/>
    <hyperlink ref="D15" location="'ESRS 2'!B77" display="Data Performance - ESRS 2" xr:uid="{D6CB587D-2D42-43F4-BBB3-62B6C8B3B74C}"/>
    <hyperlink ref="F15" r:id="rId6" display="2025 Management information Circular" xr:uid="{9AFB8134-128A-4437-9F20-67A08908E0B0}"/>
    <hyperlink ref="D16" location="'ESRS 2'!B84" display="Data Performance - ESRS 2" xr:uid="{8E7AED6D-372F-46C7-9646-149BFA4044B5}"/>
    <hyperlink ref="D17" location="'ESRS 2'!B106" display="Data Performance - ESRS 2" xr:uid="{CD7021D8-3123-465D-A0AE-31CE45AD52E7}"/>
    <hyperlink ref="D18" location="'ESRS 2'!B118" display="Data Performance - ESRS 2" xr:uid="{1E362CCD-54AC-4705-9B0F-361724E7B462}"/>
    <hyperlink ref="D19" location="'ESRS 2'!B133" display="Data Performance - ESRS 2" xr:uid="{7FDCD641-A603-4F01-B89F-7DC74500E3C1}"/>
    <hyperlink ref="D20" location="'ESRS 2'!B148" display="Data Performance - ESRS 2" xr:uid="{DDE752F8-E396-435A-87A3-332A8AC45649}"/>
    <hyperlink ref="D23" location="'Performance Summary'!A1" display="Data Performance - Performance Summary" xr:uid="{7499F18C-4EE5-463E-83E5-A3CDC485D0B5}"/>
    <hyperlink ref="D24" location="'Performance Summary'!A1" display="Data Performance - Performance Summary" xr:uid="{42A773C9-72D3-4CA5-B924-EDE5EADD6218}"/>
    <hyperlink ref="D27" location="'E1. Climate Change'!B59" display="Data Performance - E1. Climate Change" xr:uid="{8D2F9634-3E30-4B48-880F-F8185F6FDA5A}"/>
    <hyperlink ref="D28" location="'E1. Climate Change'!B68" display="Data Performance - E1. Climate Change" xr:uid="{103D74F4-76B7-4BB0-A27B-3E81BAA26878}"/>
    <hyperlink ref="D29" location="'E1. Climate Change'!B77" display="Data Performance - E1. Climate Change" xr:uid="{F75D4375-021B-486C-B0DC-E423CA9DB965}"/>
    <hyperlink ref="D30" location="'E1. Climate Change'!B89" display="Data Performance - E1. Climate Change" xr:uid="{F449406A-40FD-49A2-B20A-DCC50B596BA4}"/>
    <hyperlink ref="D31" location="'E1. Climate Change'!B96" display="Data Performance - E1. Climate Change" xr:uid="{9E127354-4B5B-4795-A433-1A5AEFB3ED0E}"/>
    <hyperlink ref="D32" location="'E1. Climate Change'!B105" display="Data Performance - E1. Climate Change" xr:uid="{8999032C-F94F-40F2-BE85-595F847E99C0}"/>
    <hyperlink ref="D33" location="'E1. Climate Change'!B115" display="Data Performance - E1. Climate Change" xr:uid="{5DE56217-43C1-4BE8-A652-6839F82FE39B}"/>
    <hyperlink ref="D42" location="'E3. Water '!B131" display="Data Performance - E3. Water " xr:uid="{69C4D72E-DF27-4DAE-BF47-C8076A7F7320}"/>
    <hyperlink ref="D43" location="'E3. Water '!B141" display="Data Performance - E3. Water " xr:uid="{6B3A8064-8A22-4E93-9DB3-10B5F1C130E9}"/>
    <hyperlink ref="D44" location="'E3. Water '!B146" display="Data Performance - E3. Water " xr:uid="{7D2E6E3A-7EF7-42B3-8A87-5955AECE9DEB}"/>
    <hyperlink ref="D45" location="'E3. Water '!B154" display="Data Performance - E3. Water " xr:uid="{8FB522CA-E451-4D4D-B1F0-5DFDB8B209ED}"/>
    <hyperlink ref="D48" location="'E4. Biodiversity and Ecosystems'!B13" display="Data Performance - E4. Biodiversity and Ecosystems " xr:uid="{2866F215-78B1-4C77-A361-46980A2FD510}"/>
    <hyperlink ref="D49" location="'E4. Biodiversity and Ecosystems'!B39" display="Data Performance - E4. Biodiversity and Ecosystems " xr:uid="{79C82751-FF03-43D5-A380-D77907632A2D}"/>
    <hyperlink ref="D50" location="'E4. Biodiversity and Ecosystems'!B54" display="Data Performance - E4. Biodiversity and Ecosystems " xr:uid="{536FC4AC-54C4-4BAF-B4AC-867FB52AF2A4}"/>
    <hyperlink ref="D51" location="'E4. Biodiversity and Ecosystems'!B62" display="Data Performance - E4. Biodiversity and Ecosystems " xr:uid="{F2B6FF8C-40C1-48E8-9FAD-6BC5025E1A3F}"/>
    <hyperlink ref="D52" location="'E4. Biodiversity and Ecosystems'!B72" display="Data Performance - E4. Biodiversity and Ecosystems " xr:uid="{50CAD860-CBF4-4D70-9926-874E22504A45}"/>
    <hyperlink ref="D54" location="'E5. Circular Economy'!B72" display="Data Performance - E5. Circular Economy" xr:uid="{166BAB3B-84A5-4CB4-AAFB-71487B9E9100}"/>
    <hyperlink ref="D55" location="'E5. Circular Economy'!B75" display="Data Performance - E5. Circular Economy" xr:uid="{1D1F3B70-E879-41F4-BD38-EF3E41B3FA34}"/>
    <hyperlink ref="D56" location="'E5. Circular Economy'!B84" display="Data Performance - E5. Circular Economy" xr:uid="{294CB400-21BB-4C1D-9F22-ACB93B346FB9}"/>
    <hyperlink ref="D58" location="'E5. Circular Economy'!B89" display="Data Performance - E5. Circular Economy" xr:uid="{901F3A58-9451-44DE-B18E-EF40DFDFF8DA}"/>
    <hyperlink ref="D60" location="'S1. Own Workforce'!B26" display="Data Performance - S1. Own Workforce" xr:uid="{5D76010A-C076-4315-92F6-0DF0CDC65C03}"/>
    <hyperlink ref="D61" location="'S1. Own Workforce'!B44" display="Data Performance - S1. Own Workforce" xr:uid="{D136D0B2-F1E2-4838-83BB-FE05558D8012}"/>
    <hyperlink ref="D62" location="'S1. Own Workforce'!B55" display="Data Performance - S1. Own Workforce" xr:uid="{DD28C391-846C-4CA4-BBD4-211628BC10C4}"/>
    <hyperlink ref="D63" location="'S1. Own Workforce'!B66" display="Data Performance - S1. Own Workforce" xr:uid="{C52DB37E-E60F-48A8-A2B6-E2F37BF57C18}"/>
    <hyperlink ref="D64" location="'S1. Own Workforce'!B85" display="Data Performance - S1. Own Workforce" xr:uid="{F887109B-2765-427D-AF0F-02710EF3B0D3}"/>
    <hyperlink ref="D66" location="'S1. Own Workforce'!B108" display="Data Performance - S1. Own Workforce" xr:uid="{A31A2AA0-4170-44FB-A59E-8590A2FBE820}"/>
    <hyperlink ref="D69" location="'S1. Own Workforce'!B128" display="Data Performance - S1. Own Workforce" xr:uid="{36B46158-83B8-4185-BBE6-A6345F31D090}"/>
    <hyperlink ref="D72" location="'S1. Own Workforce'!B145" display="Data Performance - S1. Own Workforce" xr:uid="{CD083432-595F-434A-83AC-378BCE52751C}"/>
    <hyperlink ref="D80" location="'S3. Affected Communities'!B41" display="Data Performance - S3. Affected Communities" xr:uid="{20201C41-EE90-454E-A810-DE7B473E8535}"/>
    <hyperlink ref="D81" location="'S3. Affected Communities'!B52" display="Data Performance - S3. Affected Communities" xr:uid="{444CA550-AC69-4918-BC3E-7964C06B34B6}"/>
    <hyperlink ref="D82" location="'S3. Affected Communities'!B66" display="Data Performance - S3. Affected Communities" xr:uid="{6F0746EF-50BB-424F-B092-704CDA687028}"/>
    <hyperlink ref="D83" location="'S3. Affected Communities'!B76" display="Data Performance - S3. Affected Communities" xr:uid="{093A5F17-56C6-416B-9747-31AACC6BE9CB}"/>
    <hyperlink ref="D84" location="'S3. Affected Communities'!B103" display="Data Performance - S3. Affected Communities" xr:uid="{F0995F7F-B85B-4B87-B232-858A853FC7F4}"/>
    <hyperlink ref="D86" location="'G1. Business Conduct '!B6" display="Data Performance - G1. Business Conduct " xr:uid="{89B7957E-7B29-48DD-923C-F3CFCDE094FC}"/>
    <hyperlink ref="D88" location="'G1. Business Conduct '!A1" display="Data Performance - G1. Business Conduct " xr:uid="{A6FE9A6E-2929-4C3E-A5D8-C3D8BCC2690D}"/>
    <hyperlink ref="D90" location="'G1. Business Conduct '!B31" display="Data Performance - G1. Business Conduct " xr:uid="{C6659165-60EE-4D12-9CC9-7E3AF715F277}"/>
    <hyperlink ref="D91" location="'G1. Business Conduct '!B26" display="Data Performance - G1. Business Conduct " xr:uid="{2237220C-8664-4A38-B15E-FA9BF908BF71}"/>
    <hyperlink ref="D13:D14" location="'ESRS 2'!B74" display="Data Performance - ESRS 2" xr:uid="{63E8C8EA-7EC1-46D0-A4AC-6397220CCF2F}"/>
    <hyperlink ref="D26" location="'E1. Climate Change'!B42" display="Data Performance - E1. Climate Change" xr:uid="{D4CFB150-71C7-448A-9E7C-DEA8BB7934C0}"/>
    <hyperlink ref="D74" location="'S1. Own Workforce'!B26" display="Data Performance - S1. Own Workforce" xr:uid="{CBADADC6-67EF-4E3E-862F-EEA2349947A8}"/>
    <hyperlink ref="D76" location="'S1. Own Workforce'!B55" display="Data Performance - S1. Own Workforce" xr:uid="{65ACC1F4-41CD-4FF3-847A-EC6BC6E4376E}"/>
    <hyperlink ref="D77" location="'S1. Own Workforce'!B66" display="Data Performance - S1. Own Workforce" xr:uid="{C781A751-CE94-4BB2-809C-FC57B1CC92EA}"/>
    <hyperlink ref="D78" location="'S1. Own Workforce'!B85" display="Data Performance - S1. Own Workforce" xr:uid="{C6D8F335-CD43-4D5C-97C4-7A700C54D984}"/>
    <hyperlink ref="D87" location="'G1. Business Conduct '!B6" display="Data Performance - G1. Business Conduct " xr:uid="{2165E282-468E-4F2D-9E39-577D98377BF0}"/>
    <hyperlink ref="D89" location="'Performance Summary'!A120" display="Data Performance - Performance Summary" xr:uid="{FCC5EEDE-5C42-4564-92B0-A314A2F0BEB6}"/>
    <hyperlink ref="D34" location="'E1. Climate Change'!B121" display="Data Performance - E1. Climate Change" xr:uid="{F4CB1CE3-265A-44D2-AE47-A75A23502260}"/>
    <hyperlink ref="D46" location="'E3. Water '!B157" display="Data Performance - E3. Water " xr:uid="{661C327D-D9D3-4036-AC87-D9E9A7E9960D}"/>
    <hyperlink ref="D67" location="'S1. Own Workforce'!B113" display="Data Performance - S1. Own Workforce" xr:uid="{186A6F1F-44B4-442C-948B-EFEA09FC823F}"/>
    <hyperlink ref="D68" location="'S1. Own Workforce'!B122" display="Data Performance - S1. Own Workforce" xr:uid="{7224C970-9411-42C5-A85D-906402657C3B}"/>
    <hyperlink ref="D70" location="'S1. Own Workforce'!B141" display="Data Performance - S1. Own Workforce" xr:uid="{E23DC086-D882-4B85-A42B-F772C2343665}"/>
    <hyperlink ref="D71" location="'S1. Own Workforce'!B142" display="Data Performance - S1. Own Workforce" xr:uid="{6C79A268-E6F4-4D22-96CA-25E9C232B3F0}"/>
    <hyperlink ref="D65" location="'S1. Own Workforce'!B92" display="Data Performance - S1. Own Workforce" xr:uid="{814525B1-F390-4411-88B9-65E13C643663}"/>
    <hyperlink ref="D75" location="'S1. Own Workforce'!B26" display="Data Performance - S1. Own Workforce" xr:uid="{CDCC0466-47D7-429E-A255-A0802981CB7C}"/>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8B95-F85D-4881-AF8E-681F60B22FA6}">
  <sheetPr>
    <tabColor rgb="FF12415B"/>
  </sheetPr>
  <dimension ref="A1:I1036"/>
  <sheetViews>
    <sheetView zoomScale="80" zoomScaleNormal="80" workbookViewId="0">
      <selection activeCell="B4" sqref="B4:H4"/>
    </sheetView>
  </sheetViews>
  <sheetFormatPr defaultColWidth="12.625" defaultRowHeight="15"/>
  <cols>
    <col min="1" max="1" width="4.875" style="62" customWidth="1"/>
    <col min="2" max="2" width="27.375" style="62" customWidth="1"/>
    <col min="3" max="3" width="62.125" style="62" customWidth="1"/>
    <col min="4" max="8" width="21.625" style="62" customWidth="1"/>
    <col min="9" max="26" width="7.625" style="62" customWidth="1"/>
    <col min="27" max="16384" width="12.625" style="62"/>
  </cols>
  <sheetData>
    <row r="1" spans="1:9" ht="48.95" customHeight="1">
      <c r="A1" s="651"/>
      <c r="B1" s="651"/>
      <c r="C1" s="651"/>
      <c r="D1" s="651"/>
      <c r="E1" s="651"/>
      <c r="F1" s="651"/>
      <c r="G1" s="651"/>
      <c r="H1" s="651"/>
      <c r="I1" s="126"/>
    </row>
    <row r="2" spans="1:9" ht="24" customHeight="1">
      <c r="A2" s="51"/>
      <c r="B2" s="52" t="s">
        <v>249</v>
      </c>
      <c r="C2" s="652"/>
      <c r="D2" s="652"/>
      <c r="E2" s="652"/>
      <c r="F2" s="652"/>
      <c r="G2" s="652"/>
      <c r="H2" s="652"/>
      <c r="I2" s="126"/>
    </row>
    <row r="3" spans="1:9" ht="15" customHeight="1">
      <c r="A3" s="65"/>
      <c r="B3" s="68"/>
      <c r="C3" s="69"/>
      <c r="D3" s="69"/>
      <c r="E3" s="69"/>
      <c r="F3" s="69"/>
      <c r="G3" s="69"/>
      <c r="H3" s="69"/>
      <c r="I3" s="126"/>
    </row>
    <row r="4" spans="1:9" ht="20.100000000000001" customHeight="1">
      <c r="A4" s="66"/>
      <c r="B4" s="653" t="s">
        <v>2</v>
      </c>
      <c r="C4" s="653"/>
      <c r="D4" s="653"/>
      <c r="E4" s="653"/>
      <c r="F4" s="653"/>
      <c r="G4" s="653"/>
      <c r="H4" s="653"/>
      <c r="I4" s="126"/>
    </row>
    <row r="5" spans="1:9" ht="15" customHeight="1">
      <c r="A5" s="66"/>
      <c r="B5" s="70"/>
      <c r="C5" s="71"/>
      <c r="D5" s="71"/>
      <c r="E5" s="71"/>
      <c r="F5" s="71"/>
      <c r="G5" s="71"/>
      <c r="H5" s="71"/>
      <c r="I5" s="126"/>
    </row>
    <row r="6" spans="1:9" ht="24" customHeight="1">
      <c r="A6" s="67"/>
      <c r="B6" s="657" t="s">
        <v>5</v>
      </c>
      <c r="C6" s="657"/>
      <c r="D6" s="657"/>
      <c r="E6" s="657"/>
      <c r="F6" s="657"/>
      <c r="G6" s="657"/>
      <c r="H6" s="657"/>
      <c r="I6" s="126"/>
    </row>
    <row r="7" spans="1:9" ht="14.25" customHeight="1">
      <c r="A7" s="18"/>
      <c r="B7" s="654" t="s">
        <v>250</v>
      </c>
      <c r="C7" s="654"/>
      <c r="D7" s="654"/>
      <c r="E7" s="654"/>
      <c r="F7" s="654"/>
      <c r="G7" s="654"/>
      <c r="H7" s="654"/>
      <c r="I7" s="127"/>
    </row>
    <row r="8" spans="1:9" ht="28.5" customHeight="1">
      <c r="A8" s="126"/>
      <c r="B8" s="654"/>
      <c r="C8" s="654"/>
      <c r="D8" s="654"/>
      <c r="E8" s="654"/>
      <c r="F8" s="654"/>
      <c r="G8" s="654"/>
      <c r="H8" s="654"/>
      <c r="I8" s="128"/>
    </row>
    <row r="9" spans="1:9" ht="20.100000000000001" customHeight="1" thickBot="1">
      <c r="A9" s="126"/>
      <c r="B9" s="569" t="s">
        <v>251</v>
      </c>
      <c r="C9" s="570"/>
      <c r="D9" s="571">
        <v>2024</v>
      </c>
      <c r="E9" s="572">
        <v>2023</v>
      </c>
      <c r="F9" s="572">
        <v>2022</v>
      </c>
      <c r="G9" s="572">
        <v>2021</v>
      </c>
      <c r="H9" s="573">
        <v>2020</v>
      </c>
      <c r="I9" s="126"/>
    </row>
    <row r="10" spans="1:9" ht="20.100000000000001" customHeight="1">
      <c r="A10" s="126"/>
      <c r="B10" s="661"/>
      <c r="C10" s="528" t="s">
        <v>252</v>
      </c>
      <c r="D10" s="390"/>
      <c r="E10" s="64"/>
      <c r="F10" s="55"/>
      <c r="G10" s="529"/>
      <c r="H10" s="530"/>
      <c r="I10" s="126"/>
    </row>
    <row r="11" spans="1:9" ht="20.100000000000001" customHeight="1">
      <c r="A11" s="126"/>
      <c r="B11" s="661"/>
      <c r="C11" s="386" t="s">
        <v>253</v>
      </c>
      <c r="D11" s="387">
        <v>1690865</v>
      </c>
      <c r="E11" s="388">
        <v>1654520</v>
      </c>
      <c r="F11" s="388">
        <v>1559178</v>
      </c>
      <c r="G11" s="389">
        <v>1415634</v>
      </c>
      <c r="H11" s="532">
        <v>905779</v>
      </c>
      <c r="I11" s="126"/>
    </row>
    <row r="12" spans="1:9" ht="20.100000000000001" customHeight="1">
      <c r="A12" s="126"/>
      <c r="B12" s="661"/>
      <c r="C12" s="386" t="s">
        <v>254</v>
      </c>
      <c r="D12" s="461">
        <v>502029</v>
      </c>
      <c r="E12" s="396">
        <v>481274</v>
      </c>
      <c r="F12" s="396">
        <v>476329</v>
      </c>
      <c r="G12" s="397">
        <v>428514</v>
      </c>
      <c r="H12" s="531">
        <v>242412</v>
      </c>
      <c r="I12" s="126"/>
    </row>
    <row r="13" spans="1:9" ht="14.25" customHeight="1">
      <c r="A13" s="126"/>
      <c r="B13" s="661"/>
      <c r="C13" s="404"/>
      <c r="D13" s="53"/>
      <c r="E13" s="391"/>
      <c r="F13" s="53"/>
      <c r="G13" s="567"/>
      <c r="H13" s="568"/>
      <c r="I13" s="126"/>
    </row>
    <row r="14" spans="1:9" ht="20.100000000000001" customHeight="1" thickBot="1">
      <c r="A14" s="126"/>
      <c r="B14" s="569" t="s">
        <v>255</v>
      </c>
      <c r="C14" s="570"/>
      <c r="D14" s="571">
        <v>2024</v>
      </c>
      <c r="E14" s="572">
        <v>2023</v>
      </c>
      <c r="F14" s="572">
        <v>2022</v>
      </c>
      <c r="G14" s="572">
        <v>2021</v>
      </c>
      <c r="H14" s="573">
        <v>2020</v>
      </c>
      <c r="I14" s="126"/>
    </row>
    <row r="15" spans="1:9" ht="20.100000000000001" customHeight="1">
      <c r="A15" s="126"/>
      <c r="B15" s="662"/>
      <c r="C15" s="394" t="s">
        <v>256</v>
      </c>
      <c r="D15" s="395">
        <v>1895</v>
      </c>
      <c r="E15" s="396">
        <v>1880</v>
      </c>
      <c r="F15" s="396">
        <v>1826</v>
      </c>
      <c r="G15" s="397">
        <v>1690</v>
      </c>
      <c r="H15" s="398">
        <v>1451</v>
      </c>
      <c r="I15" s="126"/>
    </row>
    <row r="16" spans="1:9" ht="20.100000000000001" customHeight="1">
      <c r="A16" s="126"/>
      <c r="B16" s="663"/>
      <c r="C16" s="386" t="s">
        <v>257</v>
      </c>
      <c r="D16" s="400">
        <v>1193.05</v>
      </c>
      <c r="E16" s="401">
        <v>902.51800000000003</v>
      </c>
      <c r="F16" s="401">
        <v>815.66600000000005</v>
      </c>
      <c r="G16" s="402">
        <v>733.32899999999995</v>
      </c>
      <c r="H16" s="403">
        <v>358.15600000000001</v>
      </c>
      <c r="I16" s="126"/>
    </row>
    <row r="17" spans="2:9" ht="20.100000000000001" customHeight="1">
      <c r="B17" s="663"/>
      <c r="C17" s="404"/>
      <c r="D17" s="405"/>
      <c r="E17" s="406"/>
      <c r="F17" s="404"/>
      <c r="G17" s="405"/>
      <c r="H17" s="407"/>
      <c r="I17" s="126"/>
    </row>
    <row r="18" spans="2:9" ht="18.95" customHeight="1" thickBot="1">
      <c r="B18" s="655" t="s">
        <v>258</v>
      </c>
      <c r="C18" s="656"/>
      <c r="D18" s="565" t="s">
        <v>259</v>
      </c>
      <c r="E18" s="565" t="s">
        <v>260</v>
      </c>
      <c r="F18" s="565" t="s">
        <v>261</v>
      </c>
      <c r="G18" s="565">
        <v>2021</v>
      </c>
      <c r="H18" s="566">
        <v>2020</v>
      </c>
      <c r="I18" s="126"/>
    </row>
    <row r="19" spans="2:9" ht="18.95" customHeight="1" thickBot="1">
      <c r="B19" s="664" t="s">
        <v>262</v>
      </c>
      <c r="C19" s="664"/>
      <c r="D19" s="664"/>
      <c r="E19" s="664"/>
      <c r="F19" s="664"/>
      <c r="G19" s="664"/>
      <c r="H19" s="664"/>
      <c r="I19" s="126"/>
    </row>
    <row r="20" spans="2:9" ht="20.100000000000001" customHeight="1">
      <c r="B20" s="641" t="s">
        <v>263</v>
      </c>
      <c r="C20" s="409" t="s">
        <v>264</v>
      </c>
      <c r="D20" s="410">
        <v>7015771</v>
      </c>
      <c r="E20" s="411">
        <v>5842186</v>
      </c>
      <c r="F20" s="411">
        <v>5416996</v>
      </c>
      <c r="G20" s="412">
        <v>4745914</v>
      </c>
      <c r="H20" s="413">
        <f>2338559+1059977</f>
        <v>3398536</v>
      </c>
      <c r="I20" s="126"/>
    </row>
    <row r="21" spans="2:9" ht="20.100000000000001" customHeight="1">
      <c r="B21" s="646"/>
      <c r="C21" s="414" t="s">
        <v>265</v>
      </c>
      <c r="D21" s="415">
        <v>0</v>
      </c>
      <c r="E21" s="416">
        <v>0</v>
      </c>
      <c r="F21" s="416">
        <v>0</v>
      </c>
      <c r="G21" s="417">
        <v>0</v>
      </c>
      <c r="H21" s="389">
        <v>0</v>
      </c>
      <c r="I21" s="126"/>
    </row>
    <row r="22" spans="2:9" ht="30">
      <c r="B22" s="646"/>
      <c r="C22" s="418" t="s">
        <v>266</v>
      </c>
      <c r="D22" s="415">
        <v>10</v>
      </c>
      <c r="E22" s="416">
        <v>0</v>
      </c>
      <c r="F22" s="416">
        <v>4</v>
      </c>
      <c r="G22" s="417">
        <v>1</v>
      </c>
      <c r="H22" s="389">
        <v>2</v>
      </c>
      <c r="I22" s="126"/>
    </row>
    <row r="23" spans="2:9">
      <c r="B23" s="646"/>
      <c r="C23" s="418" t="s">
        <v>267</v>
      </c>
      <c r="D23" s="415">
        <v>13</v>
      </c>
      <c r="E23" s="416">
        <v>7</v>
      </c>
      <c r="F23" s="416">
        <v>4</v>
      </c>
      <c r="G23" s="417">
        <v>10</v>
      </c>
      <c r="H23" s="389">
        <v>5</v>
      </c>
      <c r="I23" s="126"/>
    </row>
    <row r="24" spans="2:9" ht="30">
      <c r="B24" s="647"/>
      <c r="C24" s="418" t="s">
        <v>268</v>
      </c>
      <c r="D24" s="419">
        <v>0.66</v>
      </c>
      <c r="E24" s="420">
        <v>0.24</v>
      </c>
      <c r="F24" s="420">
        <v>0.3</v>
      </c>
      <c r="G24" s="399">
        <v>0.46</v>
      </c>
      <c r="H24" s="421">
        <v>0.41</v>
      </c>
      <c r="I24" s="126"/>
    </row>
    <row r="25" spans="2:9" ht="14.25" customHeight="1">
      <c r="B25" s="54" t="s">
        <v>269</v>
      </c>
      <c r="C25" s="130"/>
      <c r="D25" s="391"/>
      <c r="E25" s="665"/>
      <c r="F25" s="665"/>
      <c r="G25" s="665"/>
      <c r="H25" s="666"/>
      <c r="I25" s="127"/>
    </row>
    <row r="26" spans="2:9" ht="18.95" customHeight="1" thickBot="1">
      <c r="B26" s="658" t="s">
        <v>270</v>
      </c>
      <c r="C26" s="659"/>
      <c r="D26" s="574">
        <v>2024</v>
      </c>
      <c r="E26" s="575">
        <v>2023</v>
      </c>
      <c r="F26" s="575">
        <v>2022</v>
      </c>
      <c r="G26" s="575">
        <v>2021</v>
      </c>
      <c r="H26" s="576">
        <v>2020</v>
      </c>
      <c r="I26" s="126"/>
    </row>
    <row r="27" spans="2:9" ht="18.95" customHeight="1" thickBot="1">
      <c r="B27" s="664" t="s">
        <v>271</v>
      </c>
      <c r="C27" s="664"/>
      <c r="D27" s="664"/>
      <c r="E27" s="664"/>
      <c r="F27" s="664"/>
      <c r="G27" s="664"/>
      <c r="H27" s="664"/>
      <c r="I27" s="126"/>
    </row>
    <row r="28" spans="2:9" ht="20.100000000000001" customHeight="1">
      <c r="B28" s="660" t="s">
        <v>272</v>
      </c>
      <c r="C28" s="422" t="s">
        <v>273</v>
      </c>
      <c r="D28" s="423"/>
      <c r="E28" s="424"/>
      <c r="F28" s="424"/>
      <c r="G28" s="424"/>
      <c r="H28" s="425"/>
      <c r="I28" s="126"/>
    </row>
    <row r="29" spans="2:9" ht="20.100000000000001" customHeight="1">
      <c r="B29" s="647"/>
      <c r="C29" s="426" t="s">
        <v>274</v>
      </c>
      <c r="D29" s="427">
        <v>421527</v>
      </c>
      <c r="E29" s="428">
        <v>479432</v>
      </c>
      <c r="F29" s="428">
        <v>467589</v>
      </c>
      <c r="G29" s="428">
        <v>453928</v>
      </c>
      <c r="H29" s="429" t="s">
        <v>275</v>
      </c>
      <c r="I29" s="126"/>
    </row>
    <row r="30" spans="2:9" ht="20.100000000000001" customHeight="1">
      <c r="B30" s="647"/>
      <c r="C30" s="426" t="s">
        <v>276</v>
      </c>
      <c r="D30" s="430">
        <v>0.84</v>
      </c>
      <c r="E30" s="431">
        <v>0.88</v>
      </c>
      <c r="F30" s="431">
        <v>0.93799999999999994</v>
      </c>
      <c r="G30" s="431">
        <v>0.93799999999999994</v>
      </c>
      <c r="H30" s="429" t="s">
        <v>275</v>
      </c>
      <c r="I30" s="126"/>
    </row>
    <row r="31" spans="2:9" ht="20.100000000000001" customHeight="1">
      <c r="B31" s="647"/>
      <c r="C31" s="426" t="s">
        <v>277</v>
      </c>
      <c r="D31" s="427">
        <v>896429</v>
      </c>
      <c r="E31" s="428">
        <v>851612</v>
      </c>
      <c r="F31" s="428">
        <v>800294</v>
      </c>
      <c r="G31" s="428">
        <v>810567</v>
      </c>
      <c r="H31" s="429" t="s">
        <v>275</v>
      </c>
      <c r="I31" s="126"/>
    </row>
    <row r="32" spans="2:9" ht="20.100000000000001" customHeight="1">
      <c r="B32" s="639" t="s">
        <v>278</v>
      </c>
      <c r="C32" s="432" t="s">
        <v>279</v>
      </c>
      <c r="D32" s="433"/>
      <c r="E32" s="434"/>
      <c r="F32" s="434"/>
      <c r="G32" s="435"/>
      <c r="H32" s="429" t="s">
        <v>275</v>
      </c>
      <c r="I32" s="126"/>
    </row>
    <row r="33" spans="2:8" ht="20.100000000000001" customHeight="1">
      <c r="B33" s="639"/>
      <c r="C33" s="426" t="s">
        <v>280</v>
      </c>
      <c r="D33" s="436">
        <f>+D31/(D11/1000)</f>
        <v>530.16000686039399</v>
      </c>
      <c r="E33" s="437">
        <f>+E31/(E11/1000)</f>
        <v>514.71846819621396</v>
      </c>
      <c r="F33" s="437">
        <f t="shared" ref="F33:G33" si="0">+F31/(F11/1000)</f>
        <v>513.27943313720436</v>
      </c>
      <c r="G33" s="437">
        <f t="shared" si="0"/>
        <v>572.58232000644239</v>
      </c>
      <c r="H33" s="429" t="s">
        <v>275</v>
      </c>
    </row>
    <row r="34" spans="2:8" ht="20.100000000000001" customHeight="1">
      <c r="B34" s="639"/>
      <c r="C34" s="426" t="s">
        <v>281</v>
      </c>
      <c r="D34" s="438">
        <f>D31/D12</f>
        <v>1.7856119865585454</v>
      </c>
      <c r="E34" s="429">
        <f>E31/E12</f>
        <v>1.7694951316713556</v>
      </c>
      <c r="F34" s="429">
        <f t="shared" ref="F34:G34" si="1">F31/F12</f>
        <v>1.6801286505755475</v>
      </c>
      <c r="G34" s="429">
        <f t="shared" si="1"/>
        <v>1.8915764712471472</v>
      </c>
      <c r="H34" s="429" t="s">
        <v>275</v>
      </c>
    </row>
    <row r="35" spans="2:8" ht="20.100000000000001" customHeight="1">
      <c r="B35" s="639"/>
      <c r="C35" s="426" t="s">
        <v>282</v>
      </c>
      <c r="D35" s="436">
        <f>249008/D16</f>
        <v>208.71547713842673</v>
      </c>
      <c r="E35" s="429" t="s">
        <v>275</v>
      </c>
      <c r="F35" s="429" t="s">
        <v>275</v>
      </c>
      <c r="G35" s="429" t="s">
        <v>275</v>
      </c>
      <c r="H35" s="429" t="s">
        <v>275</v>
      </c>
    </row>
    <row r="36" spans="2:8" ht="20.100000000000001" customHeight="1">
      <c r="B36" s="639" t="s">
        <v>283</v>
      </c>
      <c r="C36" s="432" t="s">
        <v>284</v>
      </c>
      <c r="D36" s="433"/>
      <c r="E36" s="434"/>
      <c r="F36" s="434"/>
      <c r="G36" s="435"/>
      <c r="H36" s="439"/>
    </row>
    <row r="37" spans="2:8" ht="20.100000000000001" customHeight="1">
      <c r="B37" s="640"/>
      <c r="C37" s="418" t="s">
        <v>285</v>
      </c>
      <c r="D37" s="440">
        <v>35401</v>
      </c>
      <c r="E37" s="428">
        <v>27909</v>
      </c>
      <c r="F37" s="428">
        <v>24024</v>
      </c>
      <c r="G37" s="428">
        <v>25354</v>
      </c>
      <c r="H37" s="429" t="s">
        <v>275</v>
      </c>
    </row>
    <row r="38" spans="2:8" ht="20.100000000000001" customHeight="1">
      <c r="B38" s="640"/>
      <c r="C38" s="441" t="s">
        <v>286</v>
      </c>
      <c r="D38" s="427">
        <v>14051</v>
      </c>
      <c r="E38" s="428">
        <v>12252</v>
      </c>
      <c r="F38" s="428">
        <v>5576</v>
      </c>
      <c r="G38" s="428">
        <v>5413</v>
      </c>
      <c r="H38" s="429" t="s">
        <v>275</v>
      </c>
    </row>
    <row r="39" spans="2:8" ht="20.100000000000001" customHeight="1">
      <c r="B39" s="640"/>
      <c r="C39" s="442" t="s">
        <v>287</v>
      </c>
      <c r="D39" s="427">
        <v>174105</v>
      </c>
      <c r="E39" s="428">
        <v>159953</v>
      </c>
      <c r="F39" s="428">
        <v>166742</v>
      </c>
      <c r="G39" s="428">
        <v>193764</v>
      </c>
      <c r="H39" s="429" t="s">
        <v>275</v>
      </c>
    </row>
    <row r="40" spans="2:8" ht="20.100000000000001" customHeight="1">
      <c r="B40" s="640"/>
      <c r="C40" s="414" t="s">
        <v>288</v>
      </c>
      <c r="D40" s="433"/>
      <c r="E40" s="434"/>
      <c r="F40" s="434"/>
      <c r="G40" s="435"/>
      <c r="H40" s="429" t="s">
        <v>275</v>
      </c>
    </row>
    <row r="41" spans="2:8" ht="20.100000000000001" customHeight="1">
      <c r="B41" s="640"/>
      <c r="C41" s="418" t="s">
        <v>289</v>
      </c>
      <c r="D41" s="438">
        <f>+(D37+D38)/(D11/1000)</f>
        <v>29.246569063763221</v>
      </c>
      <c r="E41" s="429">
        <f>+(E37+E38)/(E11/1000)</f>
        <v>24.273505306675048</v>
      </c>
      <c r="F41" s="429">
        <f t="shared" ref="F41:G41" si="2">+(F37+F38)/(F11/1000)</f>
        <v>18.984362272941254</v>
      </c>
      <c r="G41" s="429">
        <f t="shared" si="2"/>
        <v>21.733724959982595</v>
      </c>
      <c r="H41" s="429" t="s">
        <v>275</v>
      </c>
    </row>
    <row r="42" spans="2:8" ht="27" customHeight="1">
      <c r="B42" s="640"/>
      <c r="C42" s="418" t="s">
        <v>290</v>
      </c>
      <c r="D42" s="438">
        <f>+(D37+D38)/D12</f>
        <v>9.8504269673664269E-2</v>
      </c>
      <c r="E42" s="429">
        <f>+(E37+E38)/E12</f>
        <v>8.3447267045383716E-2</v>
      </c>
      <c r="F42" s="429">
        <f t="shared" ref="F42:G42" si="3">+(F37+F38)/F12</f>
        <v>6.2141922914624136E-2</v>
      </c>
      <c r="G42" s="429">
        <f t="shared" si="3"/>
        <v>7.1799287771228015E-2</v>
      </c>
      <c r="H42" s="429" t="s">
        <v>275</v>
      </c>
    </row>
    <row r="43" spans="2:8" ht="20.100000000000001" customHeight="1">
      <c r="B43" s="640"/>
      <c r="C43" s="426" t="s">
        <v>291</v>
      </c>
      <c r="D43" s="436">
        <f>(D37+D38)/D16</f>
        <v>41.450064959557437</v>
      </c>
      <c r="E43" s="437">
        <f t="shared" ref="E43:G43" si="4">(E37+E38)/E16</f>
        <v>44.498835480289586</v>
      </c>
      <c r="F43" s="437">
        <f t="shared" si="4"/>
        <v>36.289363538507182</v>
      </c>
      <c r="G43" s="437">
        <f t="shared" si="4"/>
        <v>41.955247917374059</v>
      </c>
      <c r="H43" s="429" t="s">
        <v>275</v>
      </c>
    </row>
    <row r="44" spans="2:8" ht="18.95" customHeight="1" thickBot="1">
      <c r="B44" s="648" t="s">
        <v>292</v>
      </c>
      <c r="C44" s="648"/>
      <c r="D44" s="648"/>
      <c r="E44" s="648"/>
      <c r="F44" s="648"/>
      <c r="G44" s="648"/>
      <c r="H44" s="648"/>
    </row>
    <row r="45" spans="2:8" ht="20.100000000000001" customHeight="1">
      <c r="B45" s="641" t="s">
        <v>293</v>
      </c>
      <c r="C45" s="409" t="s">
        <v>294</v>
      </c>
      <c r="D45" s="443"/>
      <c r="E45" s="444"/>
      <c r="F45" s="444"/>
      <c r="G45" s="444"/>
      <c r="H45" s="445"/>
    </row>
    <row r="46" spans="2:8" ht="20.100000000000001" customHeight="1">
      <c r="B46" s="642"/>
      <c r="C46" s="418" t="s">
        <v>295</v>
      </c>
      <c r="D46" s="427">
        <v>3058863</v>
      </c>
      <c r="E46" s="428">
        <v>3685203</v>
      </c>
      <c r="F46" s="428">
        <v>2899027.0783114</v>
      </c>
      <c r="G46" s="428">
        <v>4030359.2349999999</v>
      </c>
      <c r="H46" s="447">
        <v>4004550</v>
      </c>
    </row>
    <row r="47" spans="2:8" ht="20.100000000000001" customHeight="1">
      <c r="B47" s="642"/>
      <c r="C47" s="448" t="s">
        <v>296</v>
      </c>
      <c r="D47" s="427">
        <v>168727</v>
      </c>
      <c r="E47" s="428">
        <v>207049</v>
      </c>
      <c r="F47" s="428">
        <v>192146</v>
      </c>
      <c r="G47" s="428">
        <v>142759.23499999999</v>
      </c>
      <c r="H47" s="428">
        <v>290050</v>
      </c>
    </row>
    <row r="48" spans="2:8" ht="20.100000000000001" customHeight="1">
      <c r="B48" s="642"/>
      <c r="C48" s="448" t="s">
        <v>297</v>
      </c>
      <c r="D48" s="427">
        <v>2668068</v>
      </c>
      <c r="E48" s="428">
        <v>3278993</v>
      </c>
      <c r="F48" s="428">
        <v>2504350.0783114</v>
      </c>
      <c r="G48" s="428">
        <v>3728920</v>
      </c>
      <c r="H48" s="428">
        <v>3548700</v>
      </c>
    </row>
    <row r="49" spans="2:9" ht="20.100000000000001" customHeight="1">
      <c r="B49" s="642"/>
      <c r="C49" s="448" t="s">
        <v>298</v>
      </c>
      <c r="D49" s="427">
        <v>222067</v>
      </c>
      <c r="E49" s="428">
        <v>199161</v>
      </c>
      <c r="F49" s="428">
        <v>202531</v>
      </c>
      <c r="G49" s="428">
        <v>158680</v>
      </c>
      <c r="H49" s="428">
        <v>165800</v>
      </c>
      <c r="I49" s="126"/>
    </row>
    <row r="50" spans="2:9" ht="20.100000000000001" customHeight="1">
      <c r="B50" s="642"/>
      <c r="C50" s="448" t="s">
        <v>299</v>
      </c>
      <c r="D50" s="427">
        <v>0</v>
      </c>
      <c r="E50" s="428">
        <v>0</v>
      </c>
      <c r="F50" s="434">
        <v>0</v>
      </c>
      <c r="G50" s="428">
        <v>0</v>
      </c>
      <c r="H50" s="428">
        <v>0</v>
      </c>
      <c r="I50" s="126"/>
    </row>
    <row r="51" spans="2:9" ht="20.100000000000001" customHeight="1">
      <c r="B51" s="642"/>
      <c r="C51" s="418" t="s">
        <v>300</v>
      </c>
      <c r="D51" s="438">
        <f>D46/D11</f>
        <v>1.8090521715216767</v>
      </c>
      <c r="E51" s="429">
        <f>E46/E11</f>
        <v>2.2273547615018252</v>
      </c>
      <c r="F51" s="429">
        <f>F46/F11</f>
        <v>1.859330415328718</v>
      </c>
      <c r="G51" s="429">
        <f>G46/G11</f>
        <v>2.8470347808826291</v>
      </c>
      <c r="H51" s="429">
        <f>H46/H11</f>
        <v>4.4211115514932446</v>
      </c>
      <c r="I51" s="126"/>
    </row>
    <row r="52" spans="2:9" ht="20.100000000000001" customHeight="1">
      <c r="B52" s="642"/>
      <c r="C52" s="418" t="s">
        <v>301</v>
      </c>
      <c r="D52" s="438">
        <f>D46/D12</f>
        <v>6.0930006035507907</v>
      </c>
      <c r="E52" s="429">
        <f>E46/E12</f>
        <v>7.6571828106234703</v>
      </c>
      <c r="F52" s="429">
        <f>F46/F12</f>
        <v>6.086186392832265</v>
      </c>
      <c r="G52" s="429">
        <f>G46/G12</f>
        <v>9.4054318762047444</v>
      </c>
      <c r="H52" s="429">
        <f>H46/H12</f>
        <v>16.519602989950993</v>
      </c>
      <c r="I52" s="126"/>
    </row>
    <row r="53" spans="2:9" ht="20.100000000000001" customHeight="1">
      <c r="B53" s="642"/>
      <c r="C53" s="414" t="s">
        <v>302</v>
      </c>
      <c r="D53" s="433"/>
      <c r="E53" s="434"/>
      <c r="F53" s="434"/>
      <c r="G53" s="435"/>
      <c r="H53" s="449"/>
      <c r="I53" s="126"/>
    </row>
    <row r="54" spans="2:9" ht="20.100000000000001" customHeight="1">
      <c r="B54" s="642"/>
      <c r="C54" s="418" t="s">
        <v>303</v>
      </c>
      <c r="D54" s="427">
        <v>2967746</v>
      </c>
      <c r="E54" s="428">
        <v>3213204</v>
      </c>
      <c r="F54" s="428">
        <v>1992095</v>
      </c>
      <c r="G54" s="428">
        <v>2709680</v>
      </c>
      <c r="H54" s="428">
        <v>3424000</v>
      </c>
      <c r="I54" s="126"/>
    </row>
    <row r="55" spans="2:9" ht="20.100000000000001" customHeight="1">
      <c r="B55" s="642"/>
      <c r="C55" s="414" t="s">
        <v>304</v>
      </c>
      <c r="D55" s="433"/>
      <c r="E55" s="434"/>
      <c r="F55" s="434"/>
      <c r="G55" s="435"/>
      <c r="H55" s="434"/>
      <c r="I55" s="126"/>
    </row>
    <row r="56" spans="2:9" ht="20.100000000000001" customHeight="1">
      <c r="B56" s="642"/>
      <c r="C56" s="418" t="s">
        <v>305</v>
      </c>
      <c r="D56" s="427">
        <v>91117</v>
      </c>
      <c r="E56" s="428">
        <v>471998</v>
      </c>
      <c r="F56" s="428">
        <f>+F46-F54</f>
        <v>906932.07831140002</v>
      </c>
      <c r="G56" s="428">
        <f>+G46-G54</f>
        <v>1320679.2349999999</v>
      </c>
      <c r="H56" s="428">
        <f>+H46-H54</f>
        <v>580550</v>
      </c>
      <c r="I56" s="126"/>
    </row>
    <row r="57" spans="2:9" ht="20.100000000000001" customHeight="1">
      <c r="B57" s="642"/>
      <c r="C57" s="426" t="s">
        <v>306</v>
      </c>
      <c r="D57" s="427">
        <f>D56/D16</f>
        <v>76.373161225430621</v>
      </c>
      <c r="E57" s="428">
        <f>E56/E16</f>
        <v>522.97904307725719</v>
      </c>
      <c r="F57" s="428">
        <f>F56/F16</f>
        <v>1111.8914829248736</v>
      </c>
      <c r="G57" s="428">
        <f>G56/G16</f>
        <v>1800.9368714451493</v>
      </c>
      <c r="H57" s="428">
        <f>H56/H16</f>
        <v>1620.9417125498385</v>
      </c>
      <c r="I57" s="126"/>
    </row>
    <row r="58" spans="2:9" ht="20.100000000000001" customHeight="1">
      <c r="B58" s="642"/>
      <c r="C58" s="418" t="s">
        <v>307</v>
      </c>
      <c r="D58" s="427">
        <v>4149470</v>
      </c>
      <c r="E58" s="428">
        <v>3556723</v>
      </c>
      <c r="F58" s="428">
        <v>3550049</v>
      </c>
      <c r="G58" s="428">
        <v>3007000</v>
      </c>
      <c r="H58" s="428">
        <v>3298000</v>
      </c>
      <c r="I58" s="131"/>
    </row>
    <row r="59" spans="2:9" ht="18.95" customHeight="1" thickBot="1">
      <c r="B59" s="648" t="s">
        <v>308</v>
      </c>
      <c r="C59" s="648"/>
      <c r="D59" s="648"/>
      <c r="E59" s="648"/>
      <c r="F59" s="648"/>
      <c r="G59" s="648"/>
      <c r="H59" s="648"/>
      <c r="I59" s="126"/>
    </row>
    <row r="60" spans="2:9" ht="20.100000000000001" customHeight="1">
      <c r="B60" s="641" t="s">
        <v>309</v>
      </c>
      <c r="C60" s="409" t="s">
        <v>310</v>
      </c>
      <c r="D60" s="443"/>
      <c r="E60" s="444"/>
      <c r="F60" s="444"/>
      <c r="G60" s="444"/>
      <c r="H60" s="450"/>
      <c r="I60" s="126"/>
    </row>
    <row r="61" spans="2:9" ht="20.100000000000001" customHeight="1">
      <c r="B61" s="642"/>
      <c r="C61" s="418" t="s">
        <v>311</v>
      </c>
      <c r="D61" s="387">
        <v>336041</v>
      </c>
      <c r="E61" s="388">
        <v>327941</v>
      </c>
      <c r="F61" s="388">
        <v>531950.44760000031</v>
      </c>
      <c r="G61" s="388">
        <v>434787</v>
      </c>
      <c r="H61" s="428">
        <v>449657</v>
      </c>
      <c r="I61" s="126"/>
    </row>
    <row r="62" spans="2:9" ht="20.100000000000001" customHeight="1">
      <c r="B62" s="642"/>
      <c r="C62" s="418" t="s">
        <v>312</v>
      </c>
      <c r="D62" s="387">
        <v>1612011</v>
      </c>
      <c r="E62" s="388">
        <v>1571150</v>
      </c>
      <c r="F62" s="388">
        <v>1479699</v>
      </c>
      <c r="G62" s="388">
        <v>1334216</v>
      </c>
      <c r="H62" s="428">
        <v>864065</v>
      </c>
      <c r="I62" s="126"/>
    </row>
    <row r="63" spans="2:9" ht="20.100000000000001" customHeight="1">
      <c r="B63" s="642"/>
      <c r="C63" s="418" t="s">
        <v>313</v>
      </c>
      <c r="D63" s="387">
        <f>D61+D62</f>
        <v>1948052</v>
      </c>
      <c r="E63" s="388">
        <f>E61+E62</f>
        <v>1899091</v>
      </c>
      <c r="F63" s="388">
        <f>F61+F62</f>
        <v>2011649.4476000003</v>
      </c>
      <c r="G63" s="388">
        <f>G61+G62</f>
        <v>1769003</v>
      </c>
      <c r="H63" s="428">
        <f>SUM(H61:H62)</f>
        <v>1313722</v>
      </c>
      <c r="I63" s="126"/>
    </row>
    <row r="64" spans="2:9" ht="20.100000000000001" customHeight="1">
      <c r="B64" s="642"/>
      <c r="C64" s="418" t="s">
        <v>314</v>
      </c>
      <c r="D64" s="451">
        <v>0.41</v>
      </c>
      <c r="E64" s="452">
        <v>0.42</v>
      </c>
      <c r="F64" s="452">
        <v>0.36</v>
      </c>
      <c r="G64" s="452">
        <v>0.39671012789533328</v>
      </c>
      <c r="H64" s="431">
        <v>0.12</v>
      </c>
      <c r="I64" s="126"/>
    </row>
    <row r="65" spans="2:9" ht="20.100000000000001" customHeight="1">
      <c r="B65" s="642"/>
      <c r="C65" s="414" t="s">
        <v>315</v>
      </c>
      <c r="D65" s="453"/>
      <c r="E65" s="446"/>
      <c r="F65" s="446"/>
      <c r="G65" s="454"/>
      <c r="H65" s="449"/>
      <c r="I65" s="126"/>
    </row>
    <row r="66" spans="2:9" ht="20.100000000000001" customHeight="1">
      <c r="B66" s="642"/>
      <c r="C66" s="455" t="s">
        <v>316</v>
      </c>
      <c r="D66" s="456">
        <v>682</v>
      </c>
      <c r="E66" s="457">
        <v>759.30700000000002</v>
      </c>
      <c r="F66" s="457">
        <v>885.54700000000003</v>
      </c>
      <c r="G66" s="457">
        <v>929.44</v>
      </c>
      <c r="H66" s="428">
        <v>993</v>
      </c>
      <c r="I66" s="126"/>
    </row>
    <row r="67" spans="2:9" ht="20.100000000000001" customHeight="1">
      <c r="B67" s="642"/>
      <c r="C67" s="455" t="s">
        <v>317</v>
      </c>
      <c r="D67" s="387">
        <v>5603</v>
      </c>
      <c r="E67" s="388">
        <v>4455.57</v>
      </c>
      <c r="F67" s="388">
        <v>4217.4522700000007</v>
      </c>
      <c r="G67" s="388">
        <v>3842.45</v>
      </c>
      <c r="H67" s="428">
        <v>1248</v>
      </c>
      <c r="I67" s="126"/>
    </row>
    <row r="68" spans="2:9" ht="20.100000000000001" customHeight="1">
      <c r="B68" s="642"/>
      <c r="C68" s="455" t="s">
        <v>318</v>
      </c>
      <c r="D68" s="427">
        <f>SUM(D66:D67)</f>
        <v>6285</v>
      </c>
      <c r="E68" s="428">
        <f>SUM(E66:E67)</f>
        <v>5214.8769999999995</v>
      </c>
      <c r="F68" s="428">
        <f>SUM(F66:F67)</f>
        <v>5102.9992700000003</v>
      </c>
      <c r="G68" s="428">
        <f>SUM(G66:G67)</f>
        <v>4771.8899999999994</v>
      </c>
      <c r="H68" s="428">
        <f>SUM(H66:H67)</f>
        <v>2241</v>
      </c>
      <c r="I68" s="126"/>
    </row>
    <row r="69" spans="2:9" ht="20.100000000000001" customHeight="1">
      <c r="B69" s="642"/>
      <c r="C69" s="455" t="s">
        <v>319</v>
      </c>
      <c r="D69" s="458">
        <v>0.94</v>
      </c>
      <c r="E69" s="452">
        <v>0.9</v>
      </c>
      <c r="F69" s="452">
        <v>0.74</v>
      </c>
      <c r="G69" s="452">
        <v>0.60950695519785558</v>
      </c>
      <c r="H69" s="431">
        <v>0.42</v>
      </c>
      <c r="I69" s="126"/>
    </row>
    <row r="70" spans="2:9" ht="20.100000000000001" customHeight="1">
      <c r="B70" s="642"/>
      <c r="C70" s="414" t="s">
        <v>320</v>
      </c>
      <c r="D70" s="387">
        <f>+D63+D68</f>
        <v>1954337</v>
      </c>
      <c r="E70" s="388">
        <f>+E63+E68</f>
        <v>1904305.8770000001</v>
      </c>
      <c r="F70" s="388">
        <f>+F63+F68</f>
        <v>2016752.4468700003</v>
      </c>
      <c r="G70" s="388">
        <f t="shared" ref="G70:H70" si="5">+G63+G68</f>
        <v>1773774.89</v>
      </c>
      <c r="H70" s="388">
        <f t="shared" si="5"/>
        <v>1315963</v>
      </c>
      <c r="I70" s="126"/>
    </row>
    <row r="71" spans="2:9" ht="20.100000000000001" customHeight="1">
      <c r="B71" s="642"/>
      <c r="C71" s="418" t="s">
        <v>321</v>
      </c>
      <c r="D71" s="387">
        <f>822+1266724</f>
        <v>1267546</v>
      </c>
      <c r="E71" s="388">
        <f>1232052+994</f>
        <v>1233046</v>
      </c>
      <c r="F71" s="388">
        <f>1474408+1742</f>
        <v>1476150</v>
      </c>
      <c r="G71" s="388">
        <f>1239706+2429</f>
        <v>1242135</v>
      </c>
      <c r="H71" s="388" t="s">
        <v>322</v>
      </c>
      <c r="I71" s="126"/>
    </row>
    <row r="72" spans="2:9" ht="20.100000000000001" customHeight="1">
      <c r="B72" s="642"/>
      <c r="C72" s="418" t="s">
        <v>323</v>
      </c>
      <c r="D72" s="459">
        <f>D71/D70</f>
        <v>0.64858107890297323</v>
      </c>
      <c r="E72" s="460">
        <f>E71/E70</f>
        <v>0.64750417193613474</v>
      </c>
      <c r="F72" s="460">
        <f t="shared" ref="F72:G72" si="6">F71/F70</f>
        <v>0.73194407290343677</v>
      </c>
      <c r="G72" s="460">
        <f t="shared" si="6"/>
        <v>0.70027769983822474</v>
      </c>
      <c r="H72" s="388" t="s">
        <v>322</v>
      </c>
      <c r="I72" s="126"/>
    </row>
    <row r="73" spans="2:9" ht="14.25" customHeight="1">
      <c r="B73" s="63"/>
      <c r="C73" s="132"/>
      <c r="D73" s="55"/>
      <c r="E73" s="55"/>
      <c r="F73" s="55"/>
      <c r="G73" s="64"/>
      <c r="H73" s="64"/>
      <c r="I73" s="126"/>
    </row>
    <row r="74" spans="2:9" ht="18.95" customHeight="1" thickBot="1">
      <c r="B74" s="649" t="s">
        <v>324</v>
      </c>
      <c r="C74" s="650"/>
      <c r="D74" s="578">
        <v>2024</v>
      </c>
      <c r="E74" s="578">
        <v>2023</v>
      </c>
      <c r="F74" s="578">
        <v>2022</v>
      </c>
      <c r="G74" s="579">
        <v>2021</v>
      </c>
      <c r="H74" s="580">
        <v>2020</v>
      </c>
      <c r="I74" s="126"/>
    </row>
    <row r="75" spans="2:9" ht="18.95" customHeight="1" thickBot="1">
      <c r="B75" s="644" t="s">
        <v>325</v>
      </c>
      <c r="C75" s="644"/>
      <c r="D75" s="644"/>
      <c r="E75" s="644"/>
      <c r="F75" s="644"/>
      <c r="G75" s="644"/>
      <c r="H75" s="644"/>
      <c r="I75" s="126"/>
    </row>
    <row r="76" spans="2:9" ht="20.100000000000001" customHeight="1">
      <c r="B76" s="641" t="s">
        <v>326</v>
      </c>
      <c r="C76" s="409" t="s">
        <v>327</v>
      </c>
      <c r="D76" s="461">
        <v>1895</v>
      </c>
      <c r="E76" s="396">
        <v>1880</v>
      </c>
      <c r="F76" s="396">
        <v>1826</v>
      </c>
      <c r="G76" s="397">
        <v>1690</v>
      </c>
      <c r="H76" s="462">
        <f>1451+907</f>
        <v>2358</v>
      </c>
      <c r="I76" s="126"/>
    </row>
    <row r="77" spans="2:9" ht="20.100000000000001" customHeight="1">
      <c r="B77" s="646"/>
      <c r="C77" s="418" t="s">
        <v>328</v>
      </c>
      <c r="D77" s="427">
        <v>1837</v>
      </c>
      <c r="E77" s="388">
        <v>1835</v>
      </c>
      <c r="F77" s="388">
        <v>1708</v>
      </c>
      <c r="G77" s="389">
        <v>1589</v>
      </c>
      <c r="H77" s="463">
        <v>1451</v>
      </c>
      <c r="I77" s="126"/>
    </row>
    <row r="78" spans="2:9" ht="20.100000000000001" customHeight="1">
      <c r="B78" s="646"/>
      <c r="C78" s="418" t="s">
        <v>329</v>
      </c>
      <c r="D78" s="427">
        <f>+D76-D77</f>
        <v>58</v>
      </c>
      <c r="E78" s="416">
        <v>45</v>
      </c>
      <c r="F78" s="416">
        <v>118</v>
      </c>
      <c r="G78" s="399">
        <v>101</v>
      </c>
      <c r="H78" s="463">
        <v>907</v>
      </c>
      <c r="I78" s="126"/>
    </row>
    <row r="79" spans="2:9" ht="20.100000000000001" customHeight="1">
      <c r="B79" s="647"/>
      <c r="C79" s="455" t="s">
        <v>330</v>
      </c>
      <c r="D79" s="430">
        <f>D78/D76</f>
        <v>3.0606860158311346E-2</v>
      </c>
      <c r="E79" s="452">
        <f>E78/E76</f>
        <v>2.3936170212765957E-2</v>
      </c>
      <c r="F79" s="452">
        <f>F78/F76</f>
        <v>6.4622124863088715E-2</v>
      </c>
      <c r="G79" s="464">
        <f>G78/G76</f>
        <v>5.9763313609467454E-2</v>
      </c>
      <c r="H79" s="465">
        <f>H78/H76</f>
        <v>0.38464800678541139</v>
      </c>
      <c r="I79" s="126"/>
    </row>
    <row r="80" spans="2:9" ht="18.95" customHeight="1" thickBot="1">
      <c r="B80" s="648" t="s">
        <v>331</v>
      </c>
      <c r="C80" s="648"/>
      <c r="D80" s="648"/>
      <c r="E80" s="648"/>
      <c r="F80" s="648"/>
      <c r="G80" s="648"/>
      <c r="H80" s="648"/>
      <c r="I80" s="126"/>
    </row>
    <row r="81" spans="2:8" ht="20.100000000000001" customHeight="1">
      <c r="B81" s="641" t="s">
        <v>332</v>
      </c>
      <c r="C81" s="466" t="s">
        <v>333</v>
      </c>
      <c r="D81" s="384">
        <v>345</v>
      </c>
      <c r="E81" s="385">
        <v>336</v>
      </c>
      <c r="F81" s="385">
        <v>303</v>
      </c>
      <c r="G81" s="385">
        <v>262</v>
      </c>
      <c r="H81" s="468">
        <v>216</v>
      </c>
    </row>
    <row r="82" spans="2:8" ht="20.100000000000001" customHeight="1">
      <c r="B82" s="642"/>
      <c r="C82" s="418" t="s">
        <v>334</v>
      </c>
      <c r="D82" s="451">
        <f>D81/D76</f>
        <v>0.18205804749340371</v>
      </c>
      <c r="E82" s="452">
        <f>E81/E76</f>
        <v>0.17872340425531916</v>
      </c>
      <c r="F82" s="452">
        <f>F81/F76</f>
        <v>0.16593647316538881</v>
      </c>
      <c r="G82" s="452">
        <f>G81/G76</f>
        <v>0.15502958579881657</v>
      </c>
      <c r="H82" s="452">
        <f>H81/H77</f>
        <v>0.14886285320468642</v>
      </c>
    </row>
    <row r="83" spans="2:8" ht="20.100000000000001" customHeight="1">
      <c r="B83" s="642"/>
      <c r="C83" s="418" t="s">
        <v>335</v>
      </c>
      <c r="D83" s="415">
        <v>52</v>
      </c>
      <c r="E83" s="416">
        <v>53</v>
      </c>
      <c r="F83" s="416">
        <v>54</v>
      </c>
      <c r="G83" s="416">
        <v>52</v>
      </c>
      <c r="H83" s="469" t="s">
        <v>336</v>
      </c>
    </row>
    <row r="84" spans="2:8" ht="20.100000000000001" customHeight="1">
      <c r="B84" s="642"/>
      <c r="C84" s="418" t="s">
        <v>337</v>
      </c>
      <c r="D84" s="451">
        <f>D83/D76</f>
        <v>2.7440633245382585E-2</v>
      </c>
      <c r="E84" s="452">
        <f>E83/E76</f>
        <v>2.8191489361702127E-2</v>
      </c>
      <c r="F84" s="452">
        <f t="shared" ref="F84:G84" si="7">F83/F76</f>
        <v>2.9572836801752465E-2</v>
      </c>
      <c r="G84" s="452">
        <f t="shared" si="7"/>
        <v>3.0769230769230771E-2</v>
      </c>
      <c r="H84" s="469" t="s">
        <v>336</v>
      </c>
    </row>
    <row r="85" spans="2:8" ht="20.100000000000001" customHeight="1">
      <c r="B85" s="642"/>
      <c r="C85" s="418" t="s">
        <v>338</v>
      </c>
      <c r="D85" s="415">
        <v>177</v>
      </c>
      <c r="E85" s="416">
        <v>180</v>
      </c>
      <c r="F85" s="416">
        <v>191</v>
      </c>
      <c r="G85" s="416">
        <v>187</v>
      </c>
      <c r="H85" s="469" t="s">
        <v>336</v>
      </c>
    </row>
    <row r="86" spans="2:8" ht="20.100000000000001" customHeight="1">
      <c r="B86" s="642"/>
      <c r="C86" s="418" t="s">
        <v>339</v>
      </c>
      <c r="D86" s="451">
        <f>D85/D76</f>
        <v>9.3403693931398413E-2</v>
      </c>
      <c r="E86" s="452">
        <f>E85/E76</f>
        <v>9.5744680851063829E-2</v>
      </c>
      <c r="F86" s="452">
        <f t="shared" ref="F86:G86" si="8">F85/F76</f>
        <v>0.10460021905805038</v>
      </c>
      <c r="G86" s="452">
        <f t="shared" si="8"/>
        <v>0.11065088757396449</v>
      </c>
      <c r="H86" s="469" t="s">
        <v>336</v>
      </c>
    </row>
    <row r="87" spans="2:8" ht="18.95" customHeight="1" thickBot="1">
      <c r="B87" s="648" t="s">
        <v>340</v>
      </c>
      <c r="C87" s="648"/>
      <c r="D87" s="648"/>
      <c r="E87" s="648"/>
      <c r="F87" s="648"/>
      <c r="G87" s="648"/>
      <c r="H87" s="648"/>
    </row>
    <row r="88" spans="2:8" ht="20.100000000000001" customHeight="1">
      <c r="B88" s="641" t="s">
        <v>341</v>
      </c>
      <c r="C88" s="470" t="s">
        <v>342</v>
      </c>
      <c r="D88" s="384">
        <v>146</v>
      </c>
      <c r="E88" s="385">
        <f>123+22</f>
        <v>145</v>
      </c>
      <c r="F88" s="385">
        <v>115</v>
      </c>
      <c r="G88" s="385">
        <v>134</v>
      </c>
      <c r="H88" s="385">
        <v>142</v>
      </c>
    </row>
    <row r="89" spans="2:8" ht="20.100000000000001" customHeight="1">
      <c r="B89" s="642"/>
      <c r="C89" s="455" t="s">
        <v>343</v>
      </c>
      <c r="D89" s="451">
        <f>D88/D77</f>
        <v>7.9477408818726183E-2</v>
      </c>
      <c r="E89" s="452">
        <f>E88/E77</f>
        <v>7.901907356948229E-2</v>
      </c>
      <c r="F89" s="452">
        <f>F88/F77</f>
        <v>6.7330210772833729E-2</v>
      </c>
      <c r="G89" s="452">
        <v>0.08</v>
      </c>
      <c r="H89" s="452">
        <f>H88/H77</f>
        <v>9.7863542384562366E-2</v>
      </c>
    </row>
    <row r="90" spans="2:8" ht="20.100000000000001" customHeight="1">
      <c r="B90" s="642"/>
      <c r="C90" s="455" t="s">
        <v>344</v>
      </c>
      <c r="D90" s="415">
        <v>137</v>
      </c>
      <c r="E90" s="416">
        <v>181</v>
      </c>
      <c r="F90" s="416">
        <v>206</v>
      </c>
      <c r="G90" s="434">
        <v>347</v>
      </c>
      <c r="H90" s="416">
        <v>214</v>
      </c>
    </row>
    <row r="91" spans="2:8" ht="20.100000000000001" customHeight="1">
      <c r="B91" s="642"/>
      <c r="C91" s="455" t="s">
        <v>345</v>
      </c>
      <c r="D91" s="451">
        <f>D90/D77</f>
        <v>7.4578116494284155E-2</v>
      </c>
      <c r="E91" s="452">
        <f>E90/E77</f>
        <v>9.8637602179836512E-2</v>
      </c>
      <c r="F91" s="452">
        <f>F90/F77</f>
        <v>0.12060889929742388</v>
      </c>
      <c r="G91" s="452">
        <f>G90/G77</f>
        <v>0.21837633731906861</v>
      </c>
      <c r="H91" s="452">
        <f>H90/H77</f>
        <v>0.14748449345279119</v>
      </c>
    </row>
    <row r="92" spans="2:8" ht="18.95" customHeight="1" thickBot="1">
      <c r="B92" s="648" t="s">
        <v>346</v>
      </c>
      <c r="C92" s="648"/>
      <c r="D92" s="648"/>
      <c r="E92" s="648"/>
      <c r="F92" s="648"/>
      <c r="G92" s="648"/>
      <c r="H92" s="648"/>
    </row>
    <row r="93" spans="2:8" ht="20.100000000000001" customHeight="1">
      <c r="B93" s="660" t="s">
        <v>347</v>
      </c>
      <c r="C93" s="471" t="s">
        <v>348</v>
      </c>
      <c r="D93" s="384">
        <v>80</v>
      </c>
      <c r="E93" s="385">
        <v>83</v>
      </c>
      <c r="F93" s="467" t="s">
        <v>336</v>
      </c>
      <c r="G93" s="467" t="s">
        <v>336</v>
      </c>
      <c r="H93" s="385">
        <v>46</v>
      </c>
    </row>
    <row r="94" spans="2:8" ht="20.100000000000001" customHeight="1">
      <c r="B94" s="640"/>
      <c r="C94" s="472" t="s">
        <v>349</v>
      </c>
      <c r="D94" s="451">
        <v>1</v>
      </c>
      <c r="E94" s="452">
        <v>1</v>
      </c>
      <c r="F94" s="469" t="s">
        <v>336</v>
      </c>
      <c r="G94" s="469" t="s">
        <v>336</v>
      </c>
      <c r="H94" s="452">
        <v>1</v>
      </c>
    </row>
    <row r="95" spans="2:8" ht="20.100000000000001" customHeight="1">
      <c r="B95" s="640"/>
      <c r="C95" s="472" t="s">
        <v>350</v>
      </c>
      <c r="D95" s="415">
        <v>21</v>
      </c>
      <c r="E95" s="416">
        <v>18</v>
      </c>
      <c r="F95" s="469" t="s">
        <v>336</v>
      </c>
      <c r="G95" s="469" t="s">
        <v>336</v>
      </c>
      <c r="H95" s="416">
        <v>9</v>
      </c>
    </row>
    <row r="96" spans="2:8" ht="20.100000000000001" customHeight="1">
      <c r="B96" s="640"/>
      <c r="C96" s="472" t="s">
        <v>351</v>
      </c>
      <c r="D96" s="451">
        <v>1</v>
      </c>
      <c r="E96" s="452">
        <v>1</v>
      </c>
      <c r="F96" s="469" t="s">
        <v>336</v>
      </c>
      <c r="G96" s="469" t="s">
        <v>336</v>
      </c>
      <c r="H96" s="452">
        <v>1</v>
      </c>
    </row>
    <row r="97" spans="2:8" ht="18.95" customHeight="1" thickBot="1">
      <c r="B97" s="648" t="s">
        <v>352</v>
      </c>
      <c r="C97" s="648"/>
      <c r="D97" s="648"/>
      <c r="E97" s="648"/>
      <c r="F97" s="648"/>
      <c r="G97" s="648"/>
      <c r="H97" s="648"/>
    </row>
    <row r="98" spans="2:8" ht="20.100000000000001" customHeight="1">
      <c r="B98" s="645" t="s">
        <v>353</v>
      </c>
      <c r="C98" s="470" t="s">
        <v>354</v>
      </c>
      <c r="D98" s="473">
        <v>460</v>
      </c>
      <c r="E98" s="474">
        <v>450</v>
      </c>
      <c r="F98" s="474">
        <v>425</v>
      </c>
      <c r="G98" s="474">
        <v>400</v>
      </c>
      <c r="H98" s="474">
        <v>400</v>
      </c>
    </row>
    <row r="99" spans="2:8" ht="20.100000000000001" customHeight="1">
      <c r="B99" s="640"/>
      <c r="C99" s="455" t="s">
        <v>355</v>
      </c>
      <c r="D99" s="475">
        <v>535</v>
      </c>
      <c r="E99" s="401">
        <v>519</v>
      </c>
      <c r="F99" s="469">
        <f>F98*1.16</f>
        <v>492.99999999999994</v>
      </c>
      <c r="G99" s="469">
        <f>G98*1.175</f>
        <v>470</v>
      </c>
      <c r="H99" s="469" t="s">
        <v>336</v>
      </c>
    </row>
    <row r="100" spans="2:8" ht="20.100000000000001" customHeight="1">
      <c r="B100" s="640"/>
      <c r="C100" s="455" t="s">
        <v>356</v>
      </c>
      <c r="D100" s="475">
        <v>535</v>
      </c>
      <c r="E100" s="401">
        <v>519</v>
      </c>
      <c r="F100" s="469">
        <f>F98*1.16</f>
        <v>492.99999999999994</v>
      </c>
      <c r="G100" s="469">
        <f>G98*1.175</f>
        <v>470</v>
      </c>
      <c r="H100" s="469" t="s">
        <v>336</v>
      </c>
    </row>
    <row r="101" spans="2:8" ht="20.100000000000001" customHeight="1">
      <c r="B101" s="640"/>
      <c r="C101" s="455" t="s">
        <v>357</v>
      </c>
      <c r="D101" s="475">
        <v>1844</v>
      </c>
      <c r="E101" s="401">
        <v>1825</v>
      </c>
      <c r="F101" s="469">
        <v>1655</v>
      </c>
      <c r="G101" s="469">
        <v>1578</v>
      </c>
      <c r="H101" s="469">
        <v>1572</v>
      </c>
    </row>
    <row r="102" spans="2:8" ht="20.100000000000001" customHeight="1">
      <c r="B102" s="640"/>
      <c r="C102" s="455" t="s">
        <v>358</v>
      </c>
      <c r="D102" s="475">
        <v>1837</v>
      </c>
      <c r="E102" s="401">
        <v>1784</v>
      </c>
      <c r="F102" s="469">
        <v>1657</v>
      </c>
      <c r="G102" s="469">
        <v>1544</v>
      </c>
      <c r="H102" s="469">
        <v>1573</v>
      </c>
    </row>
    <row r="103" spans="2:8" ht="20.100000000000001" customHeight="1">
      <c r="B103" s="640"/>
      <c r="C103" s="455" t="s">
        <v>359</v>
      </c>
      <c r="D103" s="419">
        <f>D101/D102</f>
        <v>1.0038105606967882</v>
      </c>
      <c r="E103" s="420">
        <f>E101/E102</f>
        <v>1.022982062780269</v>
      </c>
      <c r="F103" s="420">
        <f t="shared" ref="F103:H103" si="9">F101/F102</f>
        <v>0.99879299939649968</v>
      </c>
      <c r="G103" s="420">
        <f t="shared" si="9"/>
        <v>1.0220207253886011</v>
      </c>
      <c r="H103" s="420">
        <f t="shared" si="9"/>
        <v>0.99936427209154477</v>
      </c>
    </row>
    <row r="104" spans="2:8" ht="14.25" customHeight="1">
      <c r="B104" s="59" t="s">
        <v>360</v>
      </c>
      <c r="C104" s="60"/>
      <c r="D104" s="57"/>
      <c r="E104" s="58"/>
      <c r="F104" s="57"/>
      <c r="G104" s="58"/>
      <c r="H104" s="61"/>
    </row>
    <row r="105" spans="2:8" ht="14.25" customHeight="1">
      <c r="B105" s="59" t="s">
        <v>361</v>
      </c>
      <c r="C105" s="60"/>
      <c r="D105" s="57"/>
      <c r="E105" s="58"/>
      <c r="F105" s="57"/>
      <c r="G105" s="58"/>
      <c r="H105" s="61"/>
    </row>
    <row r="106" spans="2:8" ht="14.25" customHeight="1">
      <c r="B106" s="668" t="s">
        <v>362</v>
      </c>
      <c r="C106" s="668"/>
      <c r="D106" s="668"/>
      <c r="E106" s="668"/>
      <c r="F106" s="668"/>
      <c r="G106" s="668"/>
      <c r="H106" s="668"/>
    </row>
    <row r="107" spans="2:8" ht="18.95" customHeight="1" thickBot="1">
      <c r="B107" s="649" t="s">
        <v>363</v>
      </c>
      <c r="C107" s="649"/>
      <c r="D107" s="578">
        <v>2024</v>
      </c>
      <c r="E107" s="578">
        <v>2023</v>
      </c>
      <c r="F107" s="578">
        <v>2022</v>
      </c>
      <c r="G107" s="579">
        <v>2021</v>
      </c>
      <c r="H107" s="580">
        <v>2020</v>
      </c>
    </row>
    <row r="108" spans="2:8" ht="18.95" customHeight="1" thickBot="1">
      <c r="B108" s="644" t="s">
        <v>364</v>
      </c>
      <c r="C108" s="644"/>
      <c r="D108" s="644"/>
      <c r="E108" s="644"/>
      <c r="F108" s="644"/>
      <c r="G108" s="644"/>
      <c r="H108" s="644"/>
    </row>
    <row r="109" spans="2:8" ht="20.100000000000001" customHeight="1">
      <c r="B109" s="641" t="s">
        <v>365</v>
      </c>
      <c r="C109" s="466" t="s">
        <v>366</v>
      </c>
      <c r="D109" s="443"/>
      <c r="E109" s="408"/>
      <c r="F109" s="444"/>
      <c r="G109" s="662"/>
      <c r="H109" s="662"/>
    </row>
    <row r="110" spans="2:8" ht="20.100000000000001" customHeight="1">
      <c r="B110" s="642"/>
      <c r="C110" s="418" t="s">
        <v>367</v>
      </c>
      <c r="D110" s="451">
        <f>+(+D142+D143+D144)/D147</f>
        <v>9.9603487079169301E-2</v>
      </c>
      <c r="E110" s="452">
        <f>+(+E142+E143+E144)/E147</f>
        <v>0.11570066240088417</v>
      </c>
      <c r="F110" s="452">
        <f>+(+F142+F143+F144)/F147</f>
        <v>0.10038147264576061</v>
      </c>
      <c r="G110" s="469" t="s">
        <v>336</v>
      </c>
      <c r="H110" s="469" t="s">
        <v>336</v>
      </c>
    </row>
    <row r="111" spans="2:8" ht="20.100000000000001" customHeight="1">
      <c r="B111" s="642"/>
      <c r="C111" s="418" t="s">
        <v>368</v>
      </c>
      <c r="D111" s="451">
        <f>(D142+D143+D144+D145)/D147</f>
        <v>0.77932681166920814</v>
      </c>
      <c r="E111" s="452">
        <f t="shared" ref="E111:F111" si="10">(E142+E143+E144+E145)/E147</f>
        <v>0.8244034192693267</v>
      </c>
      <c r="F111" s="452">
        <f t="shared" si="10"/>
        <v>0.77891873825905567</v>
      </c>
      <c r="G111" s="469" t="s">
        <v>336</v>
      </c>
      <c r="H111" s="469" t="s">
        <v>336</v>
      </c>
    </row>
    <row r="112" spans="2:8" ht="14.25" customHeight="1">
      <c r="B112" s="672"/>
      <c r="C112" s="672"/>
      <c r="D112" s="56"/>
      <c r="E112" s="58"/>
      <c r="F112" s="392"/>
      <c r="G112" s="677"/>
      <c r="H112" s="678"/>
    </row>
    <row r="113" spans="2:9" ht="18.95" customHeight="1" thickBot="1">
      <c r="B113" s="581" t="s">
        <v>369</v>
      </c>
      <c r="C113" s="577"/>
      <c r="D113" s="578">
        <v>2024</v>
      </c>
      <c r="E113" s="578">
        <v>2023</v>
      </c>
      <c r="F113" s="578">
        <v>2022</v>
      </c>
      <c r="G113" s="579">
        <v>2021</v>
      </c>
      <c r="H113" s="580">
        <v>2020</v>
      </c>
      <c r="I113" s="126"/>
    </row>
    <row r="114" spans="2:9" ht="18.95" customHeight="1" thickBot="1">
      <c r="B114" s="644" t="s">
        <v>370</v>
      </c>
      <c r="C114" s="644"/>
      <c r="D114" s="644"/>
      <c r="E114" s="644"/>
      <c r="F114" s="644"/>
      <c r="G114" s="644"/>
      <c r="H114" s="644"/>
      <c r="I114" s="126"/>
    </row>
    <row r="115" spans="2:9" ht="20.100000000000001" customHeight="1">
      <c r="B115" s="641" t="s">
        <v>365</v>
      </c>
      <c r="C115" s="466" t="s">
        <v>371</v>
      </c>
      <c r="D115" s="476">
        <v>37</v>
      </c>
      <c r="E115" s="468">
        <v>38</v>
      </c>
      <c r="F115" s="468">
        <v>29</v>
      </c>
      <c r="G115" s="468">
        <v>32</v>
      </c>
      <c r="H115" s="477">
        <v>72</v>
      </c>
      <c r="I115" s="126"/>
    </row>
    <row r="116" spans="2:9" ht="20.100000000000001" customHeight="1">
      <c r="B116" s="642"/>
      <c r="C116" s="418" t="s">
        <v>372</v>
      </c>
      <c r="D116" s="436">
        <v>7</v>
      </c>
      <c r="E116" s="437">
        <v>13</v>
      </c>
      <c r="F116" s="437">
        <v>19</v>
      </c>
      <c r="G116" s="437">
        <v>46</v>
      </c>
      <c r="H116" s="478">
        <v>1</v>
      </c>
      <c r="I116" s="126"/>
    </row>
    <row r="117" spans="2:9" ht="20.100000000000001" customHeight="1">
      <c r="B117" s="642"/>
      <c r="C117" s="418" t="s">
        <v>373</v>
      </c>
      <c r="D117" s="456">
        <v>0</v>
      </c>
      <c r="E117" s="457">
        <v>0</v>
      </c>
      <c r="F117" s="457">
        <v>0</v>
      </c>
      <c r="G117" s="457">
        <v>0</v>
      </c>
      <c r="H117" s="478">
        <v>0</v>
      </c>
      <c r="I117" s="126"/>
    </row>
    <row r="118" spans="2:9" ht="20.100000000000001" customHeight="1">
      <c r="B118" s="642"/>
      <c r="C118" s="426" t="s">
        <v>374</v>
      </c>
      <c r="D118" s="436">
        <f>+D115+D116+D117</f>
        <v>44</v>
      </c>
      <c r="E118" s="437">
        <f>+E115+E116+E117</f>
        <v>51</v>
      </c>
      <c r="F118" s="437">
        <f t="shared" ref="F118:H118" si="11">+F115+F116+F117</f>
        <v>48</v>
      </c>
      <c r="G118" s="437">
        <f t="shared" si="11"/>
        <v>78</v>
      </c>
      <c r="H118" s="437">
        <f t="shared" si="11"/>
        <v>73</v>
      </c>
      <c r="I118" s="126"/>
    </row>
    <row r="119" spans="2:9" ht="20.100000000000001" customHeight="1">
      <c r="B119" s="643"/>
      <c r="C119" s="582" t="s">
        <v>375</v>
      </c>
      <c r="D119" s="583">
        <v>0.98</v>
      </c>
      <c r="E119" s="584">
        <v>0.94</v>
      </c>
      <c r="F119" s="584">
        <v>1</v>
      </c>
      <c r="G119" s="584">
        <v>0.99</v>
      </c>
      <c r="H119" s="584">
        <v>0.99</v>
      </c>
      <c r="I119" s="126"/>
    </row>
    <row r="120" spans="2:9" ht="18.95" customHeight="1" thickBot="1">
      <c r="B120" s="648" t="s">
        <v>376</v>
      </c>
      <c r="C120" s="648"/>
      <c r="D120" s="648"/>
      <c r="E120" s="648"/>
      <c r="F120" s="648"/>
      <c r="G120" s="648"/>
      <c r="H120" s="648"/>
      <c r="I120" s="126"/>
    </row>
    <row r="121" spans="2:9" ht="20.100000000000001" customHeight="1">
      <c r="B121" s="479"/>
      <c r="C121" s="409" t="s">
        <v>377</v>
      </c>
      <c r="D121" s="443"/>
      <c r="E121" s="444"/>
      <c r="F121" s="444"/>
      <c r="G121" s="409"/>
      <c r="H121" s="480"/>
      <c r="I121" s="126"/>
    </row>
    <row r="122" spans="2:9" ht="20.100000000000001" customHeight="1">
      <c r="B122" s="481" t="s">
        <v>378</v>
      </c>
      <c r="C122" s="418" t="s">
        <v>369</v>
      </c>
      <c r="D122" s="415">
        <v>0</v>
      </c>
      <c r="E122" s="416">
        <v>0</v>
      </c>
      <c r="F122" s="416">
        <v>0</v>
      </c>
      <c r="G122" s="399">
        <v>0</v>
      </c>
      <c r="H122" s="482">
        <v>0</v>
      </c>
      <c r="I122" s="126"/>
    </row>
    <row r="123" spans="2:9" ht="20.100000000000001" customHeight="1">
      <c r="B123" s="481" t="s">
        <v>379</v>
      </c>
      <c r="C123" s="418" t="s">
        <v>380</v>
      </c>
      <c r="D123" s="415">
        <v>0</v>
      </c>
      <c r="E123" s="416">
        <v>0</v>
      </c>
      <c r="F123" s="416">
        <v>0</v>
      </c>
      <c r="G123" s="399">
        <v>0</v>
      </c>
      <c r="H123" s="482">
        <v>0</v>
      </c>
      <c r="I123" s="126"/>
    </row>
    <row r="124" spans="2:9" ht="14.25" customHeight="1">
      <c r="B124" s="672"/>
      <c r="C124" s="672"/>
      <c r="D124" s="393"/>
      <c r="E124" s="393"/>
      <c r="F124" s="133"/>
      <c r="G124" s="672"/>
      <c r="H124" s="672"/>
      <c r="I124" s="127"/>
    </row>
    <row r="125" spans="2:9" ht="18.95" customHeight="1" thickBot="1">
      <c r="B125" s="649" t="s">
        <v>381</v>
      </c>
      <c r="C125" s="650"/>
      <c r="D125" s="578">
        <v>2024</v>
      </c>
      <c r="E125" s="578">
        <v>2023</v>
      </c>
      <c r="F125" s="578">
        <v>2022</v>
      </c>
      <c r="G125" s="579">
        <v>2021</v>
      </c>
      <c r="H125" s="580">
        <v>2020</v>
      </c>
      <c r="I125" s="126"/>
    </row>
    <row r="126" spans="2:9" ht="33.950000000000003" customHeight="1" thickBot="1">
      <c r="B126" s="644" t="s">
        <v>382</v>
      </c>
      <c r="C126" s="669" t="s">
        <v>383</v>
      </c>
      <c r="D126" s="586"/>
      <c r="E126" s="586"/>
      <c r="F126" s="586"/>
      <c r="G126" s="585"/>
      <c r="H126" s="587"/>
      <c r="I126" s="126"/>
    </row>
    <row r="127" spans="2:9" ht="30">
      <c r="B127" s="483" t="s">
        <v>384</v>
      </c>
      <c r="C127" s="484" t="s">
        <v>385</v>
      </c>
      <c r="D127" s="485">
        <v>12</v>
      </c>
      <c r="E127" s="486">
        <v>8</v>
      </c>
      <c r="F127" s="385">
        <v>9</v>
      </c>
      <c r="G127" s="487">
        <v>15</v>
      </c>
      <c r="H127" s="488">
        <v>16</v>
      </c>
      <c r="I127" s="126"/>
    </row>
    <row r="128" spans="2:9" ht="14.25" customHeight="1">
      <c r="B128" s="672"/>
      <c r="C128" s="672"/>
      <c r="D128" s="672"/>
      <c r="E128" s="672"/>
      <c r="F128" s="672"/>
      <c r="G128" s="672"/>
      <c r="H128" s="673"/>
      <c r="I128" s="126"/>
    </row>
    <row r="129" spans="2:9" ht="18.95" customHeight="1" thickBot="1">
      <c r="B129" s="649" t="s">
        <v>386</v>
      </c>
      <c r="C129" s="650"/>
      <c r="D129" s="578">
        <v>2024</v>
      </c>
      <c r="E129" s="578">
        <v>2023</v>
      </c>
      <c r="F129" s="578">
        <v>2022</v>
      </c>
      <c r="G129" s="578">
        <v>2021</v>
      </c>
      <c r="H129" s="578">
        <v>2020</v>
      </c>
      <c r="I129" s="126"/>
    </row>
    <row r="130" spans="2:9" ht="18.95" customHeight="1" thickBot="1">
      <c r="B130" s="644" t="s">
        <v>387</v>
      </c>
      <c r="C130" s="644"/>
      <c r="D130" s="644"/>
      <c r="E130" s="644"/>
      <c r="F130" s="644"/>
      <c r="G130" s="644"/>
      <c r="H130" s="644"/>
      <c r="I130" s="126"/>
    </row>
    <row r="131" spans="2:9" ht="20.100000000000001" customHeight="1">
      <c r="B131" s="489" t="s">
        <v>388</v>
      </c>
      <c r="C131" s="490"/>
      <c r="D131" s="491">
        <v>1193.05</v>
      </c>
      <c r="E131" s="492">
        <v>902.51800000000003</v>
      </c>
      <c r="F131" s="492">
        <v>815.66600000000005</v>
      </c>
      <c r="G131" s="493">
        <v>733.32899999999995</v>
      </c>
      <c r="H131" s="494">
        <v>358.15600000000001</v>
      </c>
      <c r="I131" s="126"/>
    </row>
    <row r="132" spans="2:9" ht="20.100000000000001" customHeight="1">
      <c r="B132" s="495" t="s">
        <v>389</v>
      </c>
      <c r="C132" s="496"/>
      <c r="D132" s="497">
        <v>179.33500000000001</v>
      </c>
      <c r="E132" s="498">
        <v>189.42699999999999</v>
      </c>
      <c r="F132" s="498">
        <v>186.28</v>
      </c>
      <c r="G132" s="499">
        <v>157.39832000000001</v>
      </c>
      <c r="H132" s="500">
        <v>57</v>
      </c>
      <c r="I132" s="126"/>
    </row>
    <row r="133" spans="2:9" ht="20.100000000000001" customHeight="1">
      <c r="B133" s="501" t="s">
        <v>390</v>
      </c>
      <c r="C133" s="502"/>
      <c r="D133" s="497">
        <v>107.358</v>
      </c>
      <c r="E133" s="498">
        <v>93.076999999999998</v>
      </c>
      <c r="F133" s="498">
        <v>81.177999999999997</v>
      </c>
      <c r="G133" s="500">
        <v>72.572999999999993</v>
      </c>
      <c r="H133" s="503">
        <v>64.432000000000002</v>
      </c>
      <c r="I133" s="126"/>
    </row>
    <row r="134" spans="2:9" ht="20.100000000000001" customHeight="1">
      <c r="B134" s="501" t="s">
        <v>391</v>
      </c>
      <c r="C134" s="502"/>
      <c r="D134" s="497">
        <v>264.68299999999999</v>
      </c>
      <c r="E134" s="498">
        <v>71.843000000000004</v>
      </c>
      <c r="F134" s="498">
        <v>227.238</v>
      </c>
      <c r="G134" s="499">
        <v>35.249000000000002</v>
      </c>
      <c r="H134" s="500">
        <v>41.347000000000001</v>
      </c>
      <c r="I134" s="126"/>
    </row>
    <row r="135" spans="2:9" ht="20.100000000000001" customHeight="1">
      <c r="B135" s="501" t="s">
        <v>392</v>
      </c>
      <c r="C135" s="502"/>
      <c r="D135" s="497">
        <v>272.69799999999998</v>
      </c>
      <c r="E135" s="498">
        <v>103.541</v>
      </c>
      <c r="F135" s="498">
        <v>101.36199999999999</v>
      </c>
      <c r="G135" s="500">
        <v>145.08967999999999</v>
      </c>
      <c r="H135" s="503">
        <v>56</v>
      </c>
      <c r="I135" s="126"/>
    </row>
    <row r="136" spans="2:9" ht="20.100000000000001" customHeight="1">
      <c r="B136" s="501" t="s">
        <v>393</v>
      </c>
      <c r="C136" s="502"/>
      <c r="D136" s="504">
        <v>4.0730000000000004</v>
      </c>
      <c r="E136" s="505">
        <v>3.109</v>
      </c>
      <c r="F136" s="505">
        <v>2.7236945864000002</v>
      </c>
      <c r="G136" s="506">
        <v>2.5129999999999999</v>
      </c>
      <c r="H136" s="507">
        <v>4.0629999999999997</v>
      </c>
      <c r="I136" s="126"/>
    </row>
    <row r="137" spans="2:9" ht="20.100000000000001" customHeight="1">
      <c r="B137" s="508" t="s">
        <v>394</v>
      </c>
      <c r="C137" s="509"/>
      <c r="D137" s="510">
        <f t="shared" ref="D137" si="12">+D132+D133+D134+D135+D136</f>
        <v>828.14699999999993</v>
      </c>
      <c r="E137" s="511">
        <f t="shared" ref="E137:G137" si="13">+E132+E133+E134+E135+E136</f>
        <v>460.99700000000001</v>
      </c>
      <c r="F137" s="512">
        <f t="shared" si="13"/>
        <v>598.78169458640002</v>
      </c>
      <c r="G137" s="513">
        <f t="shared" si="13"/>
        <v>412.82299999999998</v>
      </c>
      <c r="H137" s="512">
        <f>+H132+H133+H134+H135+H136</f>
        <v>222.84199999999998</v>
      </c>
      <c r="I137" s="126"/>
    </row>
    <row r="138" spans="2:9" ht="20.100000000000001" customHeight="1">
      <c r="B138" s="670" t="s">
        <v>395</v>
      </c>
      <c r="C138" s="670"/>
      <c r="D138" s="510">
        <f t="shared" ref="D138" si="14">D131-D137</f>
        <v>364.90300000000002</v>
      </c>
      <c r="E138" s="514">
        <f t="shared" ref="E138:G138" si="15">E131-E137</f>
        <v>441.52100000000002</v>
      </c>
      <c r="F138" s="515">
        <f t="shared" si="15"/>
        <v>216.88430541360003</v>
      </c>
      <c r="G138" s="516">
        <f t="shared" si="15"/>
        <v>320.50599999999997</v>
      </c>
      <c r="H138" s="515">
        <f>H131-H137</f>
        <v>135.31400000000002</v>
      </c>
      <c r="I138" s="126"/>
    </row>
    <row r="139" spans="2:9" ht="14.25" customHeight="1">
      <c r="B139" s="672"/>
      <c r="C139" s="672"/>
      <c r="D139" s="672"/>
      <c r="E139" s="672"/>
      <c r="F139" s="672"/>
      <c r="G139" s="672"/>
      <c r="H139" s="673"/>
      <c r="I139" s="126"/>
    </row>
    <row r="140" spans="2:9" ht="18.95" customHeight="1" thickBot="1">
      <c r="B140" s="664" t="s">
        <v>396</v>
      </c>
      <c r="C140" s="664"/>
      <c r="D140" s="664"/>
      <c r="E140" s="664"/>
      <c r="F140" s="664"/>
      <c r="G140" s="664"/>
      <c r="H140" s="664"/>
      <c r="I140" s="126"/>
    </row>
    <row r="141" spans="2:9" ht="18.95" customHeight="1" thickBot="1">
      <c r="B141" s="676" t="s">
        <v>397</v>
      </c>
      <c r="C141" s="676"/>
      <c r="D141" s="676"/>
      <c r="E141" s="676"/>
      <c r="F141" s="676"/>
      <c r="G141" s="676"/>
      <c r="H141" s="676"/>
      <c r="I141" s="126"/>
    </row>
    <row r="142" spans="2:9" ht="20.100000000000001" customHeight="1">
      <c r="B142" s="517" t="s">
        <v>398</v>
      </c>
      <c r="C142" s="518"/>
      <c r="D142" s="519">
        <v>21.943379700000101</v>
      </c>
      <c r="E142" s="467">
        <v>23.253870829999997</v>
      </c>
      <c r="F142" s="467">
        <v>22.55</v>
      </c>
      <c r="G142" s="467" t="s">
        <v>399</v>
      </c>
      <c r="H142" s="467" t="s">
        <v>399</v>
      </c>
      <c r="I142" s="126"/>
    </row>
    <row r="143" spans="2:9" ht="20.100000000000001" customHeight="1">
      <c r="B143" s="520" t="s">
        <v>400</v>
      </c>
      <c r="C143" s="521"/>
      <c r="D143" s="522">
        <v>3.6755124800000103</v>
      </c>
      <c r="E143" s="469">
        <v>2.3708338100000002</v>
      </c>
      <c r="F143" s="469">
        <v>2.0299999999999998</v>
      </c>
      <c r="G143" s="469" t="s">
        <v>399</v>
      </c>
      <c r="H143" s="469" t="s">
        <v>399</v>
      </c>
      <c r="I143" s="126"/>
    </row>
    <row r="144" spans="2:9" ht="20.100000000000001" customHeight="1">
      <c r="B144" s="523" t="s">
        <v>401</v>
      </c>
      <c r="C144" s="521"/>
      <c r="D144" s="522">
        <v>2.1896703</v>
      </c>
      <c r="E144" s="469">
        <v>2.3492592000000099</v>
      </c>
      <c r="F144" s="469">
        <v>1.55</v>
      </c>
      <c r="G144" s="469" t="s">
        <v>399</v>
      </c>
      <c r="H144" s="469" t="s">
        <v>399</v>
      </c>
      <c r="I144" s="126"/>
    </row>
    <row r="145" spans="2:8" ht="20.100000000000001" customHeight="1">
      <c r="B145" s="671" t="s">
        <v>402</v>
      </c>
      <c r="C145" s="671"/>
      <c r="D145" s="524">
        <v>189.77376290000001</v>
      </c>
      <c r="E145" s="525">
        <v>171.34928083000003</v>
      </c>
      <c r="F145" s="525">
        <v>176.62799999999999</v>
      </c>
      <c r="G145" s="469" t="s">
        <v>399</v>
      </c>
      <c r="H145" s="469" t="s">
        <v>399</v>
      </c>
    </row>
    <row r="146" spans="2:8" ht="20.100000000000001" customHeight="1">
      <c r="B146" s="674" t="s">
        <v>403</v>
      </c>
      <c r="C146" s="674"/>
      <c r="D146" s="522">
        <v>61.610334389999899</v>
      </c>
      <c r="E146" s="469">
        <v>42.455525299999998</v>
      </c>
      <c r="F146" s="469">
        <v>57.548999999999999</v>
      </c>
      <c r="G146" s="469" t="s">
        <v>399</v>
      </c>
      <c r="H146" s="469" t="s">
        <v>399</v>
      </c>
    </row>
    <row r="147" spans="2:8" ht="20.100000000000001" customHeight="1">
      <c r="B147" s="675" t="s">
        <v>404</v>
      </c>
      <c r="C147" s="675"/>
      <c r="D147" s="526">
        <f>SUM(D142:D146)</f>
        <v>279.19265977000003</v>
      </c>
      <c r="E147" s="527">
        <f>SUM(E142:E146)</f>
        <v>241.77876997000004</v>
      </c>
      <c r="F147" s="527">
        <f>SUM(F142:F146)</f>
        <v>260.30699999999996</v>
      </c>
      <c r="G147" s="469" t="s">
        <v>399</v>
      </c>
      <c r="H147" s="469" t="s">
        <v>399</v>
      </c>
    </row>
    <row r="148" spans="2:8">
      <c r="B148" s="667"/>
      <c r="C148" s="667"/>
      <c r="D148" s="111"/>
      <c r="E148" s="111"/>
      <c r="F148" s="129"/>
      <c r="G148" s="129"/>
      <c r="H148" s="129"/>
    </row>
    <row r="149" spans="2:8" ht="14.25" customHeight="1">
      <c r="B149" s="126"/>
      <c r="C149" s="126"/>
      <c r="D149" s="126"/>
      <c r="E149" s="126"/>
      <c r="F149" s="126"/>
      <c r="G149" s="126"/>
      <c r="H149" s="126"/>
    </row>
    <row r="150" spans="2:8" ht="14.25" customHeight="1">
      <c r="B150" s="126"/>
      <c r="C150" s="126"/>
      <c r="D150" s="126"/>
      <c r="E150" s="126"/>
      <c r="F150" s="126"/>
      <c r="G150" s="126"/>
      <c r="H150" s="126"/>
    </row>
    <row r="151" spans="2:8" ht="14.25" customHeight="1">
      <c r="B151" s="126"/>
      <c r="C151" s="126"/>
      <c r="D151" s="126"/>
      <c r="E151" s="126"/>
      <c r="F151" s="126"/>
      <c r="G151" s="126"/>
      <c r="H151" s="126"/>
    </row>
    <row r="152" spans="2:8" ht="14.25" customHeight="1">
      <c r="B152" s="126"/>
      <c r="C152" s="126"/>
      <c r="D152" s="126"/>
      <c r="E152" s="126"/>
      <c r="F152" s="126"/>
      <c r="G152" s="126"/>
      <c r="H152" s="126"/>
    </row>
    <row r="153" spans="2:8" ht="14.25" customHeight="1">
      <c r="B153" s="126"/>
      <c r="C153" s="126"/>
      <c r="D153" s="126"/>
      <c r="E153" s="126"/>
      <c r="F153" s="126"/>
      <c r="G153" s="126"/>
      <c r="H153" s="126"/>
    </row>
    <row r="154" spans="2:8" ht="14.25" customHeight="1">
      <c r="B154" s="126"/>
      <c r="C154" s="126"/>
      <c r="D154" s="126"/>
      <c r="E154" s="126"/>
      <c r="F154" s="126"/>
      <c r="G154" s="126"/>
      <c r="H154" s="126"/>
    </row>
    <row r="155" spans="2:8" ht="14.25" customHeight="1">
      <c r="B155" s="126"/>
      <c r="C155" s="126"/>
      <c r="D155" s="126"/>
      <c r="E155" s="126"/>
      <c r="F155" s="126"/>
      <c r="G155" s="126"/>
      <c r="H155" s="126"/>
    </row>
    <row r="156" spans="2:8" ht="14.25" customHeight="1">
      <c r="B156" s="126"/>
      <c r="C156" s="126"/>
      <c r="D156" s="126"/>
      <c r="E156" s="126"/>
      <c r="F156" s="126"/>
      <c r="G156" s="126"/>
      <c r="H156" s="126"/>
    </row>
    <row r="157" spans="2:8" ht="14.25" customHeight="1">
      <c r="B157" s="126"/>
      <c r="C157" s="126"/>
      <c r="D157" s="126"/>
      <c r="E157" s="126"/>
      <c r="F157" s="126"/>
      <c r="G157" s="126"/>
      <c r="H157" s="126"/>
    </row>
    <row r="158" spans="2:8" ht="14.25" customHeight="1">
      <c r="B158" s="126"/>
      <c r="C158" s="126"/>
      <c r="D158" s="126"/>
      <c r="E158" s="126"/>
      <c r="F158" s="126"/>
      <c r="G158" s="126"/>
      <c r="H158" s="126"/>
    </row>
    <row r="159" spans="2:8" ht="14.25" customHeight="1">
      <c r="B159" s="126"/>
      <c r="C159" s="126"/>
      <c r="D159" s="126"/>
      <c r="E159" s="126"/>
      <c r="F159" s="126"/>
      <c r="G159" s="126"/>
      <c r="H159" s="126"/>
    </row>
    <row r="160" spans="2:8" ht="14.25" customHeight="1">
      <c r="B160" s="126"/>
      <c r="C160" s="126"/>
      <c r="D160" s="126"/>
      <c r="E160" s="126"/>
      <c r="F160" s="126"/>
      <c r="G160" s="126"/>
      <c r="H160" s="126"/>
    </row>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5" customHeight="1"/>
    <row r="1034" ht="15" customHeight="1"/>
    <row r="1035" ht="15" customHeight="1"/>
    <row r="1036" ht="15" customHeight="1"/>
  </sheetData>
  <sheetProtection algorithmName="SHA-512" hashValue="6ZTo2t/InZ0uGBO1ljkms7BvLsscrL4LJv4mVAgv6o4ldhy8nwue3RpEjPo7PWcsJqX5Mu9BCrrVMzcUFr0oGA==" saltValue="XrynJbFePU+B1m+Qr/Gojg==" spinCount="100000" sheet="1" objects="1" scenarios="1"/>
  <protectedRanges>
    <protectedRange algorithmName="SHA-512" hashValue="mphHNTHS+P0C/uoHVodBb5Sj8Bb5Cwn36xsJdCPQN4IBAwUNFQpICvySYUJ64UzoRdkSLaTCf31choFU/WWAyA==" saltValue="hF2IUVthWCM+4EEEi6V0Ow==" spinCount="100000" sqref="C115:C117" name="Range1_2_1"/>
  </protectedRanges>
  <mergeCells count="56">
    <mergeCell ref="B140:H140"/>
    <mergeCell ref="B141:H141"/>
    <mergeCell ref="G112:H112"/>
    <mergeCell ref="B124:C124"/>
    <mergeCell ref="G124:H124"/>
    <mergeCell ref="B44:H44"/>
    <mergeCell ref="B59:H59"/>
    <mergeCell ref="B108:H108"/>
    <mergeCell ref="B114:H114"/>
    <mergeCell ref="B130:H130"/>
    <mergeCell ref="B148:C148"/>
    <mergeCell ref="B106:H106"/>
    <mergeCell ref="B93:B96"/>
    <mergeCell ref="B125:C125"/>
    <mergeCell ref="B126:C126"/>
    <mergeCell ref="B129:C129"/>
    <mergeCell ref="B138:C138"/>
    <mergeCell ref="B145:C145"/>
    <mergeCell ref="B120:H120"/>
    <mergeCell ref="B107:C107"/>
    <mergeCell ref="B139:H139"/>
    <mergeCell ref="B128:H128"/>
    <mergeCell ref="B146:C146"/>
    <mergeCell ref="B147:C147"/>
    <mergeCell ref="B112:C112"/>
    <mergeCell ref="G109:H109"/>
    <mergeCell ref="B20:B24"/>
    <mergeCell ref="B26:C26"/>
    <mergeCell ref="B28:B31"/>
    <mergeCell ref="B10:B13"/>
    <mergeCell ref="B15:B17"/>
    <mergeCell ref="B19:H19"/>
    <mergeCell ref="B27:H27"/>
    <mergeCell ref="E25:H25"/>
    <mergeCell ref="A1:H1"/>
    <mergeCell ref="C2:H2"/>
    <mergeCell ref="B4:H4"/>
    <mergeCell ref="B7:H8"/>
    <mergeCell ref="B18:C18"/>
    <mergeCell ref="B6:H6"/>
    <mergeCell ref="B32:B35"/>
    <mergeCell ref="B36:B43"/>
    <mergeCell ref="B109:B111"/>
    <mergeCell ref="B115:B119"/>
    <mergeCell ref="B88:B91"/>
    <mergeCell ref="B75:H75"/>
    <mergeCell ref="B98:B103"/>
    <mergeCell ref="B76:B79"/>
    <mergeCell ref="B81:B86"/>
    <mergeCell ref="B80:H80"/>
    <mergeCell ref="B87:H87"/>
    <mergeCell ref="B92:H92"/>
    <mergeCell ref="B97:H97"/>
    <mergeCell ref="B45:B58"/>
    <mergeCell ref="B74:C74"/>
    <mergeCell ref="B60:B72"/>
  </mergeCells>
  <hyperlinks>
    <hyperlink ref="B4" location="COVER!A1" display="Directory" xr:uid="{D8606FBA-BEE5-479D-8108-0BDC67B29A5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4CDD6-695E-4DEF-B140-7BC4BA4C61C4}">
  <sheetPr>
    <tabColor rgb="FFBE8913"/>
  </sheetPr>
  <dimension ref="A1:U712"/>
  <sheetViews>
    <sheetView showGridLines="0" zoomScale="80" zoomScaleNormal="80" workbookViewId="0">
      <pane xSplit="1" ySplit="8" topLeftCell="B9" activePane="bottomRight" state="frozen"/>
      <selection pane="topRight" activeCell="B1" sqref="B1"/>
      <selection pane="bottomLeft" activeCell="A6" sqref="A6"/>
      <selection pane="bottomRight" activeCell="J20" sqref="J20"/>
    </sheetView>
  </sheetViews>
  <sheetFormatPr defaultColWidth="13.875" defaultRowHeight="11.25"/>
  <cols>
    <col min="1" max="1" width="4.125" customWidth="1"/>
    <col min="2" max="2" width="70.625" style="10" customWidth="1"/>
    <col min="3" max="3" width="18.625" style="10" customWidth="1"/>
    <col min="4" max="4" width="13.625" customWidth="1"/>
    <col min="5" max="5" width="36.5" customWidth="1"/>
    <col min="6" max="6" width="41.625" customWidth="1"/>
    <col min="7" max="7" width="36.625" customWidth="1"/>
    <col min="8" max="21" width="8.625" customWidth="1"/>
  </cols>
  <sheetData>
    <row r="1" spans="1:21" ht="48.95" customHeight="1">
      <c r="A1" s="651"/>
      <c r="B1" s="651"/>
      <c r="C1" s="651"/>
      <c r="D1" s="651"/>
      <c r="E1" s="651"/>
      <c r="F1" s="651"/>
      <c r="G1" s="651"/>
    </row>
    <row r="2" spans="1:21" ht="24" customHeight="1">
      <c r="A2" s="90"/>
      <c r="B2" s="118" t="s">
        <v>249</v>
      </c>
      <c r="C2" s="90"/>
      <c r="D2" s="90"/>
      <c r="E2" s="90"/>
      <c r="F2" s="90"/>
      <c r="G2" s="90"/>
    </row>
    <row r="3" spans="1:21" ht="14.25">
      <c r="B3"/>
      <c r="C3"/>
      <c r="E3" s="3"/>
      <c r="F3" s="3"/>
      <c r="G3" s="3"/>
      <c r="H3" s="4"/>
      <c r="I3" s="4"/>
      <c r="J3" s="4"/>
      <c r="K3" s="4"/>
      <c r="L3" s="4"/>
      <c r="M3" s="4"/>
      <c r="N3" s="4"/>
      <c r="O3" s="4"/>
      <c r="P3" s="4"/>
      <c r="Q3" s="4"/>
      <c r="R3" s="4"/>
      <c r="S3" s="4"/>
      <c r="T3" s="4"/>
      <c r="U3" s="4"/>
    </row>
    <row r="4" spans="1:21" ht="20.100000000000001" customHeight="1">
      <c r="B4" s="117" t="s">
        <v>2</v>
      </c>
      <c r="C4" s="117"/>
      <c r="D4" s="117"/>
      <c r="E4" s="117"/>
      <c r="F4" s="117"/>
      <c r="G4" s="117"/>
      <c r="H4" s="4"/>
      <c r="I4" s="4"/>
      <c r="J4" s="4"/>
      <c r="K4" s="4"/>
      <c r="L4" s="4"/>
      <c r="M4" s="4"/>
      <c r="N4" s="4"/>
      <c r="O4" s="4"/>
      <c r="P4" s="4"/>
      <c r="Q4" s="4"/>
      <c r="R4" s="4"/>
      <c r="S4" s="4"/>
      <c r="T4" s="4"/>
      <c r="U4" s="4"/>
    </row>
    <row r="5" spans="1:21" ht="24.75" customHeight="1">
      <c r="B5" s="2"/>
      <c r="C5" s="74"/>
      <c r="D5" s="695"/>
      <c r="E5" s="695"/>
      <c r="F5" s="15"/>
      <c r="G5" s="15"/>
      <c r="H5" s="13"/>
      <c r="I5" s="13"/>
      <c r="J5" s="13"/>
      <c r="K5" s="13"/>
      <c r="L5" s="13"/>
      <c r="M5" s="13"/>
      <c r="N5" s="13"/>
      <c r="O5" s="13"/>
      <c r="P5" s="13"/>
      <c r="Q5" s="13"/>
      <c r="R5" s="13"/>
      <c r="S5" s="13"/>
      <c r="T5" s="13"/>
      <c r="U5" s="13"/>
    </row>
    <row r="6" spans="1:21" ht="21">
      <c r="B6" s="93" t="s">
        <v>405</v>
      </c>
      <c r="C6" s="75"/>
      <c r="D6" s="695"/>
      <c r="E6" s="695"/>
      <c r="F6" s="15"/>
      <c r="G6" s="15"/>
      <c r="H6" s="4"/>
      <c r="I6" s="4"/>
      <c r="J6" s="4"/>
      <c r="K6" s="4"/>
      <c r="L6" s="4"/>
      <c r="M6" s="4"/>
      <c r="N6" s="4"/>
      <c r="O6" s="4"/>
      <c r="P6" s="4"/>
      <c r="Q6" s="4"/>
      <c r="R6" s="4"/>
      <c r="S6" s="4"/>
      <c r="T6" s="4"/>
      <c r="U6" s="4"/>
    </row>
    <row r="7" spans="1:21" s="7" customFormat="1" ht="19.5" customHeight="1">
      <c r="B7" s="94" t="s">
        <v>7</v>
      </c>
      <c r="C7" s="80"/>
      <c r="D7" s="8"/>
      <c r="E7" s="8"/>
      <c r="F7" s="8"/>
      <c r="G7" s="8"/>
      <c r="H7" s="6"/>
      <c r="I7" s="6"/>
      <c r="J7" s="6"/>
      <c r="K7" s="6"/>
      <c r="L7" s="6"/>
      <c r="M7" s="6"/>
      <c r="N7" s="6"/>
      <c r="O7" s="6"/>
      <c r="P7" s="6"/>
      <c r="Q7" s="6"/>
      <c r="R7" s="6"/>
      <c r="S7" s="6"/>
      <c r="T7" s="6"/>
      <c r="U7" s="6"/>
    </row>
    <row r="8" spans="1:21" s="7" customFormat="1" ht="56.25">
      <c r="B8" s="610" t="s">
        <v>603</v>
      </c>
      <c r="C8" s="611" t="s">
        <v>406</v>
      </c>
      <c r="D8" s="610" t="s">
        <v>407</v>
      </c>
      <c r="E8" s="610" t="s">
        <v>408</v>
      </c>
      <c r="F8" s="612" t="s">
        <v>409</v>
      </c>
      <c r="G8" s="612" t="s">
        <v>410</v>
      </c>
      <c r="H8" s="6"/>
      <c r="I8" s="6"/>
      <c r="J8" s="6"/>
      <c r="K8" s="6"/>
      <c r="L8" s="6"/>
      <c r="M8" s="6"/>
      <c r="N8" s="6"/>
      <c r="O8" s="6"/>
      <c r="P8" s="6"/>
      <c r="Q8" s="6"/>
      <c r="R8" s="6"/>
      <c r="S8" s="6"/>
      <c r="T8" s="6"/>
      <c r="U8" s="6"/>
    </row>
    <row r="9" spans="1:21" s="79" customFormat="1" ht="18.95" customHeight="1" thickBot="1">
      <c r="B9" s="711" t="s">
        <v>411</v>
      </c>
      <c r="C9" s="711"/>
      <c r="D9" s="711"/>
      <c r="E9" s="711"/>
      <c r="F9" s="711"/>
      <c r="G9" s="711"/>
      <c r="H9" s="78"/>
      <c r="I9" s="78"/>
      <c r="J9" s="78"/>
      <c r="K9" s="78"/>
      <c r="L9" s="78"/>
      <c r="M9" s="78"/>
      <c r="N9" s="78"/>
      <c r="O9" s="78"/>
      <c r="P9" s="78"/>
      <c r="Q9" s="78"/>
      <c r="R9" s="78"/>
      <c r="S9" s="78"/>
      <c r="T9" s="78"/>
      <c r="U9" s="78"/>
    </row>
    <row r="10" spans="1:21" s="79" customFormat="1" ht="18.95" customHeight="1" thickBot="1">
      <c r="B10" s="679" t="s">
        <v>412</v>
      </c>
      <c r="C10" s="679"/>
      <c r="D10" s="679"/>
      <c r="E10" s="679"/>
      <c r="F10" s="679"/>
      <c r="G10" s="679"/>
      <c r="H10" s="78"/>
      <c r="I10" s="78"/>
      <c r="J10" s="78"/>
      <c r="K10" s="78"/>
      <c r="L10" s="78"/>
      <c r="M10" s="78"/>
      <c r="N10" s="78"/>
      <c r="O10" s="78"/>
      <c r="P10" s="78"/>
      <c r="Q10" s="78"/>
      <c r="R10" s="78"/>
      <c r="S10" s="78"/>
      <c r="T10" s="78"/>
      <c r="U10" s="78"/>
    </row>
    <row r="11" spans="1:21" s="7" customFormat="1" ht="179.25" customHeight="1">
      <c r="B11" s="187" t="s">
        <v>413</v>
      </c>
      <c r="C11" s="183" t="s">
        <v>414</v>
      </c>
      <c r="D11" s="184" t="s">
        <v>415</v>
      </c>
      <c r="E11" s="694" t="s">
        <v>1784</v>
      </c>
      <c r="F11" s="694"/>
      <c r="G11" s="694"/>
      <c r="H11" s="6"/>
      <c r="I11" s="6"/>
      <c r="J11" s="6"/>
      <c r="K11" s="6"/>
      <c r="L11" s="6"/>
      <c r="M11" s="6"/>
      <c r="N11" s="6"/>
      <c r="O11" s="6"/>
      <c r="P11" s="6"/>
      <c r="Q11" s="6"/>
      <c r="R11" s="6"/>
      <c r="S11" s="6"/>
      <c r="T11" s="6"/>
      <c r="U11" s="6"/>
    </row>
    <row r="12" spans="1:21" s="7" customFormat="1" ht="148.5" customHeight="1">
      <c r="B12" s="188" t="s">
        <v>416</v>
      </c>
      <c r="C12" s="189" t="s">
        <v>414</v>
      </c>
      <c r="D12" s="190" t="s">
        <v>415</v>
      </c>
      <c r="E12" s="693"/>
      <c r="F12" s="693"/>
      <c r="G12" s="693"/>
      <c r="H12" s="6"/>
      <c r="I12" s="6"/>
      <c r="J12" s="6"/>
      <c r="K12" s="6"/>
      <c r="L12" s="6"/>
      <c r="M12" s="6"/>
      <c r="N12" s="6"/>
      <c r="O12" s="6"/>
      <c r="P12" s="6"/>
      <c r="Q12" s="6"/>
      <c r="R12" s="6"/>
      <c r="S12" s="6"/>
      <c r="T12" s="6"/>
      <c r="U12" s="6"/>
    </row>
    <row r="13" spans="1:21" s="7" customFormat="1" ht="42.75" customHeight="1">
      <c r="B13" s="188" t="s">
        <v>417</v>
      </c>
      <c r="C13" s="189" t="s">
        <v>414</v>
      </c>
      <c r="D13" s="190" t="s">
        <v>415</v>
      </c>
      <c r="E13" s="693" t="s">
        <v>418</v>
      </c>
      <c r="F13" s="693"/>
      <c r="G13" s="693"/>
      <c r="H13" s="6"/>
      <c r="I13" s="6"/>
      <c r="J13" s="6"/>
      <c r="K13" s="41"/>
      <c r="L13" s="6"/>
      <c r="M13" s="6"/>
      <c r="N13" s="6"/>
      <c r="O13" s="6"/>
      <c r="P13" s="6"/>
      <c r="Q13" s="6"/>
      <c r="R13" s="6"/>
      <c r="S13" s="6"/>
      <c r="T13" s="6"/>
      <c r="U13" s="6"/>
    </row>
    <row r="14" spans="1:21" s="7" customFormat="1" ht="30">
      <c r="B14" s="188" t="s">
        <v>419</v>
      </c>
      <c r="C14" s="189" t="s">
        <v>414</v>
      </c>
      <c r="D14" s="190" t="s">
        <v>415</v>
      </c>
      <c r="E14" s="699" t="s">
        <v>1589</v>
      </c>
      <c r="F14" s="699"/>
      <c r="G14" s="699"/>
      <c r="H14" s="6"/>
      <c r="I14" s="6"/>
      <c r="J14" s="6"/>
      <c r="K14" s="6"/>
      <c r="L14" s="6"/>
      <c r="M14" s="6"/>
      <c r="N14" s="6"/>
      <c r="O14" s="6"/>
      <c r="P14" s="6"/>
      <c r="Q14" s="6"/>
      <c r="R14" s="6"/>
      <c r="S14" s="6"/>
      <c r="T14" s="6"/>
      <c r="U14" s="6"/>
    </row>
    <row r="15" spans="1:21" s="7" customFormat="1" ht="30">
      <c r="B15" s="186" t="s">
        <v>420</v>
      </c>
      <c r="C15" s="180" t="s">
        <v>414</v>
      </c>
      <c r="D15" s="181" t="s">
        <v>415</v>
      </c>
      <c r="E15" s="700" t="s">
        <v>418</v>
      </c>
      <c r="F15" s="700"/>
      <c r="G15" s="700"/>
      <c r="H15" s="6"/>
      <c r="I15" s="6"/>
      <c r="J15" s="6"/>
      <c r="K15" s="6"/>
      <c r="L15" s="6"/>
      <c r="M15" s="6"/>
      <c r="N15" s="6"/>
      <c r="O15" s="6"/>
      <c r="P15" s="6"/>
      <c r="Q15" s="6"/>
      <c r="R15" s="6"/>
      <c r="S15" s="6"/>
      <c r="T15" s="6"/>
      <c r="U15" s="6"/>
    </row>
    <row r="16" spans="1:21" s="79" customFormat="1" ht="18.95" customHeight="1" thickBot="1">
      <c r="B16" s="712" t="s">
        <v>421</v>
      </c>
      <c r="C16" s="712"/>
      <c r="D16" s="712"/>
      <c r="E16" s="712"/>
      <c r="F16" s="712"/>
      <c r="G16" s="712"/>
      <c r="H16" s="78"/>
      <c r="I16" s="78"/>
      <c r="J16" s="78"/>
      <c r="K16" s="78"/>
      <c r="L16" s="78"/>
      <c r="M16" s="78"/>
      <c r="N16" s="78"/>
      <c r="O16" s="78"/>
      <c r="P16" s="78"/>
      <c r="Q16" s="78"/>
      <c r="R16" s="78"/>
      <c r="S16" s="78"/>
      <c r="T16" s="78"/>
      <c r="U16" s="78"/>
    </row>
    <row r="17" spans="2:21" s="79" customFormat="1" ht="18.95" customHeight="1" thickBot="1">
      <c r="B17" s="679" t="s">
        <v>422</v>
      </c>
      <c r="C17" s="679"/>
      <c r="D17" s="679"/>
      <c r="E17" s="679"/>
      <c r="F17" s="679"/>
      <c r="G17" s="679"/>
      <c r="H17" s="78"/>
      <c r="I17" s="78"/>
      <c r="J17" s="78"/>
      <c r="K17" s="78"/>
      <c r="L17" s="78"/>
      <c r="M17" s="78"/>
      <c r="N17" s="78"/>
      <c r="O17" s="78"/>
      <c r="P17" s="78"/>
      <c r="Q17" s="78"/>
      <c r="R17" s="78"/>
      <c r="S17" s="78"/>
      <c r="T17" s="78"/>
      <c r="U17" s="78"/>
    </row>
    <row r="18" spans="2:21" s="7" customFormat="1" ht="60">
      <c r="B18" s="187" t="s">
        <v>423</v>
      </c>
      <c r="C18" s="183" t="s">
        <v>414</v>
      </c>
      <c r="D18" s="184" t="s">
        <v>415</v>
      </c>
      <c r="E18" s="701" t="s">
        <v>424</v>
      </c>
      <c r="F18" s="702"/>
      <c r="G18" s="702"/>
      <c r="H18" s="6"/>
      <c r="I18" s="6"/>
      <c r="J18" s="6"/>
      <c r="K18" s="6"/>
      <c r="L18" s="6"/>
      <c r="M18" s="6"/>
      <c r="N18" s="6"/>
      <c r="O18" s="6"/>
      <c r="P18" s="6"/>
      <c r="Q18" s="6"/>
      <c r="R18" s="6"/>
      <c r="S18" s="6"/>
      <c r="T18" s="6"/>
      <c r="U18" s="6"/>
    </row>
    <row r="19" spans="2:21" s="7" customFormat="1" ht="21.75" customHeight="1">
      <c r="B19" s="186" t="s">
        <v>425</v>
      </c>
      <c r="C19" s="180" t="s">
        <v>414</v>
      </c>
      <c r="D19" s="181" t="s">
        <v>415</v>
      </c>
      <c r="E19" s="696" t="s">
        <v>418</v>
      </c>
      <c r="F19" s="696"/>
      <c r="G19" s="696"/>
      <c r="H19" s="6"/>
      <c r="I19" s="6"/>
      <c r="J19" s="6"/>
      <c r="K19" s="6"/>
      <c r="L19" s="6"/>
      <c r="M19" s="6"/>
      <c r="N19" s="6"/>
      <c r="O19" s="6"/>
      <c r="P19" s="6"/>
      <c r="Q19" s="6"/>
      <c r="R19" s="6"/>
      <c r="S19" s="6"/>
      <c r="T19" s="6"/>
      <c r="U19" s="6"/>
    </row>
    <row r="20" spans="2:21" s="7" customFormat="1" ht="18.95" customHeight="1" thickBot="1">
      <c r="B20" s="679" t="s">
        <v>426</v>
      </c>
      <c r="C20" s="679"/>
      <c r="D20" s="679"/>
      <c r="E20" s="679"/>
      <c r="F20" s="679"/>
      <c r="G20" s="679"/>
      <c r="H20" s="6"/>
      <c r="I20" s="6"/>
      <c r="J20" s="6"/>
      <c r="K20" s="6"/>
      <c r="L20" s="6"/>
      <c r="M20" s="6"/>
      <c r="N20" s="6"/>
      <c r="O20" s="6"/>
      <c r="P20" s="6"/>
      <c r="Q20" s="6"/>
      <c r="R20" s="6"/>
      <c r="S20" s="6"/>
      <c r="T20" s="6"/>
      <c r="U20" s="6"/>
    </row>
    <row r="21" spans="2:21" s="7" customFormat="1" ht="61.5" customHeight="1">
      <c r="B21" s="187" t="s">
        <v>427</v>
      </c>
      <c r="C21" s="183" t="s">
        <v>414</v>
      </c>
      <c r="D21" s="184" t="s">
        <v>415</v>
      </c>
      <c r="E21" s="680" t="s">
        <v>428</v>
      </c>
      <c r="F21" s="680"/>
      <c r="G21" s="680"/>
      <c r="H21" s="6"/>
      <c r="I21" s="6"/>
      <c r="J21" s="6"/>
      <c r="K21" s="6"/>
      <c r="L21" s="6"/>
      <c r="M21" s="6"/>
      <c r="N21" s="6"/>
      <c r="O21" s="6"/>
      <c r="P21" s="6"/>
      <c r="Q21" s="6"/>
      <c r="R21" s="6"/>
      <c r="S21" s="6"/>
      <c r="T21" s="6"/>
      <c r="U21" s="6"/>
    </row>
    <row r="22" spans="2:21" s="7" customFormat="1" ht="20.100000000000001" customHeight="1">
      <c r="B22" s="188" t="s">
        <v>429</v>
      </c>
      <c r="C22" s="189" t="s">
        <v>414</v>
      </c>
      <c r="D22" s="190" t="s">
        <v>415</v>
      </c>
      <c r="E22" s="681"/>
      <c r="F22" s="681"/>
      <c r="G22" s="681"/>
      <c r="H22" s="6"/>
      <c r="I22" s="6"/>
      <c r="J22" s="6"/>
      <c r="K22" s="6"/>
      <c r="L22" s="6"/>
      <c r="M22" s="6"/>
      <c r="N22" s="6"/>
      <c r="O22" s="6"/>
      <c r="P22" s="6"/>
      <c r="Q22" s="6"/>
      <c r="R22" s="6"/>
      <c r="S22" s="6"/>
      <c r="T22" s="6"/>
      <c r="U22" s="6"/>
    </row>
    <row r="23" spans="2:21" s="7" customFormat="1" ht="20.100000000000001" customHeight="1">
      <c r="B23" s="188" t="s">
        <v>430</v>
      </c>
      <c r="C23" s="189" t="s">
        <v>431</v>
      </c>
      <c r="D23" s="190" t="s">
        <v>415</v>
      </c>
      <c r="E23" s="681"/>
      <c r="F23" s="681"/>
      <c r="G23" s="681"/>
      <c r="H23" s="6"/>
      <c r="I23" s="6"/>
      <c r="J23" s="6"/>
      <c r="K23" s="6"/>
      <c r="L23" s="6"/>
      <c r="M23" s="6"/>
      <c r="N23" s="6"/>
      <c r="O23" s="6"/>
      <c r="P23" s="6"/>
      <c r="Q23" s="6"/>
      <c r="R23" s="6"/>
      <c r="S23" s="6"/>
      <c r="T23" s="6"/>
      <c r="U23" s="6"/>
    </row>
    <row r="24" spans="2:21" s="7" customFormat="1" ht="30">
      <c r="B24" s="186" t="s">
        <v>432</v>
      </c>
      <c r="C24" s="180" t="s">
        <v>414</v>
      </c>
      <c r="D24" s="181" t="s">
        <v>415</v>
      </c>
      <c r="E24" s="696" t="s">
        <v>418</v>
      </c>
      <c r="F24" s="696"/>
      <c r="G24" s="696"/>
      <c r="H24" s="6"/>
      <c r="I24" s="6"/>
      <c r="J24" s="6"/>
      <c r="K24" s="6"/>
      <c r="L24" s="6"/>
      <c r="M24" s="6"/>
      <c r="N24" s="6"/>
      <c r="O24" s="6"/>
      <c r="P24" s="6"/>
      <c r="Q24" s="6"/>
      <c r="R24" s="6"/>
      <c r="S24" s="6"/>
      <c r="T24" s="6"/>
      <c r="U24" s="6"/>
    </row>
    <row r="25" spans="2:21" s="7" customFormat="1" ht="18.95" customHeight="1" thickBot="1">
      <c r="B25" s="679" t="s">
        <v>433</v>
      </c>
      <c r="C25" s="679"/>
      <c r="D25" s="679"/>
      <c r="E25" s="679"/>
      <c r="F25" s="679"/>
      <c r="G25" s="679"/>
      <c r="H25" s="6"/>
      <c r="I25" s="6"/>
      <c r="J25" s="6"/>
      <c r="K25" s="6"/>
      <c r="L25" s="6"/>
      <c r="M25" s="6"/>
      <c r="N25" s="6"/>
      <c r="O25" s="6"/>
      <c r="P25" s="6"/>
      <c r="Q25" s="6"/>
      <c r="R25" s="6"/>
      <c r="S25" s="6"/>
      <c r="T25" s="6"/>
      <c r="U25" s="6"/>
    </row>
    <row r="26" spans="2:21" s="7" customFormat="1" ht="30">
      <c r="B26" s="187" t="s">
        <v>434</v>
      </c>
      <c r="C26" s="183" t="s">
        <v>414</v>
      </c>
      <c r="D26" s="184" t="s">
        <v>415</v>
      </c>
      <c r="E26" s="680" t="s">
        <v>435</v>
      </c>
      <c r="F26" s="680"/>
      <c r="G26" s="680"/>
      <c r="H26" s="6"/>
      <c r="I26" s="6"/>
      <c r="J26" s="6"/>
      <c r="K26" s="6"/>
      <c r="L26" s="6"/>
      <c r="M26" s="6"/>
      <c r="N26" s="6"/>
      <c r="O26" s="6"/>
      <c r="P26" s="6"/>
      <c r="Q26" s="6"/>
      <c r="R26" s="6"/>
      <c r="S26" s="6"/>
      <c r="T26" s="6"/>
      <c r="U26" s="6"/>
    </row>
    <row r="27" spans="2:21" s="7" customFormat="1" ht="45">
      <c r="B27" s="188" t="s">
        <v>436</v>
      </c>
      <c r="C27" s="189" t="s">
        <v>414</v>
      </c>
      <c r="D27" s="190" t="s">
        <v>415</v>
      </c>
      <c r="E27" s="681"/>
      <c r="F27" s="681"/>
      <c r="G27" s="681"/>
      <c r="H27" s="6"/>
      <c r="I27" s="6"/>
      <c r="J27" s="6"/>
      <c r="K27" s="6"/>
      <c r="L27" s="6"/>
      <c r="M27" s="6"/>
      <c r="N27" s="6"/>
      <c r="O27" s="6"/>
      <c r="P27" s="6"/>
      <c r="Q27" s="6"/>
      <c r="R27" s="6"/>
      <c r="S27" s="6"/>
      <c r="T27" s="6"/>
      <c r="U27" s="6"/>
    </row>
    <row r="28" spans="2:21" s="7" customFormat="1" ht="30">
      <c r="B28" s="186" t="s">
        <v>437</v>
      </c>
      <c r="C28" s="180" t="s">
        <v>414</v>
      </c>
      <c r="D28" s="181" t="s">
        <v>415</v>
      </c>
      <c r="E28" s="697"/>
      <c r="F28" s="697"/>
      <c r="G28" s="697"/>
      <c r="H28" s="6"/>
      <c r="I28" s="6"/>
      <c r="J28" s="6"/>
      <c r="K28" s="6"/>
      <c r="L28" s="6"/>
      <c r="M28" s="6"/>
      <c r="N28" s="6"/>
      <c r="O28" s="6"/>
      <c r="P28" s="6"/>
      <c r="Q28" s="6"/>
      <c r="R28" s="6"/>
      <c r="S28" s="6"/>
      <c r="T28" s="6"/>
      <c r="U28" s="6"/>
    </row>
    <row r="29" spans="2:21" s="7" customFormat="1" ht="18.95" customHeight="1" thickBot="1">
      <c r="B29" s="679" t="s">
        <v>438</v>
      </c>
      <c r="C29" s="679"/>
      <c r="D29" s="679"/>
      <c r="E29" s="679"/>
      <c r="F29" s="679"/>
      <c r="G29" s="679"/>
      <c r="H29" s="6"/>
      <c r="I29" s="6"/>
      <c r="J29" s="6"/>
      <c r="K29" s="6"/>
      <c r="L29" s="6"/>
      <c r="M29" s="6"/>
      <c r="N29" s="6"/>
      <c r="O29" s="6"/>
      <c r="P29" s="6"/>
      <c r="Q29" s="6"/>
      <c r="R29" s="6"/>
      <c r="S29" s="6"/>
      <c r="T29" s="6"/>
      <c r="U29" s="6"/>
    </row>
    <row r="30" spans="2:21" s="7" customFormat="1" ht="54" customHeight="1">
      <c r="B30" s="112" t="s">
        <v>439</v>
      </c>
      <c r="C30" s="113" t="s">
        <v>414</v>
      </c>
      <c r="D30" s="119" t="s">
        <v>415</v>
      </c>
      <c r="E30" s="698" t="s">
        <v>440</v>
      </c>
      <c r="F30" s="698"/>
      <c r="G30" s="698"/>
      <c r="H30" s="6"/>
      <c r="I30" s="6"/>
      <c r="J30" s="6"/>
      <c r="K30" s="6"/>
      <c r="L30" s="6"/>
      <c r="M30" s="6"/>
      <c r="N30" s="6"/>
      <c r="O30" s="6"/>
      <c r="P30" s="6"/>
      <c r="Q30" s="6"/>
      <c r="R30" s="6"/>
      <c r="S30" s="6"/>
      <c r="T30" s="6"/>
      <c r="U30" s="6"/>
    </row>
    <row r="31" spans="2:21" s="7" customFormat="1" ht="18.95" customHeight="1" thickBot="1">
      <c r="B31" s="679" t="s">
        <v>441</v>
      </c>
      <c r="C31" s="679"/>
      <c r="D31" s="679"/>
      <c r="E31" s="679"/>
      <c r="F31" s="679"/>
      <c r="G31" s="679"/>
      <c r="H31" s="6"/>
      <c r="I31" s="6"/>
      <c r="J31" s="6"/>
      <c r="K31" s="6"/>
      <c r="L31" s="6"/>
      <c r="M31" s="6"/>
      <c r="N31" s="6"/>
      <c r="O31" s="6"/>
      <c r="P31" s="6"/>
      <c r="Q31" s="6"/>
      <c r="R31" s="6"/>
      <c r="S31" s="6"/>
      <c r="T31" s="6"/>
      <c r="U31" s="6"/>
    </row>
    <row r="32" spans="2:21" s="7" customFormat="1" ht="30">
      <c r="B32" s="187" t="s">
        <v>442</v>
      </c>
      <c r="C32" s="183" t="s">
        <v>414</v>
      </c>
      <c r="D32" s="184" t="s">
        <v>415</v>
      </c>
      <c r="E32" s="680" t="s">
        <v>443</v>
      </c>
      <c r="F32" s="680"/>
      <c r="G32" s="680"/>
      <c r="H32" s="6"/>
      <c r="I32" s="6"/>
      <c r="J32" s="6"/>
      <c r="K32" s="6"/>
      <c r="L32" s="6"/>
      <c r="M32" s="6"/>
      <c r="N32" s="6"/>
      <c r="O32" s="6"/>
      <c r="P32" s="6"/>
      <c r="Q32" s="6"/>
      <c r="R32" s="6"/>
      <c r="S32" s="6"/>
      <c r="T32" s="6"/>
      <c r="U32" s="6"/>
    </row>
    <row r="33" spans="2:21" s="7" customFormat="1" ht="20.100000000000001" customHeight="1">
      <c r="B33" s="188" t="s">
        <v>444</v>
      </c>
      <c r="C33" s="189" t="s">
        <v>414</v>
      </c>
      <c r="D33" s="190" t="s">
        <v>415</v>
      </c>
      <c r="E33" s="681"/>
      <c r="F33" s="681"/>
      <c r="G33" s="681"/>
      <c r="H33" s="6"/>
      <c r="I33" s="6"/>
      <c r="J33" s="6"/>
      <c r="K33" s="6"/>
      <c r="L33" s="6"/>
      <c r="M33" s="6"/>
      <c r="N33" s="6"/>
      <c r="O33" s="6"/>
      <c r="P33" s="6"/>
      <c r="Q33" s="6"/>
      <c r="R33" s="6"/>
      <c r="S33" s="6"/>
      <c r="T33" s="6"/>
      <c r="U33" s="6"/>
    </row>
    <row r="34" spans="2:21" s="7" customFormat="1" ht="30">
      <c r="B34" s="186" t="s">
        <v>445</v>
      </c>
      <c r="C34" s="180" t="s">
        <v>414</v>
      </c>
      <c r="D34" s="181" t="s">
        <v>415</v>
      </c>
      <c r="E34" s="697"/>
      <c r="F34" s="697"/>
      <c r="G34" s="697"/>
      <c r="H34" s="6"/>
      <c r="I34" s="6"/>
      <c r="J34" s="6"/>
      <c r="K34" s="6"/>
      <c r="L34" s="6"/>
      <c r="M34" s="6"/>
      <c r="N34" s="6"/>
      <c r="O34" s="6"/>
      <c r="P34" s="6"/>
      <c r="Q34" s="6"/>
      <c r="R34" s="6"/>
      <c r="S34" s="6"/>
      <c r="T34" s="6"/>
      <c r="U34" s="6"/>
    </row>
    <row r="35" spans="2:21" s="7" customFormat="1" ht="18.95" customHeight="1" thickBot="1">
      <c r="B35" s="679" t="s">
        <v>446</v>
      </c>
      <c r="C35" s="679"/>
      <c r="D35" s="679"/>
      <c r="E35" s="679"/>
      <c r="F35" s="679"/>
      <c r="G35" s="679"/>
      <c r="H35" s="6"/>
      <c r="I35" s="6"/>
      <c r="J35" s="6"/>
      <c r="K35" s="6"/>
      <c r="L35" s="6"/>
      <c r="M35" s="6"/>
      <c r="N35" s="6"/>
      <c r="O35" s="6"/>
      <c r="P35" s="6"/>
      <c r="Q35" s="6"/>
      <c r="R35" s="6"/>
      <c r="S35" s="6"/>
      <c r="T35" s="6"/>
      <c r="U35" s="6"/>
    </row>
    <row r="36" spans="2:21" s="7" customFormat="1" ht="20.100000000000001" customHeight="1">
      <c r="B36" s="187" t="s">
        <v>447</v>
      </c>
      <c r="C36" s="183" t="s">
        <v>414</v>
      </c>
      <c r="D36" s="184" t="s">
        <v>415</v>
      </c>
      <c r="E36" s="684" t="s">
        <v>448</v>
      </c>
      <c r="F36" s="684"/>
      <c r="G36" s="684"/>
      <c r="H36" s="6"/>
      <c r="I36" s="6"/>
      <c r="J36" s="6"/>
      <c r="K36" s="6"/>
      <c r="L36" s="6"/>
      <c r="M36" s="6"/>
      <c r="N36" s="6"/>
      <c r="O36" s="6"/>
      <c r="P36" s="6"/>
      <c r="Q36" s="6"/>
      <c r="R36" s="6"/>
      <c r="S36" s="6"/>
      <c r="T36" s="6"/>
      <c r="U36" s="6"/>
    </row>
    <row r="37" spans="2:21" s="7" customFormat="1" ht="30">
      <c r="B37" s="188" t="s">
        <v>449</v>
      </c>
      <c r="C37" s="189" t="s">
        <v>414</v>
      </c>
      <c r="D37" s="190" t="s">
        <v>415</v>
      </c>
      <c r="E37" s="685"/>
      <c r="F37" s="685"/>
      <c r="G37" s="685"/>
      <c r="I37" s="6"/>
      <c r="J37" s="6"/>
      <c r="K37" s="6"/>
      <c r="L37" s="6"/>
      <c r="M37" s="6"/>
      <c r="N37" s="6"/>
      <c r="O37" s="6"/>
      <c r="P37" s="6"/>
      <c r="Q37" s="6"/>
      <c r="R37" s="6"/>
      <c r="S37" s="6"/>
      <c r="T37" s="6"/>
      <c r="U37" s="6"/>
    </row>
    <row r="38" spans="2:21" s="7" customFormat="1" ht="30">
      <c r="B38" s="186" t="s">
        <v>450</v>
      </c>
      <c r="C38" s="180" t="s">
        <v>414</v>
      </c>
      <c r="D38" s="181" t="s">
        <v>415</v>
      </c>
      <c r="E38" s="686"/>
      <c r="F38" s="686"/>
      <c r="G38" s="686"/>
      <c r="I38" s="6"/>
      <c r="J38" s="6"/>
      <c r="K38" s="6"/>
      <c r="L38" s="6"/>
      <c r="M38" s="6"/>
      <c r="N38" s="6"/>
      <c r="O38" s="6"/>
      <c r="P38" s="6"/>
      <c r="Q38" s="6"/>
      <c r="R38" s="6"/>
      <c r="S38" s="6"/>
      <c r="T38" s="6"/>
      <c r="U38" s="6"/>
    </row>
    <row r="39" spans="2:21" s="7" customFormat="1" ht="18.95" customHeight="1" thickBot="1">
      <c r="B39" s="679" t="s">
        <v>451</v>
      </c>
      <c r="C39" s="679"/>
      <c r="D39" s="679"/>
      <c r="E39" s="679"/>
      <c r="F39" s="679"/>
      <c r="G39" s="679"/>
      <c r="I39" s="6"/>
      <c r="J39" s="6"/>
      <c r="K39" s="6"/>
      <c r="L39" s="6"/>
      <c r="M39" s="6"/>
      <c r="N39" s="6"/>
      <c r="O39" s="6"/>
      <c r="P39" s="6"/>
      <c r="Q39" s="6"/>
      <c r="R39" s="6"/>
      <c r="S39" s="6"/>
      <c r="T39" s="6"/>
      <c r="U39" s="6"/>
    </row>
    <row r="40" spans="2:21" s="7" customFormat="1" ht="89.25" customHeight="1">
      <c r="B40" s="187" t="s">
        <v>452</v>
      </c>
      <c r="C40" s="183" t="s">
        <v>414</v>
      </c>
      <c r="D40" s="184" t="s">
        <v>415</v>
      </c>
      <c r="E40" s="684" t="s">
        <v>453</v>
      </c>
      <c r="F40" s="684"/>
      <c r="G40" s="684"/>
      <c r="I40" s="6"/>
      <c r="J40" s="6"/>
      <c r="K40" s="6"/>
      <c r="L40" s="6"/>
      <c r="M40" s="6"/>
      <c r="N40" s="6"/>
      <c r="O40" s="6"/>
      <c r="P40" s="6"/>
      <c r="Q40" s="6"/>
      <c r="R40" s="6"/>
      <c r="S40" s="6"/>
      <c r="T40" s="6"/>
      <c r="U40" s="6"/>
    </row>
    <row r="41" spans="2:21" s="7" customFormat="1" ht="45">
      <c r="B41" s="188" t="s">
        <v>454</v>
      </c>
      <c r="C41" s="189" t="s">
        <v>414</v>
      </c>
      <c r="D41" s="190" t="s">
        <v>415</v>
      </c>
      <c r="E41" s="685" t="s">
        <v>455</v>
      </c>
      <c r="F41" s="685"/>
      <c r="G41" s="685"/>
      <c r="I41" s="6"/>
      <c r="J41" s="6"/>
      <c r="K41" s="6"/>
      <c r="L41" s="6"/>
      <c r="M41" s="6"/>
      <c r="N41" s="6"/>
      <c r="O41" s="6"/>
      <c r="P41" s="6"/>
      <c r="Q41" s="6"/>
      <c r="R41" s="6"/>
      <c r="S41" s="6"/>
      <c r="T41" s="6"/>
      <c r="U41" s="6"/>
    </row>
    <row r="42" spans="2:21" s="7" customFormat="1" ht="20.100000000000001" customHeight="1">
      <c r="B42" s="188" t="s">
        <v>456</v>
      </c>
      <c r="C42" s="189" t="s">
        <v>414</v>
      </c>
      <c r="D42" s="190" t="s">
        <v>415</v>
      </c>
      <c r="E42" s="685" t="s">
        <v>457</v>
      </c>
      <c r="F42" s="685"/>
      <c r="G42" s="685"/>
      <c r="I42" s="6"/>
      <c r="J42" s="6"/>
      <c r="K42" s="6"/>
      <c r="L42" s="6"/>
      <c r="M42" s="6"/>
      <c r="N42" s="6"/>
      <c r="O42" s="6"/>
      <c r="P42" s="6"/>
      <c r="Q42" s="6"/>
      <c r="R42" s="6"/>
      <c r="S42" s="6"/>
      <c r="T42" s="6"/>
      <c r="U42" s="6"/>
    </row>
    <row r="43" spans="2:21" s="7" customFormat="1" ht="48.95" customHeight="1">
      <c r="B43" s="188" t="s">
        <v>458</v>
      </c>
      <c r="C43" s="189" t="s">
        <v>414</v>
      </c>
      <c r="D43" s="190" t="s">
        <v>415</v>
      </c>
      <c r="E43" s="685" t="s">
        <v>459</v>
      </c>
      <c r="F43" s="685"/>
      <c r="G43" s="685"/>
      <c r="I43" s="6"/>
      <c r="J43" s="6"/>
      <c r="K43" s="6"/>
      <c r="L43" s="6"/>
      <c r="M43" s="6"/>
      <c r="N43" s="6"/>
      <c r="O43" s="6"/>
      <c r="P43" s="6"/>
      <c r="Q43" s="6"/>
      <c r="R43" s="6"/>
      <c r="S43" s="6"/>
      <c r="T43" s="6"/>
      <c r="U43" s="6"/>
    </row>
    <row r="44" spans="2:21" s="7" customFormat="1" ht="62.25" customHeight="1">
      <c r="B44" s="186" t="s">
        <v>460</v>
      </c>
      <c r="C44" s="180" t="s">
        <v>414</v>
      </c>
      <c r="D44" s="181" t="s">
        <v>415</v>
      </c>
      <c r="E44" s="686" t="s">
        <v>461</v>
      </c>
      <c r="F44" s="686"/>
      <c r="G44" s="686"/>
      <c r="I44" s="6"/>
      <c r="J44" s="6"/>
      <c r="K44" s="6"/>
      <c r="L44" s="6"/>
      <c r="M44" s="6"/>
      <c r="N44" s="6"/>
      <c r="O44" s="6"/>
      <c r="P44" s="6"/>
      <c r="Q44" s="6"/>
      <c r="R44" s="6"/>
      <c r="S44" s="6"/>
      <c r="T44" s="6"/>
      <c r="U44" s="6"/>
    </row>
    <row r="45" spans="2:21" s="7" customFormat="1" ht="18.95" customHeight="1" thickBot="1">
      <c r="B45" s="679" t="s">
        <v>462</v>
      </c>
      <c r="C45" s="679"/>
      <c r="D45" s="679"/>
      <c r="E45" s="679"/>
      <c r="F45" s="679"/>
      <c r="G45" s="679"/>
      <c r="I45" s="6"/>
      <c r="J45" s="6"/>
      <c r="K45" s="6"/>
      <c r="L45" s="6"/>
      <c r="M45" s="6"/>
      <c r="N45" s="6"/>
      <c r="O45" s="6"/>
      <c r="P45" s="6"/>
      <c r="Q45" s="6"/>
      <c r="R45" s="6"/>
      <c r="S45" s="6"/>
      <c r="T45" s="6"/>
      <c r="U45" s="6"/>
    </row>
    <row r="46" spans="2:21" s="7" customFormat="1" ht="20.100000000000001" customHeight="1">
      <c r="B46" s="187" t="s">
        <v>463</v>
      </c>
      <c r="C46" s="183" t="s">
        <v>414</v>
      </c>
      <c r="D46" s="184" t="s">
        <v>415</v>
      </c>
      <c r="E46" s="713" t="s">
        <v>464</v>
      </c>
      <c r="F46" s="713"/>
      <c r="G46" s="713"/>
      <c r="I46" s="6"/>
      <c r="J46" s="6"/>
      <c r="K46" s="6"/>
      <c r="L46" s="6"/>
      <c r="M46" s="6"/>
      <c r="N46" s="6"/>
      <c r="O46" s="6"/>
      <c r="P46" s="6"/>
      <c r="Q46" s="6"/>
      <c r="R46" s="6"/>
      <c r="S46" s="6"/>
      <c r="T46" s="6"/>
      <c r="U46" s="6"/>
    </row>
    <row r="47" spans="2:21" s="7" customFormat="1" ht="45">
      <c r="B47" s="188" t="s">
        <v>465</v>
      </c>
      <c r="C47" s="189" t="s">
        <v>414</v>
      </c>
      <c r="D47" s="190" t="s">
        <v>415</v>
      </c>
      <c r="E47" s="691" t="s">
        <v>464</v>
      </c>
      <c r="F47" s="691"/>
      <c r="G47" s="691"/>
      <c r="I47" s="6"/>
      <c r="J47" s="6"/>
      <c r="K47" s="6"/>
      <c r="L47" s="6"/>
      <c r="M47" s="6"/>
      <c r="N47" s="6"/>
      <c r="O47" s="6"/>
      <c r="P47" s="6"/>
      <c r="Q47" s="6"/>
      <c r="R47" s="6"/>
      <c r="S47" s="6"/>
      <c r="T47" s="6"/>
      <c r="U47" s="6"/>
    </row>
    <row r="48" spans="2:21" s="7" customFormat="1" ht="30">
      <c r="B48" s="188" t="s">
        <v>466</v>
      </c>
      <c r="C48" s="189" t="s">
        <v>467</v>
      </c>
      <c r="D48" s="190" t="s">
        <v>468</v>
      </c>
      <c r="E48" s="691" t="s">
        <v>464</v>
      </c>
      <c r="F48" s="691"/>
      <c r="G48" s="691"/>
      <c r="I48" s="6"/>
      <c r="J48" s="6"/>
      <c r="K48" s="6"/>
      <c r="L48" s="6"/>
      <c r="M48" s="6"/>
      <c r="N48" s="6"/>
      <c r="O48" s="6"/>
      <c r="P48" s="6"/>
      <c r="Q48" s="6"/>
      <c r="R48" s="6"/>
      <c r="S48" s="6"/>
      <c r="T48" s="6"/>
      <c r="U48" s="6"/>
    </row>
    <row r="49" spans="2:21" s="7" customFormat="1" ht="20.100000000000001" customHeight="1">
      <c r="B49" s="186" t="s">
        <v>469</v>
      </c>
      <c r="C49" s="180" t="s">
        <v>467</v>
      </c>
      <c r="D49" s="181" t="s">
        <v>468</v>
      </c>
      <c r="E49" s="692" t="s">
        <v>464</v>
      </c>
      <c r="F49" s="692"/>
      <c r="G49" s="692"/>
      <c r="I49" s="6"/>
      <c r="J49" s="6"/>
      <c r="K49" s="6"/>
      <c r="L49" s="6"/>
      <c r="M49" s="6"/>
      <c r="N49" s="6"/>
      <c r="O49" s="6"/>
      <c r="P49" s="6"/>
      <c r="Q49" s="6"/>
      <c r="R49" s="6"/>
      <c r="S49" s="6"/>
      <c r="T49" s="6"/>
      <c r="U49" s="6"/>
    </row>
    <row r="50" spans="2:21" s="7" customFormat="1" ht="18.95" customHeight="1">
      <c r="B50" s="688" t="s">
        <v>470</v>
      </c>
      <c r="C50" s="688"/>
      <c r="D50" s="688"/>
      <c r="E50" s="688"/>
      <c r="F50" s="688"/>
      <c r="G50" s="688"/>
      <c r="I50" s="6"/>
      <c r="J50" s="6"/>
      <c r="K50" s="6"/>
      <c r="L50" s="6"/>
      <c r="M50" s="6"/>
      <c r="N50" s="6"/>
      <c r="O50" s="6"/>
      <c r="P50" s="6"/>
      <c r="Q50" s="6"/>
      <c r="R50" s="6"/>
      <c r="S50" s="6"/>
      <c r="T50" s="6"/>
      <c r="U50" s="6"/>
    </row>
    <row r="51" spans="2:21" s="7" customFormat="1" ht="18.95" customHeight="1" thickBot="1">
      <c r="B51" s="679" t="s">
        <v>471</v>
      </c>
      <c r="C51" s="679"/>
      <c r="D51" s="679"/>
      <c r="E51" s="679"/>
      <c r="F51" s="679"/>
      <c r="G51" s="679"/>
      <c r="I51" s="6"/>
      <c r="J51" s="6"/>
      <c r="K51" s="6"/>
      <c r="L51" s="6"/>
      <c r="M51" s="6"/>
      <c r="N51" s="6"/>
      <c r="O51" s="6"/>
      <c r="P51" s="6"/>
      <c r="Q51" s="6"/>
      <c r="R51" s="6"/>
      <c r="S51" s="6"/>
      <c r="T51" s="6"/>
      <c r="U51" s="6"/>
    </row>
    <row r="52" spans="2:21" s="7" customFormat="1" ht="20.100000000000001" customHeight="1">
      <c r="B52" s="112" t="s">
        <v>472</v>
      </c>
      <c r="C52" s="113" t="s">
        <v>467</v>
      </c>
      <c r="D52" s="119" t="s">
        <v>473</v>
      </c>
      <c r="E52" s="689" t="s">
        <v>464</v>
      </c>
      <c r="F52" s="689"/>
      <c r="G52" s="689"/>
      <c r="I52" s="6"/>
      <c r="J52" s="6"/>
      <c r="K52" s="6"/>
      <c r="L52" s="6"/>
      <c r="M52" s="6"/>
      <c r="N52" s="6"/>
      <c r="O52" s="6"/>
      <c r="P52" s="6"/>
      <c r="Q52" s="6"/>
      <c r="R52" s="6"/>
      <c r="S52" s="6"/>
      <c r="T52" s="6"/>
      <c r="U52" s="6"/>
    </row>
    <row r="53" spans="2:21" s="7" customFormat="1" ht="18.95" customHeight="1" thickBot="1">
      <c r="B53" s="679" t="s">
        <v>474</v>
      </c>
      <c r="C53" s="679"/>
      <c r="D53" s="679"/>
      <c r="E53" s="679"/>
      <c r="F53" s="679"/>
      <c r="G53" s="679"/>
      <c r="I53" s="6"/>
      <c r="J53" s="6"/>
      <c r="K53" s="6"/>
      <c r="L53" s="6"/>
      <c r="M53" s="6"/>
      <c r="N53" s="6"/>
      <c r="O53" s="6"/>
      <c r="P53" s="6"/>
      <c r="Q53" s="6"/>
      <c r="R53" s="6"/>
      <c r="S53" s="6"/>
      <c r="T53" s="6"/>
      <c r="U53" s="6"/>
    </row>
    <row r="54" spans="2:21" s="7" customFormat="1" ht="203.25" customHeight="1">
      <c r="B54" s="187" t="s">
        <v>475</v>
      </c>
      <c r="C54" s="183" t="s">
        <v>414</v>
      </c>
      <c r="D54" s="184" t="s">
        <v>415</v>
      </c>
      <c r="E54" s="684" t="s">
        <v>1569</v>
      </c>
      <c r="F54" s="684"/>
      <c r="G54" s="684"/>
      <c r="I54" s="6"/>
      <c r="J54" s="6"/>
      <c r="K54" s="6"/>
      <c r="L54" s="6"/>
      <c r="M54" s="6"/>
      <c r="N54" s="6"/>
      <c r="O54" s="6"/>
      <c r="P54" s="6"/>
      <c r="Q54" s="6"/>
      <c r="R54" s="6"/>
      <c r="S54" s="6"/>
      <c r="T54" s="6"/>
      <c r="U54" s="6"/>
    </row>
    <row r="55" spans="2:21" s="7" customFormat="1" ht="114.75" customHeight="1">
      <c r="B55" s="188" t="s">
        <v>476</v>
      </c>
      <c r="C55" s="189" t="s">
        <v>414</v>
      </c>
      <c r="D55" s="190" t="s">
        <v>415</v>
      </c>
      <c r="E55" s="685"/>
      <c r="F55" s="685"/>
      <c r="G55" s="685"/>
      <c r="I55" s="6"/>
      <c r="J55" s="6"/>
      <c r="K55" s="6"/>
      <c r="L55" s="6"/>
      <c r="M55" s="6"/>
      <c r="N55" s="6"/>
      <c r="O55" s="6"/>
      <c r="P55" s="6"/>
      <c r="Q55" s="6"/>
      <c r="R55" s="6"/>
      <c r="S55" s="6"/>
      <c r="T55" s="6"/>
      <c r="U55" s="6"/>
    </row>
    <row r="56" spans="2:21" s="7" customFormat="1" ht="117" customHeight="1">
      <c r="B56" s="188" t="s">
        <v>477</v>
      </c>
      <c r="C56" s="189" t="s">
        <v>414</v>
      </c>
      <c r="D56" s="190" t="s">
        <v>415</v>
      </c>
      <c r="E56" s="685"/>
      <c r="F56" s="685"/>
      <c r="G56" s="685"/>
      <c r="I56" s="6"/>
      <c r="J56" s="6"/>
      <c r="K56" s="6"/>
      <c r="L56" s="6"/>
      <c r="M56" s="6"/>
      <c r="N56" s="6"/>
      <c r="O56" s="6"/>
      <c r="P56" s="6"/>
      <c r="Q56" s="6"/>
      <c r="R56" s="6"/>
      <c r="S56" s="6"/>
      <c r="T56" s="6"/>
      <c r="U56" s="6"/>
    </row>
    <row r="57" spans="2:21" s="7" customFormat="1" ht="76.5" customHeight="1">
      <c r="B57" s="188" t="s">
        <v>478</v>
      </c>
      <c r="C57" s="189" t="s">
        <v>414</v>
      </c>
      <c r="D57" s="190" t="s">
        <v>415</v>
      </c>
      <c r="E57" s="685"/>
      <c r="F57" s="685"/>
      <c r="G57" s="685"/>
      <c r="H57" s="6"/>
      <c r="I57" s="6"/>
      <c r="J57" s="6"/>
      <c r="K57" s="6"/>
      <c r="L57" s="6"/>
      <c r="M57" s="6"/>
      <c r="N57" s="6"/>
      <c r="O57" s="6"/>
      <c r="P57" s="6"/>
      <c r="Q57" s="6"/>
      <c r="R57" s="6"/>
      <c r="S57" s="6"/>
      <c r="T57" s="6"/>
      <c r="U57" s="6"/>
    </row>
    <row r="58" spans="2:21" s="7" customFormat="1" ht="75" customHeight="1">
      <c r="B58" s="188" t="s">
        <v>479</v>
      </c>
      <c r="C58" s="189" t="s">
        <v>414</v>
      </c>
      <c r="D58" s="190" t="s">
        <v>415</v>
      </c>
      <c r="E58" s="685"/>
      <c r="F58" s="685"/>
      <c r="G58" s="685"/>
      <c r="H58" s="6"/>
      <c r="I58" s="6"/>
      <c r="J58" s="6"/>
      <c r="K58" s="6"/>
      <c r="L58" s="6"/>
      <c r="M58" s="6"/>
      <c r="N58" s="6"/>
      <c r="O58" s="6"/>
      <c r="P58" s="6"/>
      <c r="Q58" s="6"/>
      <c r="R58" s="6"/>
      <c r="S58" s="6"/>
      <c r="T58" s="6"/>
      <c r="U58" s="6"/>
    </row>
    <row r="59" spans="2:21" s="7" customFormat="1" ht="78" customHeight="1">
      <c r="B59" s="186" t="s">
        <v>480</v>
      </c>
      <c r="C59" s="180" t="s">
        <v>414</v>
      </c>
      <c r="D59" s="181" t="s">
        <v>415</v>
      </c>
      <c r="E59" s="686"/>
      <c r="F59" s="686"/>
      <c r="G59" s="686"/>
      <c r="H59" s="6"/>
      <c r="I59" s="6"/>
      <c r="J59" s="6"/>
      <c r="K59" s="6"/>
      <c r="L59" s="6"/>
      <c r="M59" s="6"/>
      <c r="N59" s="6"/>
      <c r="O59" s="6"/>
      <c r="P59" s="6"/>
      <c r="Q59" s="6"/>
      <c r="R59" s="6"/>
      <c r="S59" s="6"/>
      <c r="T59" s="6"/>
      <c r="U59" s="6"/>
    </row>
    <row r="60" spans="2:21" s="7" customFormat="1" ht="18.95" customHeight="1" thickBot="1">
      <c r="B60" s="679" t="s">
        <v>481</v>
      </c>
      <c r="C60" s="679"/>
      <c r="D60" s="679"/>
      <c r="E60" s="679"/>
      <c r="F60" s="679"/>
      <c r="G60" s="679"/>
      <c r="H60" s="6"/>
      <c r="I60" s="6"/>
      <c r="J60" s="6"/>
      <c r="K60" s="6"/>
      <c r="L60" s="6"/>
      <c r="M60" s="6"/>
      <c r="N60" s="6"/>
      <c r="O60" s="6"/>
      <c r="P60" s="6"/>
      <c r="Q60" s="6"/>
      <c r="R60" s="6"/>
      <c r="S60" s="6"/>
      <c r="T60" s="6"/>
      <c r="U60" s="6"/>
    </row>
    <row r="61" spans="2:21" s="7" customFormat="1" ht="108.75" customHeight="1">
      <c r="B61" s="194" t="s">
        <v>482</v>
      </c>
      <c r="C61" s="183" t="s">
        <v>414</v>
      </c>
      <c r="D61" s="184" t="s">
        <v>415</v>
      </c>
      <c r="E61" s="682" t="s">
        <v>1570</v>
      </c>
      <c r="F61" s="682"/>
      <c r="G61" s="682"/>
      <c r="H61" s="6"/>
      <c r="I61" s="6"/>
      <c r="J61" s="6"/>
      <c r="K61" s="6"/>
      <c r="L61" s="6"/>
      <c r="M61" s="6"/>
      <c r="N61" s="6"/>
      <c r="O61" s="6"/>
      <c r="P61" s="6"/>
      <c r="Q61" s="6"/>
      <c r="R61" s="6"/>
      <c r="S61" s="6"/>
      <c r="T61" s="6"/>
      <c r="U61" s="6"/>
    </row>
    <row r="62" spans="2:21" s="7" customFormat="1" ht="96" customHeight="1">
      <c r="B62" s="564" t="s">
        <v>483</v>
      </c>
      <c r="C62" s="180" t="s">
        <v>414</v>
      </c>
      <c r="D62" s="181" t="s">
        <v>415</v>
      </c>
      <c r="E62" s="683"/>
      <c r="F62" s="683"/>
      <c r="G62" s="683"/>
      <c r="H62" s="6"/>
      <c r="I62" s="6"/>
      <c r="J62" s="6"/>
      <c r="K62" s="6"/>
      <c r="L62" s="6"/>
      <c r="M62" s="6"/>
      <c r="N62" s="6"/>
      <c r="O62" s="6"/>
      <c r="P62" s="6"/>
      <c r="Q62" s="6"/>
      <c r="R62" s="6"/>
      <c r="S62" s="6"/>
      <c r="T62" s="6"/>
      <c r="U62" s="6"/>
    </row>
    <row r="63" spans="2:21" s="7" customFormat="1" ht="18.95" customHeight="1">
      <c r="B63" s="688" t="s">
        <v>484</v>
      </c>
      <c r="C63" s="688"/>
      <c r="D63" s="688"/>
      <c r="E63" s="688"/>
      <c r="F63" s="688"/>
      <c r="G63" s="688"/>
      <c r="H63" s="6"/>
      <c r="I63" s="6"/>
      <c r="J63" s="6"/>
      <c r="K63" s="6"/>
      <c r="L63" s="6"/>
      <c r="M63" s="6"/>
      <c r="N63" s="6"/>
      <c r="O63" s="6"/>
      <c r="P63" s="6"/>
      <c r="Q63" s="6"/>
      <c r="R63" s="6"/>
      <c r="S63" s="6"/>
      <c r="T63" s="6"/>
      <c r="U63" s="6"/>
    </row>
    <row r="64" spans="2:21" s="7" customFormat="1" ht="18.95" customHeight="1" thickBot="1">
      <c r="B64" s="679" t="s">
        <v>485</v>
      </c>
      <c r="C64" s="679"/>
      <c r="D64" s="679"/>
      <c r="E64" s="679"/>
      <c r="F64" s="679"/>
      <c r="G64" s="679"/>
      <c r="H64" s="6"/>
      <c r="I64" s="6"/>
      <c r="J64" s="6"/>
      <c r="K64" s="6"/>
      <c r="L64" s="6"/>
      <c r="M64" s="6"/>
      <c r="N64" s="6"/>
      <c r="O64" s="6"/>
      <c r="P64" s="6"/>
      <c r="Q64" s="6"/>
      <c r="R64" s="6"/>
      <c r="S64" s="6"/>
      <c r="T64" s="6"/>
      <c r="U64" s="6"/>
    </row>
    <row r="65" spans="2:21" s="7" customFormat="1" ht="156.94999999999999" customHeight="1">
      <c r="B65" s="187" t="s">
        <v>486</v>
      </c>
      <c r="C65" s="183" t="s">
        <v>414</v>
      </c>
      <c r="D65" s="184" t="s">
        <v>415</v>
      </c>
      <c r="E65" s="682" t="s">
        <v>487</v>
      </c>
      <c r="F65" s="682"/>
      <c r="G65" s="682"/>
      <c r="H65" s="6"/>
      <c r="I65" s="6"/>
      <c r="J65" s="6"/>
      <c r="K65" s="6"/>
      <c r="L65" s="6"/>
      <c r="M65" s="6"/>
      <c r="N65" s="6"/>
      <c r="O65" s="6"/>
      <c r="P65" s="6"/>
      <c r="Q65" s="6"/>
      <c r="R65" s="6"/>
      <c r="S65" s="6"/>
      <c r="T65" s="6"/>
      <c r="U65" s="6"/>
    </row>
    <row r="66" spans="2:21" s="7" customFormat="1" ht="125.25" customHeight="1">
      <c r="B66" s="188" t="s">
        <v>488</v>
      </c>
      <c r="C66" s="189" t="s">
        <v>414</v>
      </c>
      <c r="D66" s="190" t="s">
        <v>415</v>
      </c>
      <c r="E66" s="690"/>
      <c r="F66" s="690"/>
      <c r="G66" s="690"/>
      <c r="H66" s="6"/>
      <c r="I66" s="6"/>
      <c r="J66" s="6"/>
      <c r="K66" s="6"/>
      <c r="L66" s="6"/>
      <c r="M66" s="6"/>
      <c r="N66" s="6"/>
      <c r="O66" s="6"/>
      <c r="P66" s="6"/>
      <c r="Q66" s="6"/>
      <c r="R66" s="6"/>
      <c r="S66" s="6"/>
      <c r="T66" s="6"/>
      <c r="U66" s="6"/>
    </row>
    <row r="67" spans="2:21" s="7" customFormat="1" ht="123" customHeight="1">
      <c r="B67" s="186" t="s">
        <v>489</v>
      </c>
      <c r="C67" s="180" t="s">
        <v>414</v>
      </c>
      <c r="D67" s="181" t="s">
        <v>415</v>
      </c>
      <c r="E67" s="683"/>
      <c r="F67" s="683"/>
      <c r="G67" s="683"/>
      <c r="H67" s="6"/>
      <c r="I67" s="6"/>
      <c r="J67" s="6"/>
      <c r="K67" s="6"/>
      <c r="L67" s="6"/>
      <c r="M67" s="6"/>
      <c r="N67" s="6"/>
      <c r="O67" s="6"/>
      <c r="P67" s="6"/>
      <c r="Q67" s="6"/>
      <c r="R67" s="6"/>
      <c r="S67" s="6"/>
      <c r="T67" s="6"/>
      <c r="U67" s="6"/>
    </row>
    <row r="68" spans="2:21" s="7" customFormat="1" ht="18.95" customHeight="1">
      <c r="B68" s="688" t="s">
        <v>490</v>
      </c>
      <c r="C68" s="688"/>
      <c r="D68" s="688"/>
      <c r="E68" s="688"/>
      <c r="F68" s="688"/>
      <c r="G68" s="688"/>
      <c r="H68" s="6"/>
      <c r="I68" s="6"/>
      <c r="J68" s="6"/>
      <c r="K68" s="6"/>
      <c r="L68" s="6"/>
      <c r="M68" s="6"/>
      <c r="N68" s="6"/>
      <c r="O68" s="6"/>
      <c r="P68" s="6"/>
      <c r="Q68" s="6"/>
      <c r="R68" s="6"/>
      <c r="S68" s="6"/>
      <c r="T68" s="6"/>
      <c r="U68" s="6"/>
    </row>
    <row r="69" spans="2:21" s="7" customFormat="1" ht="18.95" customHeight="1" thickBot="1">
      <c r="B69" s="679" t="s">
        <v>491</v>
      </c>
      <c r="C69" s="679"/>
      <c r="D69" s="679"/>
      <c r="E69" s="679"/>
      <c r="F69" s="679"/>
      <c r="G69" s="679"/>
      <c r="H69" s="6"/>
      <c r="I69" s="6"/>
      <c r="J69" s="6"/>
      <c r="K69" s="6"/>
      <c r="L69" s="6"/>
      <c r="M69" s="6"/>
      <c r="N69" s="6"/>
      <c r="O69" s="6"/>
      <c r="P69" s="6"/>
      <c r="Q69" s="6"/>
      <c r="R69" s="6"/>
      <c r="S69" s="6"/>
      <c r="T69" s="6"/>
      <c r="U69" s="6"/>
    </row>
    <row r="70" spans="2:21" s="7" customFormat="1" ht="134.44999999999999" customHeight="1">
      <c r="B70" s="187" t="s">
        <v>492</v>
      </c>
      <c r="C70" s="183" t="s">
        <v>414</v>
      </c>
      <c r="D70" s="184" t="s">
        <v>415</v>
      </c>
      <c r="E70" s="684" t="s">
        <v>493</v>
      </c>
      <c r="F70" s="684"/>
      <c r="G70" s="684"/>
      <c r="H70" s="6"/>
      <c r="I70" s="6"/>
      <c r="J70" s="6"/>
      <c r="K70" s="6"/>
      <c r="L70" s="6"/>
      <c r="M70" s="6"/>
      <c r="N70" s="6"/>
      <c r="O70" s="6"/>
      <c r="P70" s="6"/>
      <c r="Q70" s="6"/>
      <c r="R70" s="6"/>
      <c r="S70" s="6"/>
      <c r="T70" s="6"/>
      <c r="U70" s="6"/>
    </row>
    <row r="71" spans="2:21" s="7" customFormat="1" ht="117.95" customHeight="1">
      <c r="B71" s="188" t="s">
        <v>494</v>
      </c>
      <c r="C71" s="189" t="s">
        <v>414</v>
      </c>
      <c r="D71" s="190" t="s">
        <v>415</v>
      </c>
      <c r="E71" s="685"/>
      <c r="F71" s="685"/>
      <c r="G71" s="685"/>
      <c r="H71" s="6"/>
      <c r="I71" s="6"/>
      <c r="J71" s="6"/>
      <c r="K71" s="6"/>
      <c r="L71" s="6"/>
      <c r="M71" s="6"/>
      <c r="N71" s="6"/>
      <c r="O71" s="6"/>
      <c r="P71" s="6"/>
      <c r="Q71" s="6"/>
      <c r="R71" s="6"/>
      <c r="S71" s="6"/>
      <c r="T71" s="6"/>
      <c r="U71" s="6"/>
    </row>
    <row r="72" spans="2:21" s="7" customFormat="1" ht="128.25" customHeight="1">
      <c r="B72" s="188" t="s">
        <v>495</v>
      </c>
      <c r="C72" s="189" t="s">
        <v>414</v>
      </c>
      <c r="D72" s="190" t="s">
        <v>415</v>
      </c>
      <c r="E72" s="685"/>
      <c r="F72" s="685"/>
      <c r="G72" s="685"/>
      <c r="H72" s="6"/>
      <c r="I72" s="6"/>
      <c r="J72" s="6"/>
      <c r="K72" s="6"/>
      <c r="L72" s="6"/>
      <c r="M72" s="6"/>
      <c r="N72" s="6"/>
      <c r="O72" s="6"/>
      <c r="P72" s="6"/>
      <c r="Q72" s="6"/>
      <c r="R72" s="6"/>
      <c r="S72" s="6"/>
      <c r="T72" s="6"/>
      <c r="U72" s="6"/>
    </row>
    <row r="73" spans="2:21" s="7" customFormat="1" ht="30">
      <c r="B73" s="188" t="s">
        <v>496</v>
      </c>
      <c r="C73" s="189" t="s">
        <v>467</v>
      </c>
      <c r="D73" s="190" t="s">
        <v>497</v>
      </c>
      <c r="E73" s="685" t="s">
        <v>498</v>
      </c>
      <c r="F73" s="685"/>
      <c r="G73" s="685"/>
      <c r="H73" s="6"/>
      <c r="I73" s="6"/>
      <c r="J73" s="6"/>
      <c r="K73" s="6"/>
      <c r="L73" s="6"/>
      <c r="M73" s="6"/>
      <c r="N73" s="6"/>
      <c r="O73" s="6"/>
      <c r="P73" s="6"/>
      <c r="Q73" s="6"/>
      <c r="R73" s="6"/>
      <c r="S73" s="6"/>
      <c r="T73" s="6"/>
      <c r="U73" s="6"/>
    </row>
    <row r="74" spans="2:21" s="7" customFormat="1" ht="89.25" customHeight="1">
      <c r="B74" s="186" t="s">
        <v>499</v>
      </c>
      <c r="C74" s="180" t="s">
        <v>414</v>
      </c>
      <c r="D74" s="181" t="s">
        <v>415</v>
      </c>
      <c r="E74" s="686" t="s">
        <v>1590</v>
      </c>
      <c r="F74" s="686"/>
      <c r="G74" s="686"/>
      <c r="H74" s="6"/>
      <c r="I74" s="6"/>
      <c r="J74" s="6"/>
      <c r="K74" s="6"/>
      <c r="L74" s="6"/>
      <c r="M74" s="6"/>
      <c r="N74" s="6"/>
      <c r="O74" s="6"/>
      <c r="P74" s="6"/>
      <c r="Q74" s="6"/>
      <c r="R74" s="6"/>
      <c r="S74" s="6"/>
      <c r="T74" s="6"/>
      <c r="U74" s="6"/>
    </row>
    <row r="75" spans="2:21" s="7" customFormat="1" ht="18.95" customHeight="1" thickBot="1">
      <c r="B75" s="679" t="s">
        <v>1591</v>
      </c>
      <c r="C75" s="679"/>
      <c r="D75" s="679"/>
      <c r="E75" s="679"/>
      <c r="F75" s="679"/>
      <c r="G75" s="679"/>
      <c r="H75" s="6"/>
      <c r="I75" s="6"/>
      <c r="J75" s="6"/>
      <c r="K75" s="6"/>
      <c r="L75" s="6"/>
      <c r="M75" s="6"/>
      <c r="N75" s="6"/>
      <c r="O75" s="6"/>
      <c r="P75" s="6"/>
      <c r="Q75" s="6"/>
      <c r="R75" s="6"/>
      <c r="S75" s="6"/>
      <c r="T75" s="6"/>
      <c r="U75" s="6"/>
    </row>
    <row r="76" spans="2:21" s="7" customFormat="1" ht="186.75" customHeight="1">
      <c r="B76" s="112" t="s">
        <v>500</v>
      </c>
      <c r="C76" s="113" t="s">
        <v>414</v>
      </c>
      <c r="D76" s="119" t="s">
        <v>415</v>
      </c>
      <c r="E76" s="704" t="s">
        <v>501</v>
      </c>
      <c r="F76" s="704"/>
      <c r="G76" s="704"/>
      <c r="H76" s="6"/>
      <c r="I76" s="42"/>
      <c r="J76" s="42"/>
      <c r="K76" s="6"/>
      <c r="L76" s="6"/>
      <c r="M76" s="6"/>
      <c r="N76" s="6"/>
      <c r="O76" s="6"/>
      <c r="P76" s="6"/>
      <c r="Q76" s="6"/>
      <c r="R76" s="6"/>
      <c r="S76" s="6"/>
      <c r="T76" s="6"/>
      <c r="U76" s="6"/>
    </row>
    <row r="77" spans="2:21" s="7" customFormat="1" ht="18.95" customHeight="1">
      <c r="B77" s="688" t="s">
        <v>502</v>
      </c>
      <c r="C77" s="688"/>
      <c r="D77" s="688"/>
      <c r="E77" s="688"/>
      <c r="F77" s="688"/>
      <c r="G77" s="688"/>
      <c r="H77" s="6"/>
      <c r="I77" s="42"/>
      <c r="J77" s="42"/>
      <c r="K77" s="6"/>
      <c r="L77" s="6"/>
      <c r="M77" s="6"/>
      <c r="N77" s="6"/>
      <c r="O77" s="6"/>
      <c r="P77" s="6"/>
      <c r="Q77" s="6"/>
      <c r="R77" s="6"/>
      <c r="S77" s="6"/>
      <c r="T77" s="6"/>
      <c r="U77" s="6"/>
    </row>
    <row r="78" spans="2:21" s="7" customFormat="1" ht="18.95" customHeight="1" thickBot="1">
      <c r="B78" s="679" t="s">
        <v>503</v>
      </c>
      <c r="C78" s="679"/>
      <c r="D78" s="679"/>
      <c r="E78" s="679"/>
      <c r="F78" s="679"/>
      <c r="G78" s="679"/>
      <c r="H78" s="6"/>
      <c r="I78" s="42"/>
      <c r="J78" s="42"/>
      <c r="K78" s="6"/>
      <c r="L78" s="6"/>
      <c r="M78" s="6"/>
      <c r="N78" s="6"/>
      <c r="O78" s="6"/>
      <c r="P78" s="6"/>
      <c r="Q78" s="6"/>
      <c r="R78" s="6"/>
      <c r="S78" s="6"/>
      <c r="T78" s="6"/>
      <c r="U78" s="6"/>
    </row>
    <row r="79" spans="2:21" s="7" customFormat="1" ht="135.94999999999999" customHeight="1">
      <c r="B79" s="120" t="s">
        <v>504</v>
      </c>
      <c r="C79" s="113" t="s">
        <v>414</v>
      </c>
      <c r="D79" s="119" t="s">
        <v>415</v>
      </c>
      <c r="E79" s="704" t="s">
        <v>1765</v>
      </c>
      <c r="F79" s="704"/>
      <c r="G79" s="704"/>
      <c r="H79" s="6" t="s">
        <v>505</v>
      </c>
      <c r="I79" s="42"/>
      <c r="J79" s="42"/>
      <c r="K79" s="6"/>
      <c r="L79" s="6"/>
      <c r="M79" s="6"/>
      <c r="N79" s="6"/>
      <c r="O79" s="6"/>
      <c r="P79" s="6"/>
      <c r="Q79" s="6"/>
      <c r="R79" s="6"/>
      <c r="S79" s="6"/>
      <c r="T79" s="6"/>
      <c r="U79" s="6"/>
    </row>
    <row r="80" spans="2:21" s="7" customFormat="1" ht="18.95" customHeight="1">
      <c r="B80" s="688" t="s">
        <v>506</v>
      </c>
      <c r="C80" s="688"/>
      <c r="D80" s="688"/>
      <c r="E80" s="688"/>
      <c r="F80" s="688"/>
      <c r="G80" s="688"/>
      <c r="H80" s="6"/>
      <c r="I80" s="42"/>
      <c r="J80" s="42"/>
      <c r="K80" s="6"/>
      <c r="L80" s="6"/>
      <c r="M80" s="6"/>
      <c r="N80" s="6"/>
      <c r="O80" s="6"/>
      <c r="P80" s="6"/>
      <c r="Q80" s="6"/>
      <c r="R80" s="6"/>
      <c r="S80" s="6"/>
      <c r="T80" s="6"/>
      <c r="U80" s="6"/>
    </row>
    <row r="81" spans="2:21" s="7" customFormat="1" ht="18.95" customHeight="1" thickBot="1">
      <c r="B81" s="679" t="s">
        <v>507</v>
      </c>
      <c r="C81" s="679"/>
      <c r="D81" s="679"/>
      <c r="E81" s="679"/>
      <c r="F81" s="679"/>
      <c r="G81" s="679"/>
      <c r="H81" s="6"/>
      <c r="I81" s="42"/>
      <c r="J81" s="42"/>
      <c r="K81" s="6"/>
      <c r="L81" s="6"/>
      <c r="M81" s="6"/>
      <c r="N81" s="6"/>
      <c r="O81" s="6"/>
      <c r="P81" s="6"/>
      <c r="Q81" s="6"/>
      <c r="R81" s="6"/>
      <c r="S81" s="6"/>
      <c r="T81" s="6"/>
      <c r="U81" s="6"/>
    </row>
    <row r="82" spans="2:21" s="7" customFormat="1" ht="77.45" customHeight="1">
      <c r="B82" s="187" t="s">
        <v>508</v>
      </c>
      <c r="C82" s="183" t="s">
        <v>414</v>
      </c>
      <c r="D82" s="184" t="s">
        <v>415</v>
      </c>
      <c r="E82" s="684" t="s">
        <v>509</v>
      </c>
      <c r="F82" s="684"/>
      <c r="G82" s="684"/>
      <c r="H82" s="6"/>
      <c r="I82" s="42"/>
      <c r="J82" s="42"/>
      <c r="K82" s="42"/>
      <c r="L82" s="6"/>
      <c r="M82" s="6"/>
      <c r="N82" s="6"/>
      <c r="O82" s="6"/>
      <c r="P82" s="6"/>
      <c r="Q82" s="6"/>
      <c r="R82" s="6"/>
      <c r="S82" s="6"/>
      <c r="T82" s="6"/>
      <c r="U82" s="6"/>
    </row>
    <row r="83" spans="2:21" s="7" customFormat="1" ht="31.5" customHeight="1">
      <c r="B83" s="188" t="s">
        <v>510</v>
      </c>
      <c r="C83" s="189" t="s">
        <v>414</v>
      </c>
      <c r="D83" s="190" t="s">
        <v>415</v>
      </c>
      <c r="E83" s="685"/>
      <c r="F83" s="685"/>
      <c r="G83" s="685"/>
      <c r="I83" s="42"/>
      <c r="J83" s="42"/>
      <c r="K83" s="42"/>
      <c r="L83" s="6"/>
      <c r="M83" s="6"/>
      <c r="N83" s="6"/>
      <c r="O83" s="6"/>
      <c r="P83" s="6"/>
      <c r="Q83" s="6"/>
      <c r="R83" s="6"/>
      <c r="S83" s="6"/>
      <c r="T83" s="6"/>
      <c r="U83" s="6"/>
    </row>
    <row r="84" spans="2:21" s="7" customFormat="1" ht="33" customHeight="1">
      <c r="B84" s="188" t="s">
        <v>511</v>
      </c>
      <c r="C84" s="189" t="s">
        <v>414</v>
      </c>
      <c r="D84" s="190" t="s">
        <v>415</v>
      </c>
      <c r="E84" s="685"/>
      <c r="F84" s="685"/>
      <c r="G84" s="685"/>
      <c r="I84" s="42"/>
      <c r="J84" s="42"/>
      <c r="K84" s="42"/>
      <c r="L84" s="6"/>
      <c r="M84" s="6"/>
      <c r="N84" s="6"/>
      <c r="O84" s="6"/>
      <c r="P84" s="6"/>
      <c r="Q84" s="6"/>
      <c r="R84" s="6"/>
      <c r="S84" s="6"/>
      <c r="T84" s="6"/>
      <c r="U84" s="6"/>
    </row>
    <row r="85" spans="2:21" s="7" customFormat="1" ht="44.45" customHeight="1">
      <c r="B85" s="188" t="s">
        <v>512</v>
      </c>
      <c r="C85" s="189" t="s">
        <v>414</v>
      </c>
      <c r="D85" s="190" t="s">
        <v>415</v>
      </c>
      <c r="E85" s="685"/>
      <c r="F85" s="685"/>
      <c r="G85" s="685"/>
      <c r="I85" s="42"/>
      <c r="J85" s="42"/>
      <c r="K85" s="42"/>
      <c r="L85" s="6"/>
      <c r="M85" s="6"/>
      <c r="N85" s="6"/>
      <c r="O85" s="6"/>
      <c r="P85" s="6"/>
      <c r="Q85" s="6"/>
      <c r="R85" s="6"/>
      <c r="S85" s="6"/>
      <c r="T85" s="6"/>
      <c r="U85" s="6"/>
    </row>
    <row r="86" spans="2:21" s="7" customFormat="1" ht="34.5" customHeight="1">
      <c r="B86" s="186" t="s">
        <v>513</v>
      </c>
      <c r="C86" s="180" t="s">
        <v>414</v>
      </c>
      <c r="D86" s="181" t="s">
        <v>415</v>
      </c>
      <c r="E86" s="686"/>
      <c r="F86" s="686"/>
      <c r="G86" s="686"/>
      <c r="I86" s="42"/>
      <c r="J86" s="42"/>
      <c r="K86" s="42"/>
      <c r="L86" s="6"/>
      <c r="M86" s="6"/>
      <c r="N86" s="6"/>
      <c r="O86" s="6"/>
      <c r="P86" s="6"/>
      <c r="Q86" s="6"/>
      <c r="R86" s="6"/>
      <c r="S86" s="6"/>
      <c r="T86" s="6"/>
      <c r="U86" s="6"/>
    </row>
    <row r="87" spans="2:21" s="7" customFormat="1" ht="18.95" customHeight="1">
      <c r="B87" s="688" t="s">
        <v>514</v>
      </c>
      <c r="C87" s="688"/>
      <c r="D87" s="688"/>
      <c r="E87" s="688"/>
      <c r="F87" s="688"/>
      <c r="G87" s="688"/>
      <c r="J87" s="6"/>
      <c r="K87" s="6"/>
      <c r="L87" s="6"/>
      <c r="M87" s="6"/>
      <c r="N87" s="6"/>
      <c r="O87" s="6"/>
      <c r="P87" s="6"/>
      <c r="Q87" s="6"/>
      <c r="R87" s="6"/>
      <c r="S87" s="6"/>
      <c r="T87" s="6"/>
      <c r="U87" s="6"/>
    </row>
    <row r="88" spans="2:21" s="7" customFormat="1" ht="18.95" customHeight="1" thickBot="1">
      <c r="B88" s="679" t="s">
        <v>515</v>
      </c>
      <c r="C88" s="679"/>
      <c r="D88" s="679"/>
      <c r="E88" s="679"/>
      <c r="F88" s="679"/>
      <c r="G88" s="679"/>
      <c r="J88" s="6"/>
      <c r="K88" s="6"/>
      <c r="L88" s="6"/>
      <c r="M88" s="6"/>
      <c r="N88" s="6"/>
      <c r="O88" s="6"/>
      <c r="P88" s="6"/>
      <c r="Q88" s="6"/>
      <c r="R88" s="6"/>
      <c r="S88" s="6"/>
      <c r="T88" s="6"/>
      <c r="U88" s="6"/>
    </row>
    <row r="89" spans="2:21" s="7" customFormat="1" ht="60">
      <c r="B89" s="187" t="s">
        <v>516</v>
      </c>
      <c r="C89" s="183" t="s">
        <v>414</v>
      </c>
      <c r="D89" s="184" t="s">
        <v>415</v>
      </c>
      <c r="E89" s="705" t="s">
        <v>1592</v>
      </c>
      <c r="F89" s="705"/>
      <c r="G89" s="705"/>
      <c r="J89" s="6"/>
      <c r="K89" s="6"/>
      <c r="L89" s="6"/>
      <c r="M89" s="6"/>
      <c r="N89" s="6"/>
      <c r="O89" s="6"/>
      <c r="P89" s="6"/>
      <c r="Q89" s="6"/>
      <c r="R89" s="6"/>
      <c r="S89" s="6"/>
      <c r="T89" s="6"/>
      <c r="U89" s="6"/>
    </row>
    <row r="90" spans="2:21" s="7" customFormat="1" ht="30">
      <c r="B90" s="188" t="s">
        <v>517</v>
      </c>
      <c r="C90" s="189" t="s">
        <v>414</v>
      </c>
      <c r="D90" s="190" t="s">
        <v>415</v>
      </c>
      <c r="E90" s="703" t="s">
        <v>1592</v>
      </c>
      <c r="F90" s="703"/>
      <c r="G90" s="703"/>
      <c r="J90" s="6"/>
      <c r="K90" s="6"/>
      <c r="L90" s="6"/>
      <c r="M90" s="6"/>
      <c r="N90" s="6"/>
      <c r="O90" s="6"/>
      <c r="P90" s="6"/>
      <c r="Q90" s="6"/>
      <c r="R90" s="6"/>
      <c r="S90" s="6"/>
      <c r="T90" s="6"/>
      <c r="U90" s="6"/>
    </row>
    <row r="91" spans="2:21" s="7" customFormat="1" ht="20.100000000000001" customHeight="1">
      <c r="B91" s="188" t="s">
        <v>518</v>
      </c>
      <c r="C91" s="189" t="s">
        <v>467</v>
      </c>
      <c r="D91" s="190" t="s">
        <v>519</v>
      </c>
      <c r="E91" s="193" t="s">
        <v>520</v>
      </c>
      <c r="F91" s="193" t="s">
        <v>520</v>
      </c>
      <c r="G91" s="193" t="s">
        <v>520</v>
      </c>
      <c r="J91" s="6"/>
      <c r="K91" s="6"/>
      <c r="L91" s="6"/>
      <c r="M91" s="6"/>
      <c r="N91" s="6"/>
      <c r="O91" s="6"/>
      <c r="P91" s="6"/>
      <c r="Q91" s="6"/>
      <c r="R91" s="6"/>
      <c r="S91" s="6"/>
      <c r="T91" s="6"/>
      <c r="U91" s="6"/>
    </row>
    <row r="92" spans="2:21" s="7" customFormat="1" ht="30">
      <c r="B92" s="188" t="s">
        <v>521</v>
      </c>
      <c r="C92" s="189" t="s">
        <v>414</v>
      </c>
      <c r="D92" s="190" t="s">
        <v>415</v>
      </c>
      <c r="E92" s="703" t="s">
        <v>522</v>
      </c>
      <c r="F92" s="703"/>
      <c r="G92" s="703"/>
      <c r="J92" s="6"/>
      <c r="K92" s="6"/>
      <c r="L92" s="6"/>
      <c r="M92" s="6"/>
      <c r="N92" s="6"/>
      <c r="O92" s="6"/>
      <c r="P92" s="6"/>
      <c r="Q92" s="6"/>
      <c r="R92" s="6"/>
      <c r="S92" s="6"/>
      <c r="T92" s="6"/>
      <c r="U92" s="6"/>
    </row>
    <row r="93" spans="2:21" s="7" customFormat="1" ht="45.75" customHeight="1">
      <c r="B93" s="188" t="s">
        <v>523</v>
      </c>
      <c r="C93" s="189" t="s">
        <v>524</v>
      </c>
      <c r="D93" s="190" t="s">
        <v>525</v>
      </c>
      <c r="E93" s="706" t="s">
        <v>526</v>
      </c>
      <c r="F93" s="706"/>
      <c r="G93" s="706"/>
      <c r="J93" s="6"/>
      <c r="K93" s="6"/>
      <c r="L93" s="6"/>
      <c r="M93" s="6"/>
      <c r="N93" s="6"/>
      <c r="O93" s="6"/>
      <c r="P93" s="6"/>
      <c r="Q93" s="6"/>
      <c r="R93" s="6"/>
      <c r="S93" s="6"/>
      <c r="T93" s="6"/>
      <c r="U93" s="6"/>
    </row>
    <row r="94" spans="2:21" s="7" customFormat="1" ht="30">
      <c r="B94" s="188" t="s">
        <v>527</v>
      </c>
      <c r="C94" s="189" t="s">
        <v>414</v>
      </c>
      <c r="D94" s="190" t="s">
        <v>415</v>
      </c>
      <c r="E94" s="703" t="s">
        <v>528</v>
      </c>
      <c r="F94" s="703"/>
      <c r="G94" s="703"/>
      <c r="H94" s="6"/>
      <c r="I94" s="42"/>
      <c r="J94" s="6"/>
      <c r="K94" s="6"/>
      <c r="L94" s="6"/>
      <c r="M94" s="6"/>
      <c r="N94" s="6"/>
      <c r="O94" s="6"/>
      <c r="P94" s="6"/>
      <c r="Q94" s="6"/>
      <c r="R94" s="6"/>
      <c r="S94" s="6"/>
      <c r="T94" s="6"/>
      <c r="U94" s="6"/>
    </row>
    <row r="95" spans="2:21" s="7" customFormat="1" ht="60">
      <c r="B95" s="188" t="s">
        <v>529</v>
      </c>
      <c r="C95" s="189" t="s">
        <v>414</v>
      </c>
      <c r="D95" s="190" t="s">
        <v>525</v>
      </c>
      <c r="E95" s="706" t="s">
        <v>530</v>
      </c>
      <c r="F95" s="707"/>
      <c r="G95" s="707"/>
      <c r="I95" s="42"/>
      <c r="J95" s="6"/>
      <c r="K95" s="6"/>
      <c r="L95" s="6"/>
      <c r="M95" s="6"/>
      <c r="N95" s="6"/>
      <c r="O95" s="6"/>
      <c r="P95" s="6"/>
      <c r="Q95" s="6"/>
      <c r="R95" s="6"/>
      <c r="S95" s="6"/>
      <c r="T95" s="6"/>
      <c r="U95" s="6"/>
    </row>
    <row r="96" spans="2:21" s="7" customFormat="1" ht="42.75" customHeight="1">
      <c r="B96" s="188" t="s">
        <v>531</v>
      </c>
      <c r="C96" s="189" t="s">
        <v>414</v>
      </c>
      <c r="D96" s="190" t="s">
        <v>415</v>
      </c>
      <c r="E96" s="685" t="s">
        <v>532</v>
      </c>
      <c r="F96" s="685"/>
      <c r="G96" s="685"/>
      <c r="I96" s="42"/>
      <c r="J96" s="6"/>
      <c r="K96" s="6"/>
      <c r="L96" s="6"/>
      <c r="M96" s="6"/>
      <c r="N96" s="6"/>
      <c r="O96" s="6"/>
      <c r="P96" s="6"/>
      <c r="Q96" s="6"/>
      <c r="R96" s="6"/>
      <c r="S96" s="6"/>
      <c r="T96" s="6"/>
      <c r="U96" s="6"/>
    </row>
    <row r="97" spans="2:21" s="7" customFormat="1" ht="30">
      <c r="B97" s="188" t="s">
        <v>533</v>
      </c>
      <c r="C97" s="189" t="s">
        <v>414</v>
      </c>
      <c r="D97" s="190" t="s">
        <v>415</v>
      </c>
      <c r="E97" s="685"/>
      <c r="F97" s="685"/>
      <c r="G97" s="685"/>
      <c r="I97" s="42"/>
      <c r="J97" s="6"/>
      <c r="K97" s="6"/>
      <c r="L97" s="6"/>
      <c r="M97" s="6"/>
      <c r="N97" s="6"/>
      <c r="O97" s="6"/>
      <c r="P97" s="6"/>
      <c r="Q97" s="6"/>
      <c r="R97" s="6"/>
      <c r="S97" s="6"/>
      <c r="T97" s="6"/>
      <c r="U97" s="6"/>
    </row>
    <row r="98" spans="2:21" s="7" customFormat="1" ht="45">
      <c r="B98" s="186" t="s">
        <v>534</v>
      </c>
      <c r="C98" s="180" t="s">
        <v>414</v>
      </c>
      <c r="D98" s="181" t="s">
        <v>415</v>
      </c>
      <c r="E98" s="686"/>
      <c r="F98" s="686"/>
      <c r="G98" s="686"/>
      <c r="I98" s="6"/>
      <c r="J98" s="6"/>
      <c r="K98" s="6"/>
      <c r="L98" s="6"/>
      <c r="M98" s="6"/>
      <c r="N98" s="6"/>
      <c r="O98" s="6"/>
      <c r="P98" s="6"/>
      <c r="Q98" s="6"/>
      <c r="R98" s="6"/>
      <c r="S98" s="6"/>
      <c r="T98" s="6"/>
      <c r="U98" s="6"/>
    </row>
    <row r="99" spans="2:21" s="7" customFormat="1" ht="18.95" customHeight="1" thickBot="1">
      <c r="B99" s="679" t="s">
        <v>535</v>
      </c>
      <c r="C99" s="679"/>
      <c r="D99" s="679"/>
      <c r="E99" s="679"/>
      <c r="F99" s="679"/>
      <c r="G99" s="679"/>
      <c r="I99" s="6"/>
      <c r="J99" s="6"/>
      <c r="K99" s="6"/>
      <c r="L99" s="6"/>
      <c r="M99" s="6"/>
      <c r="N99" s="6"/>
      <c r="O99" s="6"/>
      <c r="P99" s="6"/>
      <c r="Q99" s="6"/>
      <c r="R99" s="6"/>
      <c r="S99" s="6"/>
      <c r="T99" s="6"/>
      <c r="U99" s="6"/>
    </row>
    <row r="100" spans="2:21" s="7" customFormat="1" ht="57.75" customHeight="1">
      <c r="B100" s="187" t="s">
        <v>536</v>
      </c>
      <c r="C100" s="183" t="s">
        <v>414</v>
      </c>
      <c r="D100" s="184" t="s">
        <v>415</v>
      </c>
      <c r="E100" s="684" t="s">
        <v>537</v>
      </c>
      <c r="F100" s="684"/>
      <c r="G100" s="684"/>
      <c r="I100" s="6"/>
      <c r="J100" s="6"/>
      <c r="K100" s="6"/>
      <c r="L100" s="6"/>
      <c r="M100" s="6"/>
      <c r="N100" s="6"/>
      <c r="O100" s="6"/>
      <c r="P100" s="6"/>
      <c r="Q100" s="6"/>
      <c r="R100" s="6"/>
      <c r="S100" s="6"/>
      <c r="T100" s="6"/>
      <c r="U100" s="6"/>
    </row>
    <row r="101" spans="2:21" s="7" customFormat="1" ht="30">
      <c r="B101" s="188" t="s">
        <v>538</v>
      </c>
      <c r="C101" s="189" t="s">
        <v>414</v>
      </c>
      <c r="D101" s="190" t="s">
        <v>415</v>
      </c>
      <c r="E101" s="685"/>
      <c r="F101" s="685"/>
      <c r="G101" s="685"/>
      <c r="I101" s="6"/>
      <c r="J101" s="6"/>
      <c r="K101" s="6"/>
      <c r="L101" s="6"/>
      <c r="M101" s="6"/>
      <c r="N101" s="6"/>
      <c r="O101" s="6"/>
      <c r="P101" s="6"/>
      <c r="Q101" s="6"/>
      <c r="R101" s="6"/>
      <c r="S101" s="6"/>
      <c r="T101" s="6"/>
      <c r="U101" s="6"/>
    </row>
    <row r="102" spans="2:21" s="7" customFormat="1" ht="30">
      <c r="B102" s="186" t="s">
        <v>539</v>
      </c>
      <c r="C102" s="180" t="s">
        <v>414</v>
      </c>
      <c r="D102" s="181" t="s">
        <v>415</v>
      </c>
      <c r="E102" s="686"/>
      <c r="F102" s="686"/>
      <c r="G102" s="686"/>
      <c r="H102" s="6"/>
      <c r="I102" s="6"/>
      <c r="J102" s="6"/>
      <c r="K102" s="6"/>
      <c r="L102" s="6"/>
      <c r="M102" s="6"/>
      <c r="N102" s="6"/>
      <c r="O102" s="6"/>
      <c r="P102" s="6"/>
      <c r="Q102" s="6"/>
      <c r="R102" s="6"/>
      <c r="S102" s="6"/>
      <c r="T102" s="6"/>
      <c r="U102" s="6"/>
    </row>
    <row r="103" spans="2:21" s="7" customFormat="1" ht="18.95" customHeight="1" thickBot="1">
      <c r="B103" s="679" t="s">
        <v>540</v>
      </c>
      <c r="C103" s="679"/>
      <c r="D103" s="679"/>
      <c r="E103" s="679"/>
      <c r="F103" s="679"/>
      <c r="G103" s="679"/>
      <c r="I103" s="6"/>
      <c r="J103" s="6"/>
      <c r="K103" s="6"/>
      <c r="L103" s="6"/>
      <c r="M103" s="6"/>
      <c r="N103" s="6"/>
      <c r="O103" s="6"/>
      <c r="P103" s="6"/>
      <c r="Q103" s="6"/>
      <c r="R103" s="6"/>
      <c r="S103" s="6"/>
      <c r="T103" s="6"/>
      <c r="U103" s="6"/>
    </row>
    <row r="104" spans="2:21" s="7" customFormat="1" ht="20.100000000000001" customHeight="1">
      <c r="B104" s="112" t="s">
        <v>541</v>
      </c>
      <c r="C104" s="113" t="s">
        <v>414</v>
      </c>
      <c r="D104" s="119" t="s">
        <v>415</v>
      </c>
      <c r="E104" s="708" t="s">
        <v>542</v>
      </c>
      <c r="F104" s="708"/>
      <c r="G104" s="708"/>
      <c r="I104" s="6"/>
      <c r="J104" s="6"/>
      <c r="K104" s="6"/>
      <c r="L104" s="6"/>
      <c r="M104" s="6"/>
      <c r="N104" s="6"/>
      <c r="O104" s="6"/>
      <c r="P104" s="6"/>
      <c r="Q104" s="6"/>
      <c r="R104" s="6"/>
      <c r="S104" s="6"/>
      <c r="T104" s="6"/>
      <c r="U104" s="6"/>
    </row>
    <row r="105" spans="2:21" s="7" customFormat="1" ht="18.95" customHeight="1" thickBot="1">
      <c r="B105" s="679" t="s">
        <v>543</v>
      </c>
      <c r="C105" s="679"/>
      <c r="D105" s="679"/>
      <c r="E105" s="679"/>
      <c r="F105" s="679"/>
      <c r="G105" s="679"/>
      <c r="I105" s="6"/>
      <c r="J105" s="6"/>
      <c r="K105" s="6"/>
      <c r="L105" s="6"/>
      <c r="M105" s="6"/>
      <c r="N105" s="6"/>
      <c r="O105" s="6"/>
      <c r="P105" s="6"/>
      <c r="Q105" s="6"/>
      <c r="R105" s="6"/>
      <c r="S105" s="6"/>
      <c r="T105" s="6"/>
      <c r="U105" s="6"/>
    </row>
    <row r="106" spans="2:21" s="7" customFormat="1" ht="75">
      <c r="B106" s="120" t="s">
        <v>544</v>
      </c>
      <c r="C106" s="113" t="s">
        <v>414</v>
      </c>
      <c r="D106" s="119" t="s">
        <v>415</v>
      </c>
      <c r="E106" s="708" t="s">
        <v>545</v>
      </c>
      <c r="F106" s="708"/>
      <c r="G106" s="708"/>
      <c r="I106" s="6"/>
      <c r="J106" s="6"/>
      <c r="K106" s="6"/>
      <c r="L106" s="6"/>
      <c r="M106" s="6"/>
      <c r="N106" s="6"/>
      <c r="O106" s="6"/>
      <c r="P106" s="6"/>
      <c r="Q106" s="6"/>
      <c r="R106" s="6"/>
      <c r="S106" s="6"/>
      <c r="T106" s="6"/>
      <c r="U106" s="6"/>
    </row>
    <row r="107" spans="2:21" s="7" customFormat="1" ht="18.95" customHeight="1" thickBot="1">
      <c r="B107" s="679" t="s">
        <v>546</v>
      </c>
      <c r="C107" s="679"/>
      <c r="D107" s="679"/>
      <c r="E107" s="679"/>
      <c r="F107" s="679"/>
      <c r="G107" s="679"/>
      <c r="H107" s="6"/>
      <c r="I107" s="6"/>
      <c r="J107" s="6"/>
      <c r="K107" s="6"/>
      <c r="L107" s="6"/>
      <c r="M107" s="6"/>
      <c r="N107" s="6"/>
      <c r="O107" s="6"/>
      <c r="P107" s="6"/>
      <c r="Q107" s="6"/>
      <c r="R107" s="6"/>
      <c r="S107" s="6"/>
      <c r="T107" s="6"/>
      <c r="U107" s="6"/>
    </row>
    <row r="108" spans="2:21" s="7" customFormat="1" ht="114" customHeight="1">
      <c r="B108" s="121" t="s">
        <v>547</v>
      </c>
      <c r="C108" s="122" t="s">
        <v>431</v>
      </c>
      <c r="D108" s="122" t="s">
        <v>548</v>
      </c>
      <c r="E108" s="710" t="s">
        <v>549</v>
      </c>
      <c r="F108" s="710"/>
      <c r="G108" s="710"/>
      <c r="H108" s="6"/>
      <c r="I108" s="6"/>
      <c r="J108" s="6"/>
      <c r="K108" s="6"/>
      <c r="L108" s="6"/>
      <c r="M108" s="6"/>
      <c r="N108" s="6"/>
      <c r="O108" s="6"/>
      <c r="P108" s="6"/>
      <c r="Q108" s="6"/>
      <c r="R108" s="6"/>
      <c r="S108" s="6"/>
      <c r="T108" s="6"/>
      <c r="U108" s="6"/>
    </row>
    <row r="109" spans="2:21" s="7" customFormat="1" ht="18.95" customHeight="1">
      <c r="B109" s="688" t="s">
        <v>550</v>
      </c>
      <c r="C109" s="688"/>
      <c r="D109" s="688"/>
      <c r="E109" s="688"/>
      <c r="F109" s="688"/>
      <c r="G109" s="688"/>
      <c r="H109" s="6"/>
      <c r="I109" s="6"/>
      <c r="J109" s="6"/>
      <c r="K109" s="6"/>
      <c r="L109" s="6"/>
      <c r="M109" s="6"/>
      <c r="N109" s="6"/>
      <c r="O109" s="6"/>
      <c r="P109" s="6"/>
      <c r="Q109" s="6"/>
      <c r="R109" s="6"/>
      <c r="S109" s="6"/>
      <c r="T109" s="6"/>
      <c r="U109" s="6"/>
    </row>
    <row r="110" spans="2:21" s="7" customFormat="1" ht="18.95" customHeight="1" thickBot="1">
      <c r="B110" s="679" t="s">
        <v>551</v>
      </c>
      <c r="C110" s="679"/>
      <c r="D110" s="679"/>
      <c r="E110" s="679"/>
      <c r="F110" s="679"/>
      <c r="G110" s="679"/>
      <c r="H110" s="6"/>
      <c r="I110" s="6"/>
      <c r="J110" s="6"/>
      <c r="K110" s="6"/>
      <c r="L110" s="6"/>
      <c r="M110" s="6"/>
      <c r="N110" s="6"/>
      <c r="O110" s="6"/>
      <c r="P110" s="6"/>
      <c r="Q110" s="6"/>
      <c r="R110" s="6"/>
      <c r="S110" s="6"/>
      <c r="T110" s="6"/>
      <c r="U110" s="6"/>
    </row>
    <row r="111" spans="2:21" s="7" customFormat="1" ht="60">
      <c r="B111" s="187" t="s">
        <v>1766</v>
      </c>
      <c r="C111" s="183" t="s">
        <v>414</v>
      </c>
      <c r="D111" s="184" t="s">
        <v>415</v>
      </c>
      <c r="E111" s="684" t="s">
        <v>1593</v>
      </c>
      <c r="F111" s="684"/>
      <c r="G111" s="684"/>
      <c r="H111" s="6"/>
      <c r="I111" s="6"/>
      <c r="J111" s="6"/>
      <c r="K111" s="6"/>
      <c r="L111" s="6"/>
      <c r="M111" s="6"/>
      <c r="N111" s="6"/>
      <c r="O111" s="6"/>
      <c r="P111" s="6"/>
      <c r="Q111" s="6"/>
      <c r="R111" s="6"/>
      <c r="S111" s="6"/>
      <c r="T111" s="6"/>
      <c r="U111" s="6"/>
    </row>
    <row r="112" spans="2:21" s="7" customFormat="1" ht="33.75" customHeight="1">
      <c r="B112" s="188" t="s">
        <v>552</v>
      </c>
      <c r="C112" s="189" t="s">
        <v>414</v>
      </c>
      <c r="D112" s="190" t="s">
        <v>415</v>
      </c>
      <c r="E112" s="685"/>
      <c r="F112" s="685"/>
      <c r="G112" s="685"/>
      <c r="H112" s="6"/>
      <c r="I112" s="6"/>
      <c r="J112" s="6"/>
      <c r="K112" s="6"/>
      <c r="L112" s="6"/>
      <c r="M112" s="6"/>
      <c r="N112" s="6"/>
      <c r="O112" s="6"/>
      <c r="P112" s="6"/>
      <c r="Q112" s="6"/>
      <c r="R112" s="6"/>
      <c r="S112" s="6"/>
      <c r="T112" s="6"/>
      <c r="U112" s="6"/>
    </row>
    <row r="113" spans="2:21" s="7" customFormat="1" ht="20.100000000000001" customHeight="1">
      <c r="B113" s="188" t="s">
        <v>553</v>
      </c>
      <c r="C113" s="189" t="s">
        <v>414</v>
      </c>
      <c r="D113" s="190" t="s">
        <v>415</v>
      </c>
      <c r="E113" s="685"/>
      <c r="F113" s="685"/>
      <c r="G113" s="685"/>
      <c r="H113" s="6"/>
      <c r="I113" s="6"/>
      <c r="J113" s="6"/>
      <c r="K113" s="6"/>
      <c r="L113" s="6"/>
      <c r="M113" s="6"/>
      <c r="N113" s="6"/>
      <c r="O113" s="6"/>
      <c r="P113" s="6"/>
      <c r="Q113" s="6"/>
      <c r="R113" s="6"/>
      <c r="S113" s="6"/>
      <c r="T113" s="6"/>
      <c r="U113" s="6"/>
    </row>
    <row r="114" spans="2:21" s="7" customFormat="1" ht="20.100000000000001" customHeight="1">
      <c r="B114" s="188" t="s">
        <v>554</v>
      </c>
      <c r="C114" s="189" t="s">
        <v>414</v>
      </c>
      <c r="D114" s="190" t="s">
        <v>415</v>
      </c>
      <c r="E114" s="685"/>
      <c r="F114" s="685"/>
      <c r="G114" s="685"/>
      <c r="H114" s="6"/>
      <c r="I114" s="6"/>
      <c r="J114" s="6"/>
      <c r="K114" s="6"/>
      <c r="L114" s="6"/>
      <c r="M114" s="6"/>
      <c r="N114" s="6"/>
      <c r="O114" s="6"/>
      <c r="P114" s="6"/>
      <c r="Q114" s="6"/>
      <c r="R114" s="6"/>
      <c r="S114" s="6"/>
      <c r="T114" s="6"/>
      <c r="U114" s="6"/>
    </row>
    <row r="115" spans="2:21" s="7" customFormat="1" ht="20.100000000000001" customHeight="1">
      <c r="B115" s="188" t="s">
        <v>555</v>
      </c>
      <c r="C115" s="189" t="s">
        <v>414</v>
      </c>
      <c r="D115" s="190" t="s">
        <v>415</v>
      </c>
      <c r="E115" s="685"/>
      <c r="F115" s="685"/>
      <c r="G115" s="685"/>
      <c r="H115" s="6"/>
      <c r="I115" s="6"/>
      <c r="J115" s="6"/>
      <c r="K115" s="6"/>
      <c r="L115" s="6"/>
      <c r="M115" s="6"/>
      <c r="N115" s="6"/>
      <c r="O115" s="6"/>
      <c r="P115" s="6"/>
      <c r="Q115" s="6"/>
      <c r="R115" s="6"/>
      <c r="S115" s="6"/>
      <c r="T115" s="6"/>
      <c r="U115" s="6"/>
    </row>
    <row r="116" spans="2:21" s="7" customFormat="1" ht="30">
      <c r="B116" s="188" t="s">
        <v>556</v>
      </c>
      <c r="C116" s="189" t="s">
        <v>414</v>
      </c>
      <c r="D116" s="190" t="s">
        <v>415</v>
      </c>
      <c r="E116" s="685"/>
      <c r="F116" s="685"/>
      <c r="G116" s="685"/>
      <c r="H116" s="6"/>
      <c r="I116" s="6"/>
      <c r="J116" s="6"/>
      <c r="K116" s="6"/>
      <c r="L116" s="6"/>
      <c r="M116" s="6"/>
      <c r="N116" s="6"/>
      <c r="O116" s="6"/>
      <c r="P116" s="6"/>
      <c r="Q116" s="6"/>
      <c r="R116" s="6"/>
      <c r="S116" s="6"/>
      <c r="T116" s="6"/>
      <c r="U116" s="6"/>
    </row>
    <row r="117" spans="2:21" s="7" customFormat="1" ht="45">
      <c r="B117" s="188" t="s">
        <v>1767</v>
      </c>
      <c r="C117" s="189" t="s">
        <v>414</v>
      </c>
      <c r="D117" s="190" t="s">
        <v>415</v>
      </c>
      <c r="E117" s="685"/>
      <c r="F117" s="685"/>
      <c r="G117" s="685"/>
      <c r="H117" s="6"/>
      <c r="I117" s="6"/>
      <c r="J117" s="6"/>
      <c r="K117" s="6"/>
      <c r="L117" s="6"/>
      <c r="M117" s="6"/>
      <c r="N117" s="6"/>
      <c r="O117" s="6"/>
      <c r="P117" s="6"/>
      <c r="Q117" s="6"/>
      <c r="R117" s="6"/>
      <c r="S117" s="6"/>
      <c r="T117" s="6"/>
      <c r="U117" s="6"/>
    </row>
    <row r="118" spans="2:21" s="7" customFormat="1" ht="20.100000000000001" customHeight="1">
      <c r="B118" s="188" t="s">
        <v>557</v>
      </c>
      <c r="C118" s="189" t="s">
        <v>414</v>
      </c>
      <c r="D118" s="190" t="s">
        <v>415</v>
      </c>
      <c r="E118" s="685"/>
      <c r="F118" s="685"/>
      <c r="G118" s="685"/>
      <c r="H118" s="6"/>
      <c r="I118" s="6"/>
      <c r="J118" s="6"/>
      <c r="K118" s="6"/>
      <c r="L118" s="6"/>
      <c r="M118" s="6"/>
      <c r="N118" s="6"/>
      <c r="O118" s="6"/>
      <c r="P118" s="6"/>
      <c r="Q118" s="6"/>
      <c r="R118" s="6"/>
      <c r="S118" s="6"/>
      <c r="T118" s="6"/>
      <c r="U118" s="6"/>
    </row>
    <row r="119" spans="2:21" s="7" customFormat="1" ht="30">
      <c r="B119" s="188" t="s">
        <v>558</v>
      </c>
      <c r="C119" s="189" t="s">
        <v>414</v>
      </c>
      <c r="D119" s="190" t="s">
        <v>415</v>
      </c>
      <c r="E119" s="685"/>
      <c r="F119" s="685"/>
      <c r="G119" s="685"/>
      <c r="H119" s="6"/>
      <c r="I119" s="6"/>
      <c r="J119" s="6"/>
      <c r="K119" s="6"/>
      <c r="L119" s="6"/>
      <c r="M119" s="6"/>
      <c r="N119" s="6"/>
      <c r="O119" s="6"/>
      <c r="P119" s="6"/>
      <c r="Q119" s="6"/>
      <c r="R119" s="6"/>
      <c r="S119" s="6"/>
      <c r="T119" s="6"/>
      <c r="U119" s="6"/>
    </row>
    <row r="120" spans="2:21" s="7" customFormat="1" ht="45">
      <c r="B120" s="186" t="s">
        <v>559</v>
      </c>
      <c r="C120" s="180" t="s">
        <v>414</v>
      </c>
      <c r="D120" s="181" t="s">
        <v>415</v>
      </c>
      <c r="E120" s="686"/>
      <c r="F120" s="686"/>
      <c r="G120" s="686"/>
      <c r="H120" s="6"/>
      <c r="I120" s="6"/>
      <c r="J120" s="6"/>
      <c r="K120" s="6"/>
      <c r="L120" s="6"/>
      <c r="M120" s="6"/>
      <c r="N120" s="6"/>
      <c r="O120" s="6"/>
      <c r="P120" s="6"/>
      <c r="Q120" s="6"/>
      <c r="R120" s="6"/>
      <c r="S120" s="6"/>
      <c r="T120" s="6"/>
      <c r="U120" s="6"/>
    </row>
    <row r="121" spans="2:21" s="7" customFormat="1" ht="18.95" customHeight="1">
      <c r="B121" s="688" t="s">
        <v>560</v>
      </c>
      <c r="C121" s="688"/>
      <c r="D121" s="688"/>
      <c r="E121" s="688"/>
      <c r="F121" s="688"/>
      <c r="G121" s="688"/>
      <c r="H121" s="6"/>
      <c r="I121" s="6"/>
      <c r="J121" s="6"/>
      <c r="K121" s="6"/>
      <c r="L121" s="6"/>
      <c r="M121" s="6"/>
      <c r="N121" s="6"/>
      <c r="O121" s="6"/>
      <c r="P121" s="6"/>
      <c r="Q121" s="6"/>
      <c r="R121" s="6"/>
      <c r="S121" s="6"/>
      <c r="T121" s="6"/>
      <c r="U121" s="6"/>
    </row>
    <row r="122" spans="2:21" s="7" customFormat="1" ht="18.95" customHeight="1" thickBot="1">
      <c r="B122" s="679" t="s">
        <v>1594</v>
      </c>
      <c r="C122" s="679"/>
      <c r="D122" s="679"/>
      <c r="E122" s="679"/>
      <c r="F122" s="679"/>
      <c r="G122" s="679"/>
      <c r="H122" s="6"/>
      <c r="I122" s="6"/>
      <c r="J122" s="6"/>
      <c r="K122" s="6"/>
      <c r="L122" s="6"/>
      <c r="M122" s="6"/>
      <c r="N122" s="6"/>
      <c r="O122" s="6"/>
      <c r="P122" s="6"/>
      <c r="Q122" s="6"/>
      <c r="R122" s="6"/>
      <c r="S122" s="6"/>
      <c r="T122" s="6"/>
      <c r="U122" s="6"/>
    </row>
    <row r="123" spans="2:21" s="7" customFormat="1" ht="60">
      <c r="B123" s="187" t="s">
        <v>561</v>
      </c>
      <c r="C123" s="183" t="s">
        <v>414</v>
      </c>
      <c r="D123" s="184" t="s">
        <v>415</v>
      </c>
      <c r="E123" s="684" t="s">
        <v>453</v>
      </c>
      <c r="F123" s="684"/>
      <c r="G123" s="684"/>
      <c r="H123" s="6"/>
      <c r="I123" s="6"/>
      <c r="J123" s="6"/>
      <c r="K123" s="6"/>
      <c r="L123" s="6"/>
      <c r="M123" s="6"/>
      <c r="N123" s="6"/>
      <c r="O123" s="6"/>
      <c r="P123" s="6"/>
      <c r="Q123" s="6"/>
      <c r="R123" s="6"/>
      <c r="S123" s="6"/>
      <c r="T123" s="6"/>
      <c r="U123" s="6"/>
    </row>
    <row r="124" spans="2:21" s="7" customFormat="1" ht="45">
      <c r="B124" s="188" t="s">
        <v>562</v>
      </c>
      <c r="C124" s="189" t="s">
        <v>414</v>
      </c>
      <c r="D124" s="190" t="s">
        <v>415</v>
      </c>
      <c r="E124" s="685"/>
      <c r="F124" s="685"/>
      <c r="G124" s="685"/>
      <c r="H124" s="6"/>
      <c r="I124" s="6"/>
      <c r="J124" s="6"/>
      <c r="K124" s="6"/>
      <c r="L124" s="6"/>
      <c r="M124" s="6"/>
      <c r="N124" s="6"/>
      <c r="O124" s="6"/>
      <c r="P124" s="6"/>
      <c r="Q124" s="6"/>
      <c r="R124" s="6"/>
      <c r="S124" s="6"/>
      <c r="T124" s="6"/>
      <c r="U124" s="6"/>
    </row>
    <row r="125" spans="2:21" s="7" customFormat="1" ht="75">
      <c r="B125" s="188" t="s">
        <v>563</v>
      </c>
      <c r="C125" s="189" t="s">
        <v>414</v>
      </c>
      <c r="D125" s="190" t="s">
        <v>415</v>
      </c>
      <c r="E125" s="685"/>
      <c r="F125" s="685"/>
      <c r="G125" s="685"/>
      <c r="H125" s="6"/>
      <c r="I125" s="6"/>
      <c r="J125" s="6"/>
      <c r="K125" s="6"/>
      <c r="L125" s="6"/>
      <c r="M125" s="6"/>
      <c r="N125" s="6"/>
      <c r="O125" s="6"/>
      <c r="P125" s="6"/>
      <c r="Q125" s="6"/>
      <c r="R125" s="6"/>
      <c r="S125" s="6"/>
      <c r="T125" s="6"/>
      <c r="U125" s="6"/>
    </row>
    <row r="126" spans="2:21" s="7" customFormat="1" ht="30">
      <c r="B126" s="188" t="s">
        <v>564</v>
      </c>
      <c r="C126" s="189" t="s">
        <v>414</v>
      </c>
      <c r="D126" s="190" t="s">
        <v>415</v>
      </c>
      <c r="E126" s="685"/>
      <c r="F126" s="685"/>
      <c r="G126" s="685"/>
      <c r="I126" s="6"/>
      <c r="J126" s="6"/>
      <c r="K126" s="6"/>
      <c r="L126" s="6"/>
      <c r="M126" s="6"/>
      <c r="N126" s="6"/>
      <c r="O126" s="6"/>
      <c r="P126" s="6"/>
      <c r="Q126" s="6"/>
      <c r="R126" s="6"/>
      <c r="S126" s="6"/>
      <c r="T126" s="6"/>
      <c r="U126" s="6"/>
    </row>
    <row r="127" spans="2:21" s="7" customFormat="1" ht="20.100000000000001" customHeight="1">
      <c r="B127" s="188" t="s">
        <v>565</v>
      </c>
      <c r="C127" s="189" t="s">
        <v>414</v>
      </c>
      <c r="D127" s="190" t="s">
        <v>415</v>
      </c>
      <c r="E127" s="685"/>
      <c r="F127" s="685"/>
      <c r="G127" s="685"/>
      <c r="I127" s="6"/>
      <c r="J127" s="6"/>
      <c r="K127" s="6"/>
      <c r="L127" s="6"/>
      <c r="M127" s="6"/>
      <c r="N127" s="6"/>
      <c r="O127" s="6"/>
      <c r="P127" s="6"/>
      <c r="Q127" s="6"/>
      <c r="R127" s="6"/>
      <c r="S127" s="6"/>
      <c r="T127" s="6"/>
      <c r="U127" s="6"/>
    </row>
    <row r="128" spans="2:21" s="7" customFormat="1" ht="30">
      <c r="B128" s="188" t="s">
        <v>566</v>
      </c>
      <c r="C128" s="189" t="s">
        <v>414</v>
      </c>
      <c r="D128" s="190" t="s">
        <v>415</v>
      </c>
      <c r="E128" s="685"/>
      <c r="F128" s="685"/>
      <c r="G128" s="685"/>
      <c r="I128" s="6"/>
      <c r="J128" s="6"/>
      <c r="K128" s="6"/>
      <c r="L128" s="6"/>
      <c r="M128" s="6"/>
      <c r="N128" s="6"/>
      <c r="O128" s="6"/>
      <c r="P128" s="6"/>
      <c r="Q128" s="6"/>
      <c r="R128" s="6"/>
      <c r="S128" s="6"/>
      <c r="T128" s="6"/>
      <c r="U128" s="6"/>
    </row>
    <row r="129" spans="2:21" s="7" customFormat="1" ht="60">
      <c r="B129" s="188" t="s">
        <v>567</v>
      </c>
      <c r="C129" s="190" t="s">
        <v>467</v>
      </c>
      <c r="D129" s="190" t="s">
        <v>548</v>
      </c>
      <c r="E129" s="706" t="s">
        <v>568</v>
      </c>
      <c r="F129" s="706"/>
      <c r="G129" s="706"/>
      <c r="I129" s="6"/>
      <c r="J129" s="6"/>
      <c r="K129" s="6"/>
      <c r="L129" s="6"/>
      <c r="M129" s="6"/>
      <c r="N129" s="6"/>
      <c r="O129" s="6"/>
      <c r="P129" s="6"/>
      <c r="Q129" s="6"/>
      <c r="R129" s="6"/>
      <c r="S129" s="6"/>
      <c r="T129" s="6"/>
      <c r="U129" s="6"/>
    </row>
    <row r="130" spans="2:21" s="7" customFormat="1" ht="78.95" customHeight="1">
      <c r="B130" s="188" t="s">
        <v>569</v>
      </c>
      <c r="C130" s="190" t="s">
        <v>467</v>
      </c>
      <c r="D130" s="190" t="s">
        <v>548</v>
      </c>
      <c r="E130" s="706" t="s">
        <v>570</v>
      </c>
      <c r="F130" s="706"/>
      <c r="G130" s="706"/>
      <c r="I130" s="6"/>
      <c r="J130" s="6"/>
      <c r="K130" s="6"/>
      <c r="L130" s="6"/>
      <c r="M130" s="6"/>
      <c r="N130" s="6"/>
      <c r="O130" s="6"/>
      <c r="P130" s="6"/>
      <c r="Q130" s="6"/>
      <c r="R130" s="6"/>
      <c r="S130" s="6"/>
      <c r="T130" s="6"/>
      <c r="U130" s="6"/>
    </row>
    <row r="131" spans="2:21" s="7" customFormat="1" ht="99" customHeight="1">
      <c r="B131" s="188" t="s">
        <v>571</v>
      </c>
      <c r="C131" s="189" t="s">
        <v>414</v>
      </c>
      <c r="D131" s="190" t="s">
        <v>415</v>
      </c>
      <c r="E131" s="706" t="s">
        <v>572</v>
      </c>
      <c r="F131" s="706"/>
      <c r="G131" s="706"/>
      <c r="H131" s="6"/>
      <c r="I131" s="6"/>
      <c r="J131" s="6"/>
      <c r="K131" s="6"/>
      <c r="L131" s="6"/>
      <c r="M131" s="6"/>
      <c r="N131" s="6"/>
      <c r="O131" s="6"/>
      <c r="P131" s="6"/>
      <c r="Q131" s="6"/>
      <c r="R131" s="6"/>
      <c r="S131" s="6"/>
      <c r="T131" s="6"/>
      <c r="U131" s="6"/>
    </row>
    <row r="132" spans="2:21" s="7" customFormat="1" ht="30">
      <c r="B132" s="188" t="s">
        <v>573</v>
      </c>
      <c r="C132" s="189" t="s">
        <v>414</v>
      </c>
      <c r="D132" s="190" t="s">
        <v>415</v>
      </c>
      <c r="E132" s="709" t="s">
        <v>418</v>
      </c>
      <c r="F132" s="709"/>
      <c r="G132" s="709"/>
      <c r="H132" s="6"/>
      <c r="I132" s="6"/>
      <c r="J132" s="6"/>
      <c r="K132" s="6"/>
      <c r="L132" s="6"/>
      <c r="M132" s="6"/>
      <c r="N132" s="6"/>
      <c r="O132" s="6"/>
      <c r="P132" s="6"/>
      <c r="Q132" s="6"/>
      <c r="R132" s="6"/>
      <c r="S132" s="6"/>
      <c r="T132" s="6"/>
      <c r="U132" s="6"/>
    </row>
    <row r="133" spans="2:21" s="7" customFormat="1" ht="45">
      <c r="B133" s="186" t="s">
        <v>574</v>
      </c>
      <c r="C133" s="180" t="s">
        <v>414</v>
      </c>
      <c r="D133" s="181" t="s">
        <v>415</v>
      </c>
      <c r="E133" s="696"/>
      <c r="F133" s="696"/>
      <c r="G133" s="696"/>
      <c r="H133" s="6"/>
      <c r="I133" s="6"/>
      <c r="J133" s="6"/>
      <c r="K133" s="6"/>
      <c r="L133" s="6"/>
      <c r="M133" s="6"/>
      <c r="N133" s="6"/>
      <c r="O133" s="6"/>
      <c r="P133" s="6"/>
      <c r="Q133" s="6"/>
      <c r="R133" s="6"/>
      <c r="S133" s="6"/>
      <c r="T133" s="6"/>
      <c r="U133" s="6"/>
    </row>
    <row r="134" spans="2:21" s="7" customFormat="1" ht="18.95" customHeight="1" thickBot="1">
      <c r="B134" s="679" t="s">
        <v>1595</v>
      </c>
      <c r="C134" s="679"/>
      <c r="D134" s="679"/>
      <c r="E134" s="679"/>
      <c r="F134" s="679"/>
      <c r="G134" s="679"/>
      <c r="H134" s="6"/>
      <c r="I134" s="6"/>
      <c r="J134" s="6"/>
      <c r="K134" s="6"/>
      <c r="L134" s="6"/>
      <c r="M134" s="6"/>
      <c r="N134" s="6"/>
      <c r="O134" s="6"/>
      <c r="P134" s="6"/>
      <c r="Q134" s="6"/>
      <c r="R134" s="6"/>
      <c r="S134" s="6"/>
      <c r="T134" s="6"/>
      <c r="U134" s="6"/>
    </row>
    <row r="135" spans="2:21" s="7" customFormat="1" ht="153.75" customHeight="1">
      <c r="B135" s="112" t="s">
        <v>575</v>
      </c>
      <c r="C135" s="113" t="s">
        <v>414</v>
      </c>
      <c r="D135" s="119" t="s">
        <v>415</v>
      </c>
      <c r="E135" s="704" t="s">
        <v>576</v>
      </c>
      <c r="F135" s="704"/>
      <c r="G135" s="704"/>
      <c r="H135" s="6"/>
      <c r="I135" s="6"/>
      <c r="J135" s="6"/>
      <c r="K135" s="6"/>
      <c r="L135" s="6"/>
      <c r="M135" s="6"/>
      <c r="N135" s="6"/>
      <c r="O135" s="6"/>
      <c r="P135" s="6"/>
      <c r="Q135" s="6"/>
      <c r="R135" s="6"/>
      <c r="S135" s="6"/>
      <c r="T135" s="6"/>
      <c r="U135" s="6"/>
    </row>
    <row r="136" spans="2:21" s="7" customFormat="1" ht="18.95" customHeight="1">
      <c r="B136" s="688" t="s">
        <v>577</v>
      </c>
      <c r="C136" s="688"/>
      <c r="D136" s="688"/>
      <c r="E136" s="688"/>
      <c r="F136" s="688"/>
      <c r="G136" s="688"/>
      <c r="H136" s="6"/>
      <c r="I136" s="6"/>
      <c r="J136" s="6"/>
      <c r="K136" s="6"/>
      <c r="L136" s="6"/>
      <c r="M136" s="6"/>
      <c r="N136" s="6"/>
      <c r="O136" s="6"/>
      <c r="P136" s="6"/>
      <c r="Q136" s="6"/>
      <c r="R136" s="6"/>
      <c r="S136" s="6"/>
      <c r="T136" s="6"/>
      <c r="U136" s="6"/>
    </row>
    <row r="137" spans="2:21" s="7" customFormat="1" ht="18.95" customHeight="1" thickBot="1">
      <c r="B137" s="679" t="s">
        <v>578</v>
      </c>
      <c r="C137" s="679"/>
      <c r="D137" s="679"/>
      <c r="E137" s="679"/>
      <c r="F137" s="679"/>
      <c r="G137" s="679"/>
      <c r="H137" s="6"/>
      <c r="I137" s="6"/>
      <c r="J137" s="6"/>
      <c r="K137" s="6"/>
      <c r="L137" s="6"/>
      <c r="M137" s="6"/>
      <c r="N137" s="6"/>
      <c r="O137" s="6"/>
      <c r="P137" s="6"/>
      <c r="Q137" s="6"/>
      <c r="R137" s="6"/>
      <c r="S137" s="6"/>
      <c r="T137" s="6"/>
      <c r="U137" s="6"/>
    </row>
    <row r="138" spans="2:21" s="7" customFormat="1" ht="60">
      <c r="B138" s="187" t="s">
        <v>579</v>
      </c>
      <c r="C138" s="183" t="s">
        <v>414</v>
      </c>
      <c r="D138" s="184" t="s">
        <v>415</v>
      </c>
      <c r="E138" s="680" t="s">
        <v>580</v>
      </c>
      <c r="F138" s="680"/>
      <c r="G138" s="680"/>
      <c r="H138" s="6"/>
      <c r="I138" s="6"/>
      <c r="J138" s="6"/>
      <c r="K138" s="6"/>
      <c r="L138" s="6"/>
      <c r="M138" s="6"/>
      <c r="N138" s="6"/>
      <c r="O138" s="6"/>
      <c r="P138" s="6"/>
      <c r="Q138" s="6"/>
      <c r="R138" s="6"/>
      <c r="S138" s="6"/>
      <c r="T138" s="6"/>
      <c r="U138" s="6"/>
    </row>
    <row r="139" spans="2:21" s="7" customFormat="1" ht="90">
      <c r="B139" s="188" t="s">
        <v>581</v>
      </c>
      <c r="C139" s="189" t="s">
        <v>414</v>
      </c>
      <c r="D139" s="190" t="s">
        <v>415</v>
      </c>
      <c r="E139" s="681"/>
      <c r="F139" s="681"/>
      <c r="G139" s="681"/>
      <c r="H139" s="6"/>
      <c r="I139" s="6"/>
      <c r="J139" s="6"/>
      <c r="K139" s="6"/>
      <c r="L139" s="6"/>
      <c r="M139" s="6"/>
      <c r="N139" s="6"/>
      <c r="O139" s="6"/>
      <c r="P139" s="6"/>
      <c r="Q139" s="6"/>
      <c r="R139" s="6"/>
      <c r="S139" s="6"/>
      <c r="T139" s="6"/>
      <c r="U139" s="6"/>
    </row>
    <row r="140" spans="2:21" s="7" customFormat="1" ht="30">
      <c r="B140" s="188" t="s">
        <v>582</v>
      </c>
      <c r="C140" s="189" t="s">
        <v>414</v>
      </c>
      <c r="D140" s="190" t="s">
        <v>415</v>
      </c>
      <c r="E140" s="681"/>
      <c r="F140" s="681"/>
      <c r="G140" s="681"/>
      <c r="H140" s="6"/>
      <c r="I140" s="6"/>
      <c r="J140" s="6"/>
      <c r="K140" s="6"/>
      <c r="L140" s="6"/>
      <c r="M140" s="6"/>
      <c r="N140" s="6"/>
      <c r="O140" s="6"/>
      <c r="P140" s="6"/>
      <c r="Q140" s="6"/>
      <c r="R140" s="6"/>
      <c r="S140" s="6"/>
      <c r="T140" s="6"/>
      <c r="U140" s="6"/>
    </row>
    <row r="141" spans="2:21" s="7" customFormat="1" ht="30">
      <c r="B141" s="188" t="s">
        <v>583</v>
      </c>
      <c r="C141" s="189" t="s">
        <v>414</v>
      </c>
      <c r="D141" s="190" t="s">
        <v>415</v>
      </c>
      <c r="E141" s="681"/>
      <c r="F141" s="681"/>
      <c r="G141" s="681"/>
      <c r="H141" s="6"/>
      <c r="I141" s="6"/>
      <c r="J141" s="6"/>
      <c r="K141" s="6"/>
      <c r="L141" s="6"/>
      <c r="M141" s="6"/>
      <c r="N141" s="6"/>
      <c r="O141" s="6"/>
      <c r="P141" s="6"/>
      <c r="Q141" s="6"/>
      <c r="R141" s="6"/>
      <c r="S141" s="6"/>
      <c r="T141" s="6"/>
      <c r="U141" s="6"/>
    </row>
    <row r="142" spans="2:21" s="7" customFormat="1" ht="45">
      <c r="B142" s="188" t="s">
        <v>584</v>
      </c>
      <c r="C142" s="189" t="s">
        <v>414</v>
      </c>
      <c r="D142" s="190" t="s">
        <v>415</v>
      </c>
      <c r="E142" s="681"/>
      <c r="F142" s="681"/>
      <c r="G142" s="681"/>
      <c r="H142" s="6"/>
      <c r="I142" s="6"/>
      <c r="J142" s="6"/>
      <c r="K142" s="6"/>
      <c r="L142" s="6"/>
      <c r="M142" s="6"/>
      <c r="N142" s="6"/>
      <c r="O142" s="6"/>
      <c r="P142" s="6"/>
      <c r="Q142" s="6"/>
      <c r="R142" s="6"/>
      <c r="S142" s="6"/>
      <c r="T142" s="6"/>
      <c r="U142" s="6"/>
    </row>
    <row r="143" spans="2:21" s="7" customFormat="1" ht="75">
      <c r="B143" s="188" t="s">
        <v>585</v>
      </c>
      <c r="C143" s="189" t="s">
        <v>414</v>
      </c>
      <c r="D143" s="190" t="s">
        <v>415</v>
      </c>
      <c r="E143" s="681"/>
      <c r="F143" s="681"/>
      <c r="G143" s="681"/>
      <c r="H143" s="6"/>
      <c r="I143" s="6"/>
      <c r="J143" s="6"/>
      <c r="K143" s="6"/>
      <c r="L143" s="6"/>
      <c r="M143" s="6"/>
      <c r="N143" s="6"/>
      <c r="O143" s="6"/>
      <c r="P143" s="6"/>
      <c r="Q143" s="6"/>
      <c r="R143" s="6"/>
      <c r="S143" s="6"/>
      <c r="T143" s="6"/>
      <c r="U143" s="6"/>
    </row>
    <row r="144" spans="2:21" s="7" customFormat="1" ht="15">
      <c r="B144" s="188" t="s">
        <v>586</v>
      </c>
      <c r="C144" s="189" t="s">
        <v>414</v>
      </c>
      <c r="D144" s="190" t="s">
        <v>415</v>
      </c>
      <c r="E144" s="681"/>
      <c r="F144" s="681"/>
      <c r="G144" s="681"/>
      <c r="H144" s="6"/>
      <c r="I144" s="6"/>
      <c r="J144" s="6"/>
      <c r="K144" s="6"/>
      <c r="L144" s="6"/>
      <c r="M144" s="6"/>
      <c r="N144" s="6"/>
      <c r="O144" s="6"/>
      <c r="P144" s="6"/>
      <c r="Q144" s="6"/>
      <c r="R144" s="6"/>
      <c r="S144" s="6"/>
      <c r="T144" s="6"/>
      <c r="U144" s="6"/>
    </row>
    <row r="145" spans="2:21" s="7" customFormat="1" ht="30">
      <c r="B145" s="188" t="s">
        <v>587</v>
      </c>
      <c r="C145" s="189" t="s">
        <v>414</v>
      </c>
      <c r="D145" s="190" t="s">
        <v>415</v>
      </c>
      <c r="E145" s="681"/>
      <c r="F145" s="681"/>
      <c r="G145" s="681"/>
      <c r="H145" s="6"/>
      <c r="I145" s="6"/>
      <c r="J145" s="6"/>
      <c r="K145" s="6"/>
      <c r="L145" s="6"/>
      <c r="M145" s="6"/>
      <c r="N145" s="6"/>
      <c r="O145" s="6"/>
      <c r="P145" s="6"/>
      <c r="Q145" s="6"/>
      <c r="R145" s="6"/>
      <c r="S145" s="6"/>
      <c r="T145" s="6"/>
      <c r="U145" s="6"/>
    </row>
    <row r="146" spans="2:21" s="7" customFormat="1" ht="30">
      <c r="B146" s="188" t="s">
        <v>588</v>
      </c>
      <c r="C146" s="189" t="s">
        <v>414</v>
      </c>
      <c r="D146" s="190" t="s">
        <v>415</v>
      </c>
      <c r="E146" s="681"/>
      <c r="F146" s="681"/>
      <c r="G146" s="681"/>
      <c r="H146" s="6"/>
      <c r="I146" s="6"/>
      <c r="J146" s="6"/>
      <c r="K146" s="6"/>
      <c r="L146" s="6"/>
      <c r="M146" s="6"/>
      <c r="N146" s="6"/>
      <c r="O146" s="6"/>
      <c r="P146" s="6"/>
      <c r="Q146" s="6"/>
      <c r="R146" s="6"/>
      <c r="S146" s="6"/>
      <c r="T146" s="6"/>
      <c r="U146" s="6"/>
    </row>
    <row r="147" spans="2:21" s="7" customFormat="1" ht="45">
      <c r="B147" s="188" t="s">
        <v>589</v>
      </c>
      <c r="C147" s="189" t="s">
        <v>414</v>
      </c>
      <c r="D147" s="190" t="s">
        <v>415</v>
      </c>
      <c r="E147" s="681"/>
      <c r="F147" s="681"/>
      <c r="G147" s="681"/>
      <c r="H147" s="6"/>
      <c r="I147" s="6"/>
      <c r="J147" s="6"/>
      <c r="K147" s="6"/>
      <c r="L147" s="6"/>
      <c r="M147" s="6"/>
      <c r="N147" s="6"/>
      <c r="O147" s="6"/>
      <c r="P147" s="6"/>
      <c r="Q147" s="6"/>
      <c r="R147" s="6"/>
      <c r="S147" s="6"/>
      <c r="T147" s="6"/>
      <c r="U147" s="6"/>
    </row>
    <row r="148" spans="2:21" s="7" customFormat="1" ht="45">
      <c r="B148" s="188" t="s">
        <v>590</v>
      </c>
      <c r="C148" s="189" t="s">
        <v>414</v>
      </c>
      <c r="D148" s="190" t="s">
        <v>415</v>
      </c>
      <c r="E148" s="681"/>
      <c r="F148" s="681"/>
      <c r="G148" s="681"/>
      <c r="H148" s="6"/>
      <c r="I148" s="6"/>
      <c r="J148" s="6"/>
      <c r="K148" s="6"/>
      <c r="L148" s="6"/>
      <c r="M148" s="6"/>
      <c r="N148" s="6"/>
      <c r="O148" s="6"/>
      <c r="P148" s="6"/>
      <c r="Q148" s="6"/>
      <c r="R148" s="6"/>
      <c r="S148" s="6"/>
      <c r="T148" s="6"/>
      <c r="U148" s="6"/>
    </row>
    <row r="149" spans="2:21" s="7" customFormat="1" ht="30">
      <c r="B149" s="188" t="s">
        <v>591</v>
      </c>
      <c r="C149" s="189" t="s">
        <v>414</v>
      </c>
      <c r="D149" s="190" t="s">
        <v>415</v>
      </c>
      <c r="E149" s="681"/>
      <c r="F149" s="681"/>
      <c r="G149" s="681"/>
      <c r="H149" s="6"/>
      <c r="I149" s="6"/>
      <c r="J149" s="6"/>
      <c r="K149" s="6"/>
      <c r="L149" s="6"/>
      <c r="M149" s="6"/>
      <c r="N149" s="6"/>
      <c r="O149" s="6"/>
      <c r="P149" s="6"/>
      <c r="Q149" s="6"/>
      <c r="R149" s="6"/>
      <c r="S149" s="6"/>
      <c r="T149" s="6"/>
      <c r="U149" s="6"/>
    </row>
    <row r="150" spans="2:21" s="7" customFormat="1" ht="180" customHeight="1">
      <c r="B150" s="186" t="s">
        <v>592</v>
      </c>
      <c r="C150" s="180" t="s">
        <v>414</v>
      </c>
      <c r="D150" s="181" t="s">
        <v>415</v>
      </c>
      <c r="E150" s="697" t="s">
        <v>1596</v>
      </c>
      <c r="F150" s="697"/>
      <c r="G150" s="697"/>
      <c r="H150" s="6"/>
      <c r="I150" s="6"/>
      <c r="J150" s="6"/>
      <c r="K150" s="6"/>
      <c r="L150" s="6"/>
      <c r="M150" s="6"/>
      <c r="N150" s="6"/>
      <c r="O150" s="6"/>
      <c r="P150" s="6"/>
      <c r="Q150" s="6"/>
      <c r="R150" s="6"/>
      <c r="S150" s="6"/>
      <c r="T150" s="6"/>
      <c r="U150" s="6"/>
    </row>
    <row r="151" spans="2:21" s="7" customFormat="1" ht="18.95" customHeight="1">
      <c r="B151" s="688" t="s">
        <v>593</v>
      </c>
      <c r="C151" s="688"/>
      <c r="D151" s="688"/>
      <c r="E151" s="688"/>
      <c r="F151" s="688"/>
      <c r="G151" s="688"/>
      <c r="H151" s="6"/>
      <c r="I151" s="6"/>
      <c r="J151" s="6"/>
      <c r="K151" s="6"/>
      <c r="L151" s="6"/>
      <c r="M151" s="6"/>
      <c r="N151" s="6"/>
      <c r="O151" s="6"/>
      <c r="P151" s="6"/>
      <c r="Q151" s="6"/>
      <c r="R151" s="6"/>
      <c r="S151" s="6"/>
      <c r="T151" s="6"/>
      <c r="U151" s="6"/>
    </row>
    <row r="152" spans="2:21" s="7" customFormat="1" ht="18.95" customHeight="1" thickBot="1">
      <c r="B152" s="679" t="s">
        <v>594</v>
      </c>
      <c r="C152" s="679"/>
      <c r="D152" s="679"/>
      <c r="E152" s="679"/>
      <c r="F152" s="679"/>
      <c r="G152" s="679"/>
      <c r="H152" s="6"/>
      <c r="I152" s="6"/>
      <c r="J152" s="6"/>
      <c r="K152" s="6"/>
      <c r="L152" s="6"/>
      <c r="M152" s="6"/>
      <c r="N152" s="6"/>
      <c r="O152" s="6"/>
      <c r="P152" s="6"/>
      <c r="Q152" s="6"/>
      <c r="R152" s="6"/>
      <c r="S152" s="6"/>
      <c r="T152" s="6"/>
      <c r="U152" s="6"/>
    </row>
    <row r="153" spans="2:21" s="7" customFormat="1" ht="60">
      <c r="B153" s="112" t="s">
        <v>595</v>
      </c>
      <c r="C153" s="113" t="s">
        <v>414</v>
      </c>
      <c r="D153" s="119" t="s">
        <v>415</v>
      </c>
      <c r="E153" s="687" t="s">
        <v>596</v>
      </c>
      <c r="F153" s="687"/>
      <c r="G153" s="687"/>
      <c r="H153" s="6"/>
      <c r="I153" s="6"/>
      <c r="J153" s="6"/>
      <c r="K153" s="6"/>
      <c r="L153" s="6"/>
      <c r="M153" s="6"/>
      <c r="N153" s="6"/>
      <c r="O153" s="6"/>
      <c r="P153" s="6"/>
      <c r="Q153" s="6"/>
      <c r="R153" s="6"/>
      <c r="S153" s="6"/>
      <c r="T153" s="6"/>
      <c r="U153" s="6"/>
    </row>
    <row r="154" spans="2:21" s="7" customFormat="1" ht="18.95" customHeight="1" thickBot="1">
      <c r="B154" s="679" t="s">
        <v>597</v>
      </c>
      <c r="C154" s="679"/>
      <c r="D154" s="679"/>
      <c r="E154" s="679"/>
      <c r="F154" s="679"/>
      <c r="G154" s="679"/>
      <c r="H154" s="6"/>
      <c r="I154" s="6"/>
      <c r="J154" s="6"/>
      <c r="K154" s="6"/>
      <c r="L154" s="6"/>
      <c r="M154" s="6"/>
      <c r="N154" s="6"/>
      <c r="O154" s="6"/>
      <c r="P154" s="6"/>
      <c r="Q154" s="6"/>
      <c r="R154" s="6"/>
      <c r="S154" s="6"/>
      <c r="T154" s="6"/>
      <c r="U154" s="6"/>
    </row>
    <row r="155" spans="2:21" s="7" customFormat="1" ht="60">
      <c r="B155" s="112" t="s">
        <v>598</v>
      </c>
      <c r="C155" s="113" t="s">
        <v>414</v>
      </c>
      <c r="D155" s="119" t="s">
        <v>415</v>
      </c>
      <c r="E155" s="687" t="s">
        <v>418</v>
      </c>
      <c r="F155" s="687"/>
      <c r="G155" s="687"/>
      <c r="H155" s="6"/>
      <c r="I155" s="6"/>
      <c r="J155" s="6"/>
      <c r="K155" s="6"/>
      <c r="L155" s="6"/>
      <c r="M155" s="6"/>
      <c r="N155" s="6"/>
      <c r="O155" s="6"/>
      <c r="P155" s="6"/>
      <c r="Q155" s="6"/>
      <c r="R155" s="6"/>
      <c r="S155" s="6"/>
      <c r="T155" s="6"/>
      <c r="U155" s="6"/>
    </row>
    <row r="156" spans="2:21" s="7" customFormat="1" ht="18.95" customHeight="1" thickBot="1">
      <c r="B156" s="679" t="s">
        <v>599</v>
      </c>
      <c r="C156" s="679"/>
      <c r="D156" s="679"/>
      <c r="E156" s="679"/>
      <c r="F156" s="679"/>
      <c r="G156" s="679"/>
      <c r="H156" s="6"/>
      <c r="I156" s="6"/>
      <c r="J156" s="6"/>
      <c r="K156" s="6"/>
      <c r="L156" s="6"/>
      <c r="M156" s="6"/>
      <c r="N156" s="6"/>
      <c r="O156" s="6"/>
      <c r="P156" s="6"/>
      <c r="Q156" s="6"/>
      <c r="R156" s="6"/>
      <c r="S156" s="6"/>
      <c r="T156" s="6"/>
      <c r="U156" s="6"/>
    </row>
    <row r="157" spans="2:21" s="7" customFormat="1" ht="87" customHeight="1">
      <c r="B157" s="187" t="s">
        <v>600</v>
      </c>
      <c r="C157" s="183" t="s">
        <v>414</v>
      </c>
      <c r="D157" s="184" t="s">
        <v>415</v>
      </c>
      <c r="E157" s="680" t="s">
        <v>601</v>
      </c>
      <c r="F157" s="680"/>
      <c r="G157" s="680"/>
      <c r="H157" s="6"/>
      <c r="I157" s="6"/>
      <c r="J157" s="6"/>
      <c r="K157" s="6"/>
      <c r="L157" s="6"/>
      <c r="M157" s="6"/>
      <c r="N157" s="6"/>
      <c r="O157" s="6"/>
      <c r="P157" s="6"/>
      <c r="Q157" s="6"/>
      <c r="R157" s="6"/>
      <c r="S157" s="6"/>
      <c r="T157" s="6"/>
      <c r="U157" s="6"/>
    </row>
    <row r="158" spans="2:21" ht="14.25">
      <c r="B158" s="2"/>
      <c r="C158" s="2"/>
      <c r="D158" s="5"/>
      <c r="H158" s="4"/>
      <c r="I158" s="4"/>
      <c r="J158" s="4"/>
      <c r="K158" s="4"/>
      <c r="L158" s="4"/>
      <c r="M158" s="4"/>
      <c r="N158" s="4"/>
      <c r="O158" s="4"/>
      <c r="P158" s="4"/>
      <c r="Q158" s="4"/>
      <c r="R158" s="4"/>
      <c r="S158" s="4"/>
      <c r="T158" s="4"/>
      <c r="U158" s="4"/>
    </row>
    <row r="159" spans="2:21" ht="14.25">
      <c r="B159" s="2"/>
      <c r="C159" s="2"/>
      <c r="D159" s="5"/>
      <c r="E159" s="4"/>
      <c r="F159" s="4"/>
      <c r="G159" s="4"/>
      <c r="H159" s="4"/>
      <c r="I159" s="4"/>
      <c r="J159" s="4"/>
      <c r="K159" s="4"/>
      <c r="L159" s="4"/>
      <c r="M159" s="4"/>
      <c r="N159" s="4"/>
      <c r="O159" s="4"/>
      <c r="P159" s="4"/>
      <c r="Q159" s="4"/>
      <c r="R159" s="4"/>
      <c r="S159" s="4"/>
      <c r="T159" s="4"/>
      <c r="U159" s="4"/>
    </row>
    <row r="160" spans="2:21" ht="14.25">
      <c r="B160" s="2"/>
      <c r="C160" s="2"/>
      <c r="D160" s="5"/>
      <c r="E160" s="4"/>
      <c r="F160" s="4"/>
      <c r="G160" s="4"/>
      <c r="H160" s="4"/>
      <c r="I160" s="4"/>
      <c r="J160" s="4"/>
      <c r="K160" s="4"/>
      <c r="L160" s="4"/>
      <c r="M160" s="4"/>
      <c r="N160" s="4"/>
      <c r="O160" s="4"/>
      <c r="P160" s="4"/>
      <c r="Q160" s="4"/>
      <c r="R160" s="4"/>
      <c r="S160" s="4"/>
      <c r="T160" s="4"/>
      <c r="U160" s="4"/>
    </row>
    <row r="161" spans="2:21" ht="14.25">
      <c r="B161" s="2"/>
      <c r="C161" s="2"/>
      <c r="D161" s="5"/>
      <c r="E161" s="4"/>
      <c r="F161" s="4"/>
      <c r="G161" s="4"/>
      <c r="H161" s="4"/>
      <c r="I161" s="4"/>
      <c r="J161" s="4"/>
      <c r="K161" s="4"/>
      <c r="L161" s="4"/>
      <c r="M161" s="4"/>
      <c r="N161" s="4"/>
      <c r="O161" s="4"/>
      <c r="P161" s="4"/>
      <c r="Q161" s="4"/>
      <c r="R161" s="4"/>
      <c r="S161" s="4"/>
      <c r="T161" s="4"/>
      <c r="U161" s="4"/>
    </row>
    <row r="162" spans="2:21" ht="14.25">
      <c r="B162" s="1"/>
      <c r="C162" s="2"/>
      <c r="D162" s="5"/>
      <c r="E162" s="4"/>
      <c r="F162" s="4"/>
      <c r="G162" s="4"/>
      <c r="H162" s="4"/>
      <c r="I162" s="4"/>
      <c r="J162" s="4"/>
      <c r="K162" s="4"/>
      <c r="L162" s="4"/>
      <c r="M162" s="4"/>
      <c r="N162" s="4"/>
      <c r="O162" s="4"/>
      <c r="P162" s="4"/>
      <c r="Q162" s="4"/>
      <c r="R162" s="4"/>
      <c r="S162" s="4"/>
      <c r="T162" s="4"/>
      <c r="U162" s="4"/>
    </row>
    <row r="163" spans="2:21" ht="14.25">
      <c r="B163" s="1"/>
      <c r="C163" s="2"/>
      <c r="D163" s="5"/>
      <c r="E163" s="4"/>
      <c r="F163" s="4"/>
      <c r="G163" s="4"/>
      <c r="H163" s="4"/>
      <c r="I163" s="4"/>
      <c r="J163" s="4"/>
      <c r="K163" s="4"/>
      <c r="L163" s="4"/>
      <c r="M163" s="4"/>
      <c r="N163" s="4"/>
      <c r="O163" s="4"/>
      <c r="P163" s="4"/>
      <c r="Q163" s="4"/>
      <c r="R163" s="4"/>
      <c r="S163" s="4"/>
      <c r="T163" s="4"/>
      <c r="U163" s="4"/>
    </row>
    <row r="164" spans="2:21" ht="14.25">
      <c r="B164" s="2"/>
      <c r="C164" s="2"/>
      <c r="D164" s="5"/>
      <c r="E164" s="4"/>
      <c r="F164" s="4"/>
      <c r="G164" s="4"/>
      <c r="H164" s="6"/>
      <c r="I164" s="4"/>
      <c r="J164" s="4"/>
      <c r="K164" s="4"/>
      <c r="L164" s="4"/>
      <c r="M164" s="4"/>
      <c r="N164" s="4"/>
      <c r="O164" s="4"/>
      <c r="P164" s="4"/>
      <c r="Q164" s="4"/>
      <c r="R164" s="4"/>
      <c r="S164" s="4"/>
      <c r="T164" s="4"/>
      <c r="U164" s="4"/>
    </row>
    <row r="165" spans="2:21" ht="14.25">
      <c r="B165" s="2"/>
      <c r="C165" s="2"/>
      <c r="D165" s="5"/>
      <c r="E165" s="4"/>
      <c r="F165" s="4"/>
      <c r="G165" s="4"/>
      <c r="H165" s="6"/>
      <c r="I165" s="4"/>
      <c r="J165" s="4"/>
      <c r="K165" s="4"/>
      <c r="L165" s="4"/>
      <c r="M165" s="4"/>
      <c r="N165" s="4"/>
      <c r="O165" s="4"/>
      <c r="P165" s="4"/>
      <c r="Q165" s="4"/>
      <c r="R165" s="4"/>
      <c r="S165" s="4"/>
      <c r="T165" s="4"/>
      <c r="U165" s="4"/>
    </row>
    <row r="166" spans="2:21" ht="14.25">
      <c r="B166" s="2"/>
      <c r="C166" s="2"/>
      <c r="D166" s="5"/>
      <c r="E166" s="4"/>
      <c r="F166" s="4"/>
      <c r="G166" s="4"/>
      <c r="H166" s="6"/>
      <c r="I166" s="4"/>
      <c r="J166" s="4"/>
      <c r="K166" s="4"/>
      <c r="L166" s="4"/>
      <c r="M166" s="4"/>
      <c r="N166" s="4"/>
      <c r="O166" s="4"/>
      <c r="P166" s="4"/>
      <c r="Q166" s="4"/>
      <c r="R166" s="4"/>
      <c r="S166" s="4"/>
      <c r="T166" s="4"/>
      <c r="U166" s="4"/>
    </row>
    <row r="167" spans="2:21" ht="14.25">
      <c r="B167" s="2"/>
      <c r="C167" s="2"/>
      <c r="D167" s="5"/>
      <c r="E167" s="4"/>
      <c r="F167" s="4"/>
      <c r="G167" s="4"/>
      <c r="H167" s="6"/>
      <c r="I167" s="4"/>
      <c r="J167" s="4"/>
      <c r="K167" s="4"/>
      <c r="L167" s="4"/>
      <c r="M167" s="4"/>
      <c r="N167" s="4"/>
      <c r="O167" s="4"/>
      <c r="P167" s="4"/>
      <c r="Q167" s="4"/>
      <c r="R167" s="4"/>
      <c r="S167" s="4"/>
      <c r="T167" s="4"/>
      <c r="U167" s="4"/>
    </row>
    <row r="168" spans="2:21" ht="14.25">
      <c r="B168" s="2"/>
      <c r="C168" s="2"/>
      <c r="D168" s="5"/>
      <c r="E168" s="4"/>
      <c r="F168" s="4"/>
      <c r="G168" s="4"/>
      <c r="H168" s="6"/>
      <c r="I168" s="4"/>
      <c r="J168" s="4"/>
      <c r="K168" s="4"/>
      <c r="L168" s="4"/>
      <c r="M168" s="4"/>
      <c r="N168" s="4"/>
      <c r="O168" s="4"/>
      <c r="P168" s="4"/>
      <c r="Q168" s="4"/>
      <c r="R168" s="4"/>
      <c r="S168" s="4"/>
      <c r="T168" s="4"/>
      <c r="U168" s="4"/>
    </row>
    <row r="169" spans="2:21" ht="14.25">
      <c r="B169" s="2"/>
      <c r="C169" s="2"/>
      <c r="D169" s="5"/>
      <c r="E169" s="4"/>
      <c r="F169" s="4"/>
      <c r="G169" s="4"/>
      <c r="H169" s="4"/>
      <c r="I169" s="4"/>
      <c r="J169" s="4"/>
      <c r="K169" s="4"/>
      <c r="L169" s="4"/>
      <c r="M169" s="4"/>
      <c r="N169" s="4"/>
      <c r="O169" s="4"/>
      <c r="P169" s="4"/>
      <c r="Q169" s="4"/>
      <c r="R169" s="4"/>
      <c r="S169" s="4"/>
      <c r="T169" s="4"/>
      <c r="U169" s="4"/>
    </row>
    <row r="170" spans="2:21" ht="14.25">
      <c r="B170" s="2"/>
      <c r="C170" s="2"/>
      <c r="D170" s="5"/>
      <c r="E170" s="4"/>
      <c r="F170" s="4"/>
      <c r="G170" s="4"/>
      <c r="H170" s="4"/>
      <c r="I170" s="4"/>
      <c r="J170" s="4"/>
      <c r="K170" s="4"/>
      <c r="L170" s="4"/>
      <c r="M170" s="4"/>
      <c r="N170" s="4"/>
      <c r="O170" s="4"/>
      <c r="P170" s="4"/>
      <c r="Q170" s="4"/>
      <c r="R170" s="4"/>
      <c r="S170" s="4"/>
      <c r="T170" s="4"/>
      <c r="U170" s="4"/>
    </row>
    <row r="171" spans="2:21" ht="14.25">
      <c r="B171" s="2"/>
      <c r="C171" s="2"/>
      <c r="D171" s="5"/>
      <c r="E171" s="4"/>
      <c r="F171" s="4"/>
      <c r="G171" s="4"/>
      <c r="H171" s="4"/>
      <c r="I171" s="4"/>
      <c r="J171" s="4"/>
      <c r="K171" s="4"/>
      <c r="L171" s="4"/>
      <c r="M171" s="4"/>
      <c r="N171" s="4"/>
      <c r="O171" s="4"/>
      <c r="P171" s="4"/>
      <c r="Q171" s="4"/>
      <c r="R171" s="4"/>
      <c r="S171" s="4"/>
      <c r="T171" s="4"/>
      <c r="U171" s="4"/>
    </row>
    <row r="172" spans="2:21" ht="14.25">
      <c r="B172" s="2"/>
      <c r="C172" s="2"/>
      <c r="D172" s="5"/>
      <c r="E172" s="4"/>
      <c r="F172" s="4"/>
      <c r="G172" s="4"/>
      <c r="H172" s="4"/>
      <c r="I172" s="4"/>
      <c r="J172" s="4"/>
      <c r="K172" s="4"/>
      <c r="L172" s="4"/>
      <c r="M172" s="4"/>
      <c r="N172" s="4"/>
      <c r="O172" s="4"/>
      <c r="P172" s="4"/>
      <c r="Q172" s="4"/>
      <c r="R172" s="4"/>
      <c r="S172" s="4"/>
      <c r="T172" s="4"/>
      <c r="U172" s="4"/>
    </row>
    <row r="173" spans="2:21" ht="14.25">
      <c r="B173" s="2"/>
      <c r="C173" s="2"/>
      <c r="D173" s="5"/>
      <c r="E173" s="4"/>
      <c r="F173" s="4"/>
      <c r="G173" s="4"/>
      <c r="H173" s="4"/>
      <c r="I173" s="4"/>
      <c r="J173" s="4"/>
      <c r="K173" s="4"/>
      <c r="L173" s="4"/>
      <c r="M173" s="4"/>
      <c r="N173" s="4"/>
      <c r="O173" s="4"/>
      <c r="P173" s="4"/>
      <c r="Q173" s="4"/>
      <c r="R173" s="4"/>
      <c r="S173" s="4"/>
      <c r="T173" s="4"/>
      <c r="U173" s="4"/>
    </row>
    <row r="174" spans="2:21" ht="14.25">
      <c r="B174" s="2"/>
      <c r="C174" s="2"/>
      <c r="D174" s="5"/>
      <c r="E174" s="4"/>
      <c r="F174" s="4"/>
      <c r="G174" s="4"/>
      <c r="H174" s="4"/>
      <c r="I174" s="4"/>
      <c r="J174" s="4"/>
      <c r="K174" s="4"/>
      <c r="L174" s="4"/>
      <c r="M174" s="4"/>
      <c r="N174" s="4"/>
      <c r="O174" s="4"/>
      <c r="P174" s="4"/>
      <c r="Q174" s="4"/>
      <c r="R174" s="4"/>
      <c r="S174" s="4"/>
      <c r="T174" s="4"/>
      <c r="U174" s="4"/>
    </row>
    <row r="175" spans="2:21" ht="14.25">
      <c r="B175" s="2"/>
      <c r="C175" s="2"/>
      <c r="D175" s="5"/>
      <c r="E175" s="4"/>
      <c r="F175" s="4"/>
      <c r="G175" s="4"/>
      <c r="H175" s="4"/>
      <c r="I175" s="4"/>
      <c r="J175" s="4"/>
      <c r="K175" s="4"/>
      <c r="L175" s="4"/>
      <c r="M175" s="4"/>
      <c r="N175" s="4"/>
      <c r="O175" s="4"/>
      <c r="P175" s="4"/>
      <c r="Q175" s="4"/>
      <c r="R175" s="4"/>
      <c r="S175" s="4"/>
      <c r="T175" s="4"/>
      <c r="U175" s="4"/>
    </row>
    <row r="176" spans="2:21" ht="14.25">
      <c r="B176" s="2"/>
      <c r="C176" s="2"/>
      <c r="D176" s="5"/>
      <c r="E176" s="4"/>
      <c r="F176" s="4"/>
      <c r="G176" s="4"/>
      <c r="H176" s="4"/>
      <c r="I176" s="4"/>
      <c r="J176" s="4"/>
      <c r="K176" s="4"/>
      <c r="L176" s="4"/>
      <c r="M176" s="4"/>
      <c r="N176" s="4"/>
      <c r="O176" s="4"/>
      <c r="P176" s="4"/>
      <c r="Q176" s="4"/>
      <c r="R176" s="4"/>
      <c r="S176" s="4"/>
      <c r="T176" s="4"/>
      <c r="U176" s="4"/>
    </row>
    <row r="177" spans="2:21" ht="14.25">
      <c r="B177" s="2"/>
      <c r="C177" s="2"/>
      <c r="D177" s="5"/>
      <c r="E177" s="4"/>
      <c r="F177" s="4"/>
      <c r="G177" s="4"/>
      <c r="H177" s="4"/>
      <c r="I177" s="4"/>
      <c r="J177" s="4"/>
      <c r="K177" s="4"/>
      <c r="L177" s="4"/>
      <c r="M177" s="4"/>
      <c r="N177" s="4"/>
      <c r="O177" s="4"/>
      <c r="P177" s="4"/>
      <c r="Q177" s="4"/>
      <c r="R177" s="4"/>
      <c r="S177" s="4"/>
      <c r="T177" s="4"/>
      <c r="U177" s="4"/>
    </row>
    <row r="178" spans="2:21" ht="14.25">
      <c r="B178" s="2"/>
      <c r="C178" s="2"/>
      <c r="D178" s="5"/>
      <c r="E178" s="4"/>
      <c r="F178" s="4"/>
      <c r="G178" s="4"/>
      <c r="H178" s="4"/>
      <c r="I178" s="4"/>
      <c r="J178" s="4"/>
      <c r="K178" s="4"/>
      <c r="L178" s="4"/>
      <c r="M178" s="4"/>
      <c r="N178" s="4"/>
      <c r="O178" s="4"/>
      <c r="P178" s="4"/>
      <c r="Q178" s="4"/>
      <c r="R178" s="4"/>
      <c r="S178" s="4"/>
      <c r="T178" s="4"/>
      <c r="U178" s="4"/>
    </row>
    <row r="179" spans="2:21" ht="14.25">
      <c r="B179" s="2"/>
      <c r="C179" s="2"/>
      <c r="D179" s="5"/>
      <c r="E179" s="4"/>
      <c r="F179" s="4"/>
      <c r="G179" s="4"/>
      <c r="H179" s="4"/>
      <c r="I179" s="4"/>
      <c r="J179" s="4"/>
      <c r="K179" s="4"/>
      <c r="L179" s="4"/>
      <c r="M179" s="4"/>
      <c r="N179" s="4"/>
      <c r="O179" s="4"/>
      <c r="P179" s="4"/>
      <c r="Q179" s="4"/>
      <c r="R179" s="4"/>
      <c r="S179" s="4"/>
      <c r="T179" s="4"/>
      <c r="U179" s="4"/>
    </row>
    <row r="180" spans="2:21" ht="14.25">
      <c r="B180" s="2"/>
      <c r="C180" s="2"/>
      <c r="D180" s="5"/>
      <c r="E180" s="4"/>
      <c r="F180" s="4"/>
      <c r="G180" s="4"/>
      <c r="H180" s="4"/>
      <c r="I180" s="4"/>
      <c r="J180" s="4"/>
      <c r="K180" s="4"/>
      <c r="L180" s="4"/>
      <c r="M180" s="4"/>
      <c r="N180" s="4"/>
      <c r="O180" s="4"/>
      <c r="P180" s="4"/>
      <c r="Q180" s="4"/>
      <c r="R180" s="4"/>
      <c r="S180" s="4"/>
      <c r="T180" s="4"/>
      <c r="U180" s="4"/>
    </row>
    <row r="181" spans="2:21" ht="14.25">
      <c r="B181" s="2"/>
      <c r="C181" s="2"/>
      <c r="D181" s="5"/>
      <c r="E181" s="4"/>
      <c r="F181" s="4"/>
      <c r="G181" s="4"/>
      <c r="H181" s="4"/>
      <c r="I181" s="4"/>
      <c r="J181" s="4"/>
      <c r="K181" s="4"/>
      <c r="L181" s="4"/>
      <c r="M181" s="4"/>
      <c r="N181" s="4"/>
      <c r="O181" s="4"/>
      <c r="P181" s="4"/>
      <c r="Q181" s="4"/>
      <c r="R181" s="4"/>
      <c r="S181" s="4"/>
      <c r="T181" s="4"/>
      <c r="U181" s="4"/>
    </row>
    <row r="182" spans="2:21" ht="14.25">
      <c r="B182" s="2"/>
      <c r="C182" s="2"/>
      <c r="D182" s="5"/>
      <c r="E182" s="4"/>
      <c r="F182" s="4"/>
      <c r="G182" s="4"/>
      <c r="H182" s="4"/>
      <c r="I182" s="4"/>
      <c r="J182" s="4"/>
      <c r="K182" s="4"/>
      <c r="L182" s="4"/>
      <c r="M182" s="4"/>
      <c r="N182" s="4"/>
      <c r="O182" s="4"/>
      <c r="P182" s="4"/>
      <c r="Q182" s="4"/>
      <c r="R182" s="4"/>
      <c r="S182" s="4"/>
      <c r="T182" s="4"/>
      <c r="U182" s="4"/>
    </row>
    <row r="183" spans="2:21" ht="14.25">
      <c r="B183" s="2"/>
      <c r="C183" s="2"/>
      <c r="D183" s="5"/>
      <c r="E183" s="4"/>
      <c r="F183" s="4"/>
      <c r="G183" s="4"/>
      <c r="H183" s="4"/>
      <c r="I183" s="4"/>
      <c r="J183" s="4"/>
      <c r="K183" s="4"/>
      <c r="L183" s="4"/>
      <c r="M183" s="4"/>
      <c r="N183" s="4"/>
      <c r="O183" s="4"/>
      <c r="P183" s="4"/>
      <c r="Q183" s="4"/>
      <c r="R183" s="4"/>
      <c r="S183" s="4"/>
      <c r="T183" s="4"/>
      <c r="U183" s="4"/>
    </row>
    <row r="184" spans="2:21" ht="14.25">
      <c r="B184" s="2"/>
      <c r="C184" s="2"/>
      <c r="D184" s="5"/>
      <c r="E184" s="4"/>
      <c r="F184" s="4"/>
      <c r="G184" s="4"/>
      <c r="H184" s="4"/>
      <c r="I184" s="4"/>
      <c r="J184" s="4"/>
      <c r="K184" s="4"/>
      <c r="L184" s="4"/>
      <c r="M184" s="4"/>
      <c r="N184" s="4"/>
      <c r="O184" s="4"/>
      <c r="P184" s="4"/>
      <c r="Q184" s="4"/>
      <c r="R184" s="4"/>
      <c r="S184" s="4"/>
      <c r="T184" s="4"/>
      <c r="U184" s="4"/>
    </row>
    <row r="185" spans="2:21" ht="14.25">
      <c r="B185" s="2"/>
      <c r="C185" s="2"/>
      <c r="D185" s="5"/>
      <c r="E185" s="4"/>
      <c r="F185" s="4"/>
      <c r="G185" s="4"/>
      <c r="H185" s="4"/>
      <c r="I185" s="4"/>
      <c r="J185" s="4"/>
      <c r="K185" s="4"/>
      <c r="L185" s="4"/>
      <c r="M185" s="4"/>
      <c r="N185" s="4"/>
      <c r="O185" s="4"/>
      <c r="P185" s="4"/>
      <c r="Q185" s="4"/>
      <c r="R185" s="4"/>
      <c r="S185" s="4"/>
      <c r="T185" s="4"/>
      <c r="U185" s="4"/>
    </row>
    <row r="186" spans="2:21" ht="14.25">
      <c r="B186" s="2"/>
      <c r="C186" s="2"/>
      <c r="D186" s="5"/>
      <c r="E186" s="4"/>
      <c r="F186" s="4"/>
      <c r="G186" s="4"/>
      <c r="H186" s="4"/>
      <c r="I186" s="4"/>
      <c r="J186" s="4"/>
      <c r="K186" s="4"/>
      <c r="L186" s="4"/>
      <c r="M186" s="4"/>
      <c r="N186" s="4"/>
      <c r="O186" s="4"/>
      <c r="P186" s="4"/>
      <c r="Q186" s="4"/>
      <c r="R186" s="4"/>
      <c r="S186" s="4"/>
      <c r="T186" s="4"/>
      <c r="U186" s="4"/>
    </row>
    <row r="187" spans="2:21" ht="14.25">
      <c r="B187" s="2"/>
      <c r="C187" s="2"/>
      <c r="D187" s="5"/>
      <c r="E187" s="4"/>
      <c r="F187" s="4"/>
      <c r="G187" s="4"/>
      <c r="H187" s="4"/>
      <c r="I187" s="4"/>
      <c r="J187" s="4"/>
      <c r="K187" s="4"/>
      <c r="L187" s="4"/>
      <c r="M187" s="4"/>
      <c r="N187" s="4"/>
      <c r="O187" s="4"/>
      <c r="P187" s="4"/>
      <c r="Q187" s="4"/>
      <c r="R187" s="4"/>
      <c r="S187" s="4"/>
      <c r="T187" s="4"/>
      <c r="U187" s="4"/>
    </row>
    <row r="188" spans="2:21" ht="14.25">
      <c r="B188" s="2"/>
      <c r="C188" s="2"/>
      <c r="D188" s="5"/>
      <c r="E188" s="4"/>
      <c r="F188" s="4"/>
      <c r="G188" s="4"/>
      <c r="H188" s="4"/>
      <c r="I188" s="4"/>
      <c r="J188" s="4"/>
      <c r="K188" s="4"/>
      <c r="L188" s="4"/>
      <c r="M188" s="4"/>
      <c r="N188" s="4"/>
      <c r="O188" s="4"/>
      <c r="P188" s="4"/>
      <c r="Q188" s="4"/>
      <c r="R188" s="4"/>
      <c r="S188" s="4"/>
      <c r="T188" s="4"/>
      <c r="U188" s="4"/>
    </row>
    <row r="189" spans="2:21" ht="14.25">
      <c r="B189" s="2"/>
      <c r="C189" s="2"/>
      <c r="D189" s="5"/>
      <c r="E189" s="4"/>
      <c r="F189" s="4"/>
      <c r="G189" s="4"/>
      <c r="H189" s="4"/>
      <c r="I189" s="4"/>
      <c r="J189" s="4"/>
      <c r="K189" s="4"/>
      <c r="L189" s="4"/>
      <c r="M189" s="4"/>
      <c r="N189" s="4"/>
      <c r="O189" s="4"/>
      <c r="P189" s="4"/>
      <c r="Q189" s="4"/>
      <c r="R189" s="4"/>
      <c r="S189" s="4"/>
      <c r="T189" s="4"/>
      <c r="U189" s="4"/>
    </row>
    <row r="190" spans="2:21" ht="14.25">
      <c r="B190" s="2"/>
      <c r="C190" s="2"/>
      <c r="D190" s="5"/>
      <c r="E190" s="4"/>
      <c r="F190" s="4"/>
      <c r="G190" s="4"/>
      <c r="H190" s="4"/>
      <c r="I190" s="4"/>
      <c r="J190" s="4"/>
      <c r="K190" s="4"/>
      <c r="L190" s="4"/>
      <c r="M190" s="4"/>
      <c r="N190" s="4"/>
      <c r="O190" s="4"/>
      <c r="P190" s="4"/>
      <c r="Q190" s="4"/>
      <c r="R190" s="4"/>
      <c r="S190" s="4"/>
      <c r="T190" s="4"/>
      <c r="U190" s="4"/>
    </row>
    <row r="191" spans="2:21" ht="14.25">
      <c r="B191" s="2"/>
      <c r="C191" s="2"/>
      <c r="D191" s="5"/>
      <c r="E191" s="4"/>
      <c r="F191" s="4"/>
      <c r="G191" s="4"/>
      <c r="H191" s="4"/>
      <c r="I191" s="4"/>
      <c r="J191" s="4"/>
      <c r="K191" s="4"/>
      <c r="L191" s="4"/>
      <c r="M191" s="4"/>
      <c r="N191" s="4"/>
      <c r="O191" s="4"/>
      <c r="P191" s="4"/>
      <c r="Q191" s="4"/>
      <c r="R191" s="4"/>
      <c r="S191" s="4"/>
      <c r="T191" s="4"/>
      <c r="U191" s="4"/>
    </row>
    <row r="192" spans="2:21" ht="14.25">
      <c r="B192" s="2"/>
      <c r="C192" s="2"/>
      <c r="D192" s="5"/>
      <c r="E192" s="4"/>
      <c r="F192" s="4"/>
      <c r="G192" s="4"/>
      <c r="H192" s="4"/>
      <c r="I192" s="4"/>
      <c r="J192" s="4"/>
      <c r="K192" s="4"/>
      <c r="L192" s="4"/>
      <c r="M192" s="4"/>
      <c r="N192" s="4"/>
      <c r="O192" s="4"/>
      <c r="P192" s="4"/>
      <c r="Q192" s="4"/>
      <c r="R192" s="4"/>
      <c r="S192" s="4"/>
      <c r="T192" s="4"/>
      <c r="U192" s="4"/>
    </row>
    <row r="193" spans="2:21" ht="14.25">
      <c r="B193" s="2"/>
      <c r="C193" s="2"/>
      <c r="D193" s="5"/>
      <c r="E193" s="4"/>
      <c r="F193" s="4"/>
      <c r="G193" s="4"/>
      <c r="H193" s="4"/>
      <c r="I193" s="4"/>
      <c r="J193" s="4"/>
      <c r="K193" s="4"/>
      <c r="L193" s="4"/>
      <c r="M193" s="4"/>
      <c r="N193" s="4"/>
      <c r="O193" s="4"/>
      <c r="P193" s="4"/>
      <c r="Q193" s="4"/>
      <c r="R193" s="4"/>
      <c r="S193" s="4"/>
      <c r="T193" s="4"/>
      <c r="U193" s="4"/>
    </row>
    <row r="194" spans="2:21" ht="14.25">
      <c r="B194" s="2"/>
      <c r="C194" s="2"/>
      <c r="D194" s="5"/>
      <c r="E194" s="4"/>
      <c r="F194" s="4"/>
      <c r="G194" s="4"/>
      <c r="H194" s="4"/>
      <c r="I194" s="4"/>
      <c r="J194" s="4"/>
      <c r="K194" s="4"/>
      <c r="L194" s="4"/>
      <c r="M194" s="4"/>
      <c r="N194" s="4"/>
      <c r="O194" s="4"/>
      <c r="P194" s="4"/>
      <c r="Q194" s="4"/>
      <c r="R194" s="4"/>
      <c r="S194" s="4"/>
      <c r="T194" s="4"/>
      <c r="U194" s="4"/>
    </row>
    <row r="195" spans="2:21" ht="14.25">
      <c r="B195" s="2"/>
      <c r="C195" s="2"/>
      <c r="D195" s="5"/>
      <c r="E195" s="4"/>
      <c r="F195" s="4"/>
      <c r="G195" s="4"/>
      <c r="H195" s="4"/>
      <c r="I195" s="4"/>
      <c r="J195" s="4"/>
      <c r="K195" s="4"/>
      <c r="L195" s="4"/>
      <c r="M195" s="4"/>
      <c r="N195" s="4"/>
      <c r="O195" s="4"/>
      <c r="P195" s="4"/>
      <c r="Q195" s="4"/>
      <c r="R195" s="4"/>
      <c r="S195" s="4"/>
      <c r="T195" s="4"/>
      <c r="U195" s="4"/>
    </row>
    <row r="196" spans="2:21" ht="14.25">
      <c r="B196" s="2"/>
      <c r="C196" s="2"/>
      <c r="D196" s="5"/>
      <c r="E196" s="4"/>
      <c r="F196" s="4"/>
      <c r="G196" s="4"/>
      <c r="H196" s="4"/>
      <c r="I196" s="4"/>
      <c r="J196" s="4"/>
      <c r="K196" s="4"/>
      <c r="L196" s="4"/>
      <c r="M196" s="4"/>
      <c r="N196" s="4"/>
      <c r="O196" s="4"/>
      <c r="P196" s="4"/>
      <c r="Q196" s="4"/>
      <c r="R196" s="4"/>
      <c r="S196" s="4"/>
      <c r="T196" s="4"/>
      <c r="U196" s="4"/>
    </row>
    <row r="197" spans="2:21" ht="14.25">
      <c r="B197" s="2"/>
      <c r="C197" s="2"/>
      <c r="D197" s="5"/>
      <c r="E197" s="4"/>
      <c r="F197" s="4"/>
      <c r="G197" s="4"/>
      <c r="H197" s="4"/>
      <c r="I197" s="4"/>
      <c r="J197" s="4"/>
      <c r="K197" s="4"/>
      <c r="L197" s="4"/>
      <c r="M197" s="4"/>
      <c r="N197" s="4"/>
      <c r="O197" s="4"/>
      <c r="P197" s="4"/>
      <c r="Q197" s="4"/>
      <c r="R197" s="4"/>
      <c r="S197" s="4"/>
      <c r="T197" s="4"/>
      <c r="U197" s="4"/>
    </row>
    <row r="198" spans="2:21" ht="14.25">
      <c r="B198" s="2"/>
      <c r="C198" s="2"/>
      <c r="D198" s="5"/>
      <c r="E198" s="4"/>
      <c r="F198" s="4"/>
      <c r="G198" s="4"/>
      <c r="H198" s="4"/>
      <c r="I198" s="4"/>
      <c r="J198" s="4"/>
      <c r="K198" s="4"/>
      <c r="L198" s="4"/>
      <c r="M198" s="4"/>
      <c r="N198" s="4"/>
      <c r="O198" s="4"/>
      <c r="P198" s="4"/>
      <c r="Q198" s="4"/>
      <c r="R198" s="4"/>
      <c r="S198" s="4"/>
      <c r="T198" s="4"/>
      <c r="U198" s="4"/>
    </row>
    <row r="199" spans="2:21" ht="14.25">
      <c r="B199" s="2"/>
      <c r="C199" s="2"/>
      <c r="D199" s="5"/>
      <c r="E199" s="4"/>
      <c r="F199" s="4"/>
      <c r="G199" s="4"/>
      <c r="H199" s="4"/>
      <c r="I199" s="4"/>
      <c r="J199" s="4"/>
      <c r="K199" s="4"/>
      <c r="L199" s="4"/>
      <c r="M199" s="4"/>
      <c r="N199" s="4"/>
      <c r="O199" s="4"/>
      <c r="P199" s="4"/>
      <c r="Q199" s="4"/>
      <c r="R199" s="4"/>
      <c r="S199" s="4"/>
      <c r="T199" s="4"/>
      <c r="U199" s="4"/>
    </row>
    <row r="200" spans="2:21" ht="14.25">
      <c r="B200" s="2"/>
      <c r="C200" s="2"/>
      <c r="D200" s="5"/>
      <c r="E200" s="4"/>
      <c r="F200" s="4"/>
      <c r="G200" s="4"/>
      <c r="H200" s="4"/>
      <c r="I200" s="4"/>
      <c r="J200" s="4"/>
      <c r="K200" s="4"/>
      <c r="L200" s="4"/>
      <c r="M200" s="4"/>
      <c r="N200" s="4"/>
      <c r="O200" s="4"/>
      <c r="P200" s="4"/>
      <c r="Q200" s="4"/>
      <c r="R200" s="4"/>
      <c r="S200" s="4"/>
      <c r="T200" s="4"/>
      <c r="U200" s="4"/>
    </row>
    <row r="201" spans="2:21" ht="14.25">
      <c r="B201" s="2"/>
      <c r="C201" s="2"/>
      <c r="D201" s="5"/>
      <c r="E201" s="4"/>
      <c r="F201" s="4"/>
      <c r="G201" s="4"/>
      <c r="H201" s="4"/>
      <c r="I201" s="4"/>
      <c r="J201" s="4"/>
      <c r="K201" s="4"/>
      <c r="L201" s="4"/>
      <c r="M201" s="4"/>
      <c r="N201" s="4"/>
      <c r="O201" s="4"/>
      <c r="P201" s="4"/>
      <c r="Q201" s="4"/>
      <c r="R201" s="4"/>
      <c r="S201" s="4"/>
      <c r="T201" s="4"/>
      <c r="U201" s="4"/>
    </row>
    <row r="202" spans="2:21" ht="14.25">
      <c r="B202" s="2"/>
      <c r="C202" s="2"/>
      <c r="D202" s="5"/>
      <c r="E202" s="4"/>
      <c r="F202" s="4"/>
      <c r="G202" s="4"/>
      <c r="H202" s="4"/>
      <c r="I202" s="4"/>
      <c r="J202" s="4"/>
      <c r="K202" s="4"/>
      <c r="L202" s="4"/>
      <c r="M202" s="4"/>
      <c r="N202" s="4"/>
      <c r="O202" s="4"/>
      <c r="P202" s="4"/>
      <c r="Q202" s="4"/>
      <c r="R202" s="4"/>
      <c r="S202" s="4"/>
      <c r="T202" s="4"/>
      <c r="U202" s="4"/>
    </row>
    <row r="203" spans="2:21" ht="14.25">
      <c r="B203" s="2"/>
      <c r="C203" s="2"/>
      <c r="D203" s="5"/>
      <c r="E203" s="4"/>
      <c r="F203" s="4"/>
      <c r="G203" s="4"/>
      <c r="H203" s="4"/>
      <c r="I203" s="4"/>
      <c r="J203" s="4"/>
      <c r="K203" s="4"/>
      <c r="L203" s="4"/>
      <c r="M203" s="4"/>
      <c r="N203" s="4"/>
      <c r="O203" s="4"/>
      <c r="P203" s="4"/>
      <c r="Q203" s="4"/>
      <c r="R203" s="4"/>
      <c r="S203" s="4"/>
      <c r="T203" s="4"/>
      <c r="U203" s="4"/>
    </row>
    <row r="204" spans="2:21" ht="14.25">
      <c r="B204" s="2"/>
      <c r="C204" s="2"/>
      <c r="D204" s="5"/>
      <c r="E204" s="4"/>
      <c r="F204" s="4"/>
      <c r="G204" s="4"/>
      <c r="H204" s="4"/>
      <c r="I204" s="4"/>
      <c r="J204" s="4"/>
      <c r="K204" s="4"/>
      <c r="L204" s="4"/>
      <c r="M204" s="4"/>
      <c r="N204" s="4"/>
      <c r="O204" s="4"/>
      <c r="P204" s="4"/>
      <c r="Q204" s="4"/>
      <c r="R204" s="4"/>
      <c r="S204" s="4"/>
      <c r="T204" s="4"/>
      <c r="U204" s="4"/>
    </row>
    <row r="205" spans="2:21" ht="14.25">
      <c r="B205" s="2"/>
      <c r="C205" s="2"/>
      <c r="D205" s="5"/>
      <c r="E205" s="4"/>
      <c r="F205" s="4"/>
      <c r="G205" s="4"/>
      <c r="H205" s="4"/>
      <c r="I205" s="4"/>
      <c r="J205" s="4"/>
      <c r="K205" s="4"/>
      <c r="L205" s="4"/>
      <c r="M205" s="4"/>
      <c r="N205" s="4"/>
      <c r="O205" s="4"/>
      <c r="P205" s="4"/>
      <c r="Q205" s="4"/>
      <c r="R205" s="4"/>
      <c r="S205" s="4"/>
      <c r="T205" s="4"/>
      <c r="U205" s="4"/>
    </row>
    <row r="206" spans="2:21" ht="14.25">
      <c r="B206" s="2"/>
      <c r="C206" s="2"/>
      <c r="D206" s="5"/>
      <c r="E206" s="4"/>
      <c r="F206" s="4"/>
      <c r="G206" s="4"/>
      <c r="H206" s="4"/>
      <c r="I206" s="4"/>
      <c r="J206" s="4"/>
      <c r="K206" s="4"/>
      <c r="L206" s="4"/>
      <c r="M206" s="4"/>
      <c r="N206" s="4"/>
      <c r="O206" s="4"/>
      <c r="P206" s="4"/>
      <c r="Q206" s="4"/>
      <c r="R206" s="4"/>
      <c r="S206" s="4"/>
      <c r="T206" s="4"/>
      <c r="U206" s="4"/>
    </row>
    <row r="207" spans="2:21" ht="14.25">
      <c r="B207" s="2"/>
      <c r="C207" s="2"/>
      <c r="D207" s="5"/>
      <c r="E207" s="4"/>
      <c r="F207" s="4"/>
      <c r="G207" s="4"/>
      <c r="H207" s="4"/>
      <c r="I207" s="4"/>
      <c r="J207" s="4"/>
      <c r="K207" s="4"/>
      <c r="L207" s="4"/>
      <c r="M207" s="4"/>
      <c r="N207" s="4"/>
      <c r="O207" s="4"/>
      <c r="P207" s="4"/>
      <c r="Q207" s="4"/>
      <c r="R207" s="4"/>
      <c r="S207" s="4"/>
      <c r="T207" s="4"/>
      <c r="U207" s="4"/>
    </row>
    <row r="208" spans="2:21" ht="14.25">
      <c r="B208" s="2"/>
      <c r="C208" s="2"/>
      <c r="D208" s="5"/>
      <c r="E208" s="4"/>
      <c r="F208" s="4"/>
      <c r="G208" s="4"/>
      <c r="H208" s="4"/>
      <c r="I208" s="4"/>
      <c r="J208" s="4"/>
      <c r="K208" s="4"/>
      <c r="L208" s="4"/>
      <c r="M208" s="4"/>
      <c r="N208" s="4"/>
      <c r="O208" s="4"/>
      <c r="P208" s="4"/>
      <c r="Q208" s="4"/>
      <c r="R208" s="4"/>
      <c r="S208" s="4"/>
      <c r="T208" s="4"/>
      <c r="U208" s="4"/>
    </row>
    <row r="209" spans="2:21" ht="14.25">
      <c r="B209" s="2"/>
      <c r="C209" s="2"/>
      <c r="D209" s="5"/>
      <c r="E209" s="4"/>
      <c r="F209" s="4"/>
      <c r="G209" s="4"/>
      <c r="H209" s="4"/>
      <c r="I209" s="4"/>
      <c r="J209" s="4"/>
      <c r="K209" s="4"/>
      <c r="L209" s="4"/>
      <c r="M209" s="4"/>
      <c r="N209" s="4"/>
      <c r="O209" s="4"/>
      <c r="P209" s="4"/>
      <c r="Q209" s="4"/>
      <c r="R209" s="4"/>
      <c r="S209" s="4"/>
      <c r="T209" s="4"/>
      <c r="U209" s="4"/>
    </row>
    <row r="210" spans="2:21" ht="14.25">
      <c r="B210" s="2"/>
      <c r="C210" s="2"/>
      <c r="D210" s="5"/>
      <c r="E210" s="4"/>
      <c r="F210" s="4"/>
      <c r="G210" s="4"/>
      <c r="H210" s="4"/>
      <c r="I210" s="4"/>
      <c r="J210" s="4"/>
      <c r="K210" s="4"/>
      <c r="L210" s="4"/>
      <c r="M210" s="4"/>
      <c r="N210" s="4"/>
      <c r="O210" s="4"/>
      <c r="P210" s="4"/>
      <c r="Q210" s="4"/>
      <c r="R210" s="4"/>
      <c r="S210" s="4"/>
      <c r="T210" s="4"/>
      <c r="U210" s="4"/>
    </row>
    <row r="211" spans="2:21" ht="14.25">
      <c r="B211" s="2"/>
      <c r="C211" s="2"/>
      <c r="D211" s="5"/>
      <c r="E211" s="4"/>
      <c r="F211" s="4"/>
      <c r="G211" s="4"/>
      <c r="H211" s="4"/>
      <c r="I211" s="4"/>
      <c r="J211" s="4"/>
      <c r="K211" s="4"/>
      <c r="L211" s="4"/>
      <c r="M211" s="4"/>
      <c r="N211" s="4"/>
      <c r="O211" s="4"/>
      <c r="P211" s="4"/>
      <c r="Q211" s="4"/>
      <c r="R211" s="4"/>
      <c r="S211" s="4"/>
      <c r="T211" s="4"/>
      <c r="U211" s="4"/>
    </row>
    <row r="212" spans="2:21" ht="14.25">
      <c r="B212" s="2"/>
      <c r="C212" s="2"/>
      <c r="D212" s="5"/>
      <c r="E212" s="4"/>
      <c r="F212" s="4"/>
      <c r="G212" s="4"/>
      <c r="H212" s="4"/>
      <c r="I212" s="4"/>
      <c r="J212" s="4"/>
      <c r="K212" s="4"/>
      <c r="L212" s="4"/>
      <c r="M212" s="4"/>
      <c r="N212" s="4"/>
      <c r="O212" s="4"/>
      <c r="P212" s="4"/>
      <c r="Q212" s="4"/>
      <c r="R212" s="4"/>
      <c r="S212" s="4"/>
      <c r="T212" s="4"/>
      <c r="U212" s="4"/>
    </row>
    <row r="213" spans="2:21" ht="14.25">
      <c r="B213" s="2"/>
      <c r="C213" s="2"/>
      <c r="D213" s="5"/>
      <c r="E213" s="4"/>
      <c r="F213" s="4"/>
      <c r="G213" s="4"/>
      <c r="H213" s="4"/>
      <c r="I213" s="4"/>
      <c r="J213" s="4"/>
      <c r="K213" s="4"/>
      <c r="L213" s="4"/>
      <c r="M213" s="4"/>
      <c r="N213" s="4"/>
      <c r="O213" s="4"/>
      <c r="P213" s="4"/>
      <c r="Q213" s="4"/>
      <c r="R213" s="4"/>
      <c r="S213" s="4"/>
      <c r="T213" s="4"/>
      <c r="U213" s="4"/>
    </row>
    <row r="214" spans="2:21" ht="14.25">
      <c r="B214" s="2"/>
      <c r="C214" s="2"/>
      <c r="D214" s="5"/>
      <c r="E214" s="4"/>
      <c r="F214" s="4"/>
      <c r="G214" s="4"/>
      <c r="H214" s="4"/>
      <c r="I214" s="4"/>
      <c r="J214" s="4"/>
      <c r="K214" s="4"/>
      <c r="L214" s="4"/>
      <c r="M214" s="4"/>
      <c r="N214" s="4"/>
      <c r="O214" s="4"/>
      <c r="P214" s="4"/>
      <c r="Q214" s="4"/>
      <c r="R214" s="4"/>
      <c r="S214" s="4"/>
      <c r="T214" s="4"/>
      <c r="U214" s="4"/>
    </row>
    <row r="215" spans="2:21" ht="14.25">
      <c r="B215" s="2"/>
      <c r="C215" s="2"/>
      <c r="D215" s="5"/>
      <c r="E215" s="4"/>
      <c r="F215" s="4"/>
      <c r="G215" s="4"/>
      <c r="H215" s="4"/>
      <c r="I215" s="4"/>
      <c r="J215" s="4"/>
      <c r="K215" s="4"/>
      <c r="L215" s="4"/>
      <c r="M215" s="4"/>
      <c r="N215" s="4"/>
      <c r="O215" s="4"/>
      <c r="P215" s="4"/>
      <c r="Q215" s="4"/>
      <c r="R215" s="4"/>
      <c r="S215" s="4"/>
      <c r="T215" s="4"/>
      <c r="U215" s="4"/>
    </row>
    <row r="216" spans="2:21" ht="14.25">
      <c r="B216" s="2"/>
      <c r="C216" s="2"/>
      <c r="D216" s="5"/>
      <c r="E216" s="4"/>
      <c r="F216" s="4"/>
      <c r="G216" s="4"/>
      <c r="H216" s="4"/>
      <c r="I216" s="4"/>
      <c r="J216" s="4"/>
      <c r="K216" s="4"/>
      <c r="L216" s="4"/>
      <c r="M216" s="4"/>
      <c r="N216" s="4"/>
      <c r="O216" s="4"/>
      <c r="P216" s="4"/>
      <c r="Q216" s="4"/>
      <c r="R216" s="4"/>
      <c r="S216" s="4"/>
      <c r="T216" s="4"/>
      <c r="U216" s="4"/>
    </row>
    <row r="217" spans="2:21" ht="14.25">
      <c r="B217" s="2"/>
      <c r="C217" s="2"/>
      <c r="D217" s="5"/>
      <c r="E217" s="4"/>
      <c r="F217" s="4"/>
      <c r="G217" s="4"/>
      <c r="H217" s="4"/>
      <c r="I217" s="4"/>
      <c r="J217" s="4"/>
      <c r="K217" s="4"/>
      <c r="L217" s="4"/>
      <c r="M217" s="4"/>
      <c r="N217" s="4"/>
      <c r="O217" s="4"/>
      <c r="P217" s="4"/>
      <c r="Q217" s="4"/>
      <c r="R217" s="4"/>
      <c r="S217" s="4"/>
      <c r="T217" s="4"/>
      <c r="U217" s="4"/>
    </row>
    <row r="218" spans="2:21" ht="14.25">
      <c r="B218" s="2"/>
      <c r="C218" s="2"/>
      <c r="D218" s="5"/>
      <c r="E218" s="4"/>
      <c r="F218" s="4"/>
      <c r="G218" s="4"/>
      <c r="H218" s="4"/>
      <c r="I218" s="4"/>
      <c r="J218" s="4"/>
      <c r="K218" s="4"/>
      <c r="L218" s="4"/>
      <c r="M218" s="4"/>
      <c r="N218" s="4"/>
      <c r="O218" s="4"/>
      <c r="P218" s="4"/>
      <c r="Q218" s="4"/>
      <c r="R218" s="4"/>
      <c r="S218" s="4"/>
      <c r="T218" s="4"/>
      <c r="U218" s="4"/>
    </row>
    <row r="219" spans="2:21" ht="14.25">
      <c r="B219" s="2"/>
      <c r="C219" s="2"/>
      <c r="D219" s="5"/>
      <c r="E219" s="4"/>
      <c r="F219" s="4"/>
      <c r="G219" s="4"/>
      <c r="H219" s="4"/>
      <c r="I219" s="4"/>
      <c r="J219" s="4"/>
      <c r="K219" s="4"/>
      <c r="L219" s="4"/>
      <c r="M219" s="4"/>
      <c r="N219" s="4"/>
      <c r="O219" s="4"/>
      <c r="P219" s="4"/>
      <c r="Q219" s="4"/>
      <c r="R219" s="4"/>
      <c r="S219" s="4"/>
      <c r="T219" s="4"/>
      <c r="U219" s="4"/>
    </row>
    <row r="220" spans="2:21" ht="14.25">
      <c r="B220" s="2"/>
      <c r="C220" s="2"/>
      <c r="D220" s="5"/>
      <c r="E220" s="4"/>
      <c r="F220" s="4"/>
      <c r="G220" s="4"/>
      <c r="H220" s="4"/>
      <c r="I220" s="4"/>
      <c r="J220" s="4"/>
      <c r="K220" s="4"/>
      <c r="L220" s="4"/>
      <c r="M220" s="4"/>
      <c r="N220" s="4"/>
      <c r="O220" s="4"/>
      <c r="P220" s="4"/>
      <c r="Q220" s="4"/>
      <c r="R220" s="4"/>
      <c r="S220" s="4"/>
      <c r="T220" s="4"/>
      <c r="U220" s="4"/>
    </row>
    <row r="221" spans="2:21" ht="14.25">
      <c r="B221" s="2"/>
      <c r="C221" s="2"/>
      <c r="D221" s="5"/>
      <c r="E221" s="4"/>
      <c r="F221" s="4"/>
      <c r="G221" s="4"/>
      <c r="H221" s="4"/>
      <c r="I221" s="4"/>
      <c r="J221" s="4"/>
      <c r="K221" s="4"/>
      <c r="L221" s="4"/>
      <c r="M221" s="4"/>
      <c r="N221" s="4"/>
      <c r="O221" s="4"/>
      <c r="P221" s="4"/>
      <c r="Q221" s="4"/>
      <c r="R221" s="4"/>
      <c r="S221" s="4"/>
      <c r="T221" s="4"/>
      <c r="U221" s="4"/>
    </row>
    <row r="222" spans="2:21" ht="14.25">
      <c r="B222" s="2"/>
      <c r="C222" s="2"/>
      <c r="D222" s="5"/>
      <c r="E222" s="4"/>
      <c r="F222" s="4"/>
      <c r="G222" s="4"/>
      <c r="H222" s="4"/>
      <c r="I222" s="4"/>
      <c r="J222" s="4"/>
      <c r="K222" s="4"/>
      <c r="L222" s="4"/>
      <c r="M222" s="4"/>
      <c r="N222" s="4"/>
      <c r="O222" s="4"/>
      <c r="P222" s="4"/>
      <c r="Q222" s="4"/>
      <c r="R222" s="4"/>
      <c r="S222" s="4"/>
      <c r="T222" s="4"/>
      <c r="U222" s="4"/>
    </row>
    <row r="223" spans="2:21" ht="14.25">
      <c r="B223" s="2"/>
      <c r="C223" s="2"/>
      <c r="D223" s="5"/>
      <c r="E223" s="4"/>
      <c r="F223" s="4"/>
      <c r="G223" s="4"/>
      <c r="H223" s="4"/>
      <c r="I223" s="4"/>
      <c r="J223" s="4"/>
      <c r="K223" s="4"/>
      <c r="L223" s="4"/>
      <c r="M223" s="4"/>
      <c r="N223" s="4"/>
      <c r="O223" s="4"/>
      <c r="P223" s="4"/>
      <c r="Q223" s="4"/>
      <c r="R223" s="4"/>
      <c r="S223" s="4"/>
      <c r="T223" s="4"/>
      <c r="U223" s="4"/>
    </row>
    <row r="224" spans="2:21" ht="14.25">
      <c r="B224" s="2"/>
      <c r="C224" s="2"/>
      <c r="D224" s="5"/>
      <c r="E224" s="4"/>
      <c r="F224" s="4"/>
      <c r="G224" s="4"/>
      <c r="H224" s="4"/>
      <c r="I224" s="4"/>
      <c r="J224" s="4"/>
      <c r="K224" s="4"/>
      <c r="L224" s="4"/>
      <c r="M224" s="4"/>
      <c r="N224" s="4"/>
      <c r="O224" s="4"/>
      <c r="P224" s="4"/>
      <c r="Q224" s="4"/>
      <c r="R224" s="4"/>
      <c r="S224" s="4"/>
      <c r="T224" s="4"/>
      <c r="U224" s="4"/>
    </row>
    <row r="225" spans="2:21" ht="14.25">
      <c r="B225" s="2"/>
      <c r="C225" s="2"/>
      <c r="D225" s="5"/>
      <c r="E225" s="4"/>
      <c r="F225" s="4"/>
      <c r="G225" s="4"/>
      <c r="H225" s="4"/>
      <c r="I225" s="4"/>
      <c r="J225" s="4"/>
      <c r="K225" s="4"/>
      <c r="L225" s="4"/>
      <c r="M225" s="4"/>
      <c r="N225" s="4"/>
      <c r="O225" s="4"/>
      <c r="P225" s="4"/>
      <c r="Q225" s="4"/>
      <c r="R225" s="4"/>
      <c r="S225" s="4"/>
      <c r="T225" s="4"/>
      <c r="U225" s="4"/>
    </row>
    <row r="226" spans="2:21" ht="14.25">
      <c r="B226" s="2"/>
      <c r="C226" s="2"/>
      <c r="D226" s="5"/>
      <c r="E226" s="4"/>
      <c r="F226" s="4"/>
      <c r="G226" s="4"/>
      <c r="H226" s="4"/>
      <c r="I226" s="4"/>
      <c r="J226" s="4"/>
      <c r="K226" s="4"/>
      <c r="L226" s="4"/>
      <c r="M226" s="4"/>
      <c r="N226" s="4"/>
      <c r="O226" s="4"/>
      <c r="P226" s="4"/>
      <c r="Q226" s="4"/>
      <c r="R226" s="4"/>
      <c r="S226" s="4"/>
      <c r="T226" s="4"/>
      <c r="U226" s="4"/>
    </row>
    <row r="227" spans="2:21" ht="14.25">
      <c r="B227" s="2"/>
      <c r="C227" s="2"/>
      <c r="D227" s="5"/>
      <c r="E227" s="4"/>
      <c r="F227" s="4"/>
      <c r="G227" s="4"/>
      <c r="H227" s="4"/>
      <c r="I227" s="4"/>
      <c r="J227" s="4"/>
      <c r="K227" s="4"/>
      <c r="L227" s="4"/>
      <c r="M227" s="4"/>
      <c r="N227" s="4"/>
      <c r="O227" s="4"/>
      <c r="P227" s="4"/>
      <c r="Q227" s="4"/>
      <c r="R227" s="4"/>
      <c r="S227" s="4"/>
      <c r="T227" s="4"/>
      <c r="U227" s="4"/>
    </row>
    <row r="228" spans="2:21" ht="14.25">
      <c r="B228" s="2"/>
      <c r="C228" s="2"/>
      <c r="D228" s="5"/>
      <c r="E228" s="4"/>
      <c r="F228" s="4"/>
      <c r="G228" s="4"/>
      <c r="H228" s="4"/>
      <c r="I228" s="4"/>
      <c r="J228" s="4"/>
      <c r="K228" s="4"/>
      <c r="L228" s="4"/>
      <c r="M228" s="4"/>
      <c r="N228" s="4"/>
      <c r="O228" s="4"/>
      <c r="P228" s="4"/>
      <c r="Q228" s="4"/>
      <c r="R228" s="4"/>
      <c r="S228" s="4"/>
      <c r="T228" s="4"/>
      <c r="U228" s="4"/>
    </row>
    <row r="229" spans="2:21" ht="14.25">
      <c r="B229" s="2"/>
      <c r="C229" s="2"/>
      <c r="D229" s="5"/>
      <c r="E229" s="4"/>
      <c r="F229" s="4"/>
      <c r="G229" s="4"/>
      <c r="H229" s="4"/>
      <c r="I229" s="4"/>
      <c r="J229" s="4"/>
      <c r="K229" s="4"/>
      <c r="L229" s="4"/>
      <c r="M229" s="4"/>
      <c r="N229" s="4"/>
      <c r="O229" s="4"/>
      <c r="P229" s="4"/>
      <c r="Q229" s="4"/>
      <c r="R229" s="4"/>
      <c r="S229" s="4"/>
      <c r="T229" s="4"/>
      <c r="U229" s="4"/>
    </row>
    <row r="230" spans="2:21" ht="14.25">
      <c r="B230" s="2"/>
      <c r="C230" s="2"/>
      <c r="D230" s="5"/>
      <c r="E230" s="4"/>
      <c r="F230" s="4"/>
      <c r="G230" s="4"/>
      <c r="H230" s="4"/>
      <c r="I230" s="4"/>
      <c r="J230" s="4"/>
      <c r="K230" s="4"/>
      <c r="L230" s="4"/>
      <c r="M230" s="4"/>
      <c r="N230" s="4"/>
      <c r="O230" s="4"/>
      <c r="P230" s="4"/>
      <c r="Q230" s="4"/>
      <c r="R230" s="4"/>
      <c r="S230" s="4"/>
      <c r="T230" s="4"/>
      <c r="U230" s="4"/>
    </row>
    <row r="231" spans="2:21" ht="14.25">
      <c r="B231" s="2"/>
      <c r="C231" s="2"/>
      <c r="D231" s="5"/>
      <c r="E231" s="4"/>
      <c r="F231" s="4"/>
      <c r="G231" s="4"/>
      <c r="H231" s="4"/>
      <c r="I231" s="4"/>
      <c r="J231" s="4"/>
      <c r="K231" s="4"/>
      <c r="L231" s="4"/>
      <c r="M231" s="4"/>
      <c r="N231" s="4"/>
      <c r="O231" s="4"/>
      <c r="P231" s="4"/>
      <c r="Q231" s="4"/>
      <c r="R231" s="4"/>
      <c r="S231" s="4"/>
      <c r="T231" s="4"/>
      <c r="U231" s="4"/>
    </row>
    <row r="232" spans="2:21" ht="14.25">
      <c r="B232" s="2"/>
      <c r="C232" s="2"/>
      <c r="D232" s="5"/>
      <c r="E232" s="4"/>
      <c r="F232" s="4"/>
      <c r="G232" s="4"/>
      <c r="H232" s="4"/>
      <c r="I232" s="4"/>
      <c r="J232" s="4"/>
      <c r="K232" s="4"/>
      <c r="L232" s="4"/>
      <c r="M232" s="4"/>
      <c r="N232" s="4"/>
      <c r="O232" s="4"/>
      <c r="P232" s="4"/>
      <c r="Q232" s="4"/>
      <c r="R232" s="4"/>
      <c r="S232" s="4"/>
      <c r="T232" s="4"/>
      <c r="U232" s="4"/>
    </row>
    <row r="233" spans="2:21" ht="14.25">
      <c r="B233" s="2"/>
      <c r="C233" s="2"/>
      <c r="D233" s="5"/>
      <c r="E233" s="4"/>
      <c r="F233" s="4"/>
      <c r="G233" s="4"/>
      <c r="H233" s="4"/>
      <c r="I233" s="4"/>
      <c r="J233" s="4"/>
      <c r="K233" s="4"/>
      <c r="L233" s="4"/>
      <c r="M233" s="4"/>
      <c r="N233" s="4"/>
      <c r="O233" s="4"/>
      <c r="P233" s="4"/>
      <c r="Q233" s="4"/>
      <c r="R233" s="4"/>
      <c r="S233" s="4"/>
      <c r="T233" s="4"/>
      <c r="U233" s="4"/>
    </row>
    <row r="234" spans="2:21" ht="14.25">
      <c r="B234" s="2"/>
      <c r="C234" s="2"/>
      <c r="D234" s="5"/>
      <c r="E234" s="4"/>
      <c r="F234" s="4"/>
      <c r="G234" s="4"/>
      <c r="H234" s="4"/>
      <c r="I234" s="4"/>
      <c r="J234" s="4"/>
      <c r="K234" s="4"/>
      <c r="L234" s="4"/>
      <c r="M234" s="4"/>
      <c r="N234" s="4"/>
      <c r="O234" s="4"/>
      <c r="P234" s="4"/>
      <c r="Q234" s="4"/>
      <c r="R234" s="4"/>
      <c r="S234" s="4"/>
      <c r="T234" s="4"/>
      <c r="U234" s="4"/>
    </row>
    <row r="235" spans="2:21" ht="14.25">
      <c r="B235" s="2"/>
      <c r="C235" s="2"/>
      <c r="D235" s="5"/>
      <c r="E235" s="4"/>
      <c r="F235" s="4"/>
      <c r="G235" s="4"/>
      <c r="H235" s="4"/>
      <c r="I235" s="4"/>
      <c r="J235" s="4"/>
      <c r="K235" s="4"/>
      <c r="L235" s="4"/>
      <c r="M235" s="4"/>
      <c r="N235" s="4"/>
      <c r="O235" s="4"/>
      <c r="P235" s="4"/>
      <c r="Q235" s="4"/>
      <c r="R235" s="4"/>
      <c r="S235" s="4"/>
      <c r="T235" s="4"/>
      <c r="U235" s="4"/>
    </row>
    <row r="236" spans="2:21" ht="14.25">
      <c r="B236" s="2"/>
      <c r="C236" s="2"/>
      <c r="D236" s="5"/>
      <c r="E236" s="4"/>
      <c r="F236" s="4"/>
      <c r="G236" s="4"/>
      <c r="H236" s="4"/>
      <c r="I236" s="4"/>
      <c r="J236" s="4"/>
      <c r="K236" s="4"/>
      <c r="L236" s="4"/>
      <c r="M236" s="4"/>
      <c r="N236" s="4"/>
      <c r="O236" s="4"/>
      <c r="P236" s="4"/>
      <c r="Q236" s="4"/>
      <c r="R236" s="4"/>
      <c r="S236" s="4"/>
      <c r="T236" s="4"/>
      <c r="U236" s="4"/>
    </row>
    <row r="237" spans="2:21" ht="14.25">
      <c r="B237" s="2"/>
      <c r="C237" s="2"/>
      <c r="D237" s="5"/>
      <c r="E237" s="4"/>
      <c r="F237" s="4"/>
      <c r="G237" s="4"/>
      <c r="H237" s="4"/>
      <c r="I237" s="4"/>
      <c r="J237" s="4"/>
      <c r="K237" s="4"/>
      <c r="L237" s="4"/>
      <c r="M237" s="4"/>
      <c r="N237" s="4"/>
      <c r="O237" s="4"/>
      <c r="P237" s="4"/>
      <c r="Q237" s="4"/>
      <c r="R237" s="4"/>
      <c r="S237" s="4"/>
      <c r="T237" s="4"/>
      <c r="U237" s="4"/>
    </row>
    <row r="238" spans="2:21" ht="14.25">
      <c r="B238" s="2"/>
      <c r="C238" s="2"/>
      <c r="D238" s="5"/>
      <c r="E238" s="4"/>
      <c r="F238" s="4"/>
      <c r="G238" s="4"/>
      <c r="H238" s="4"/>
      <c r="I238" s="4"/>
      <c r="J238" s="4"/>
      <c r="K238" s="4"/>
      <c r="L238" s="4"/>
      <c r="M238" s="4"/>
      <c r="N238" s="4"/>
      <c r="O238" s="4"/>
      <c r="P238" s="4"/>
      <c r="Q238" s="4"/>
      <c r="R238" s="4"/>
      <c r="S238" s="4"/>
      <c r="T238" s="4"/>
      <c r="U238" s="4"/>
    </row>
    <row r="239" spans="2:21" ht="14.25">
      <c r="B239" s="2"/>
      <c r="C239" s="2"/>
      <c r="D239" s="5"/>
      <c r="E239" s="4"/>
      <c r="F239" s="4"/>
      <c r="G239" s="4"/>
      <c r="H239" s="4"/>
      <c r="I239" s="4"/>
      <c r="J239" s="4"/>
      <c r="K239" s="4"/>
      <c r="L239" s="4"/>
      <c r="M239" s="4"/>
      <c r="N239" s="4"/>
      <c r="O239" s="4"/>
      <c r="P239" s="4"/>
      <c r="Q239" s="4"/>
      <c r="R239" s="4"/>
      <c r="S239" s="4"/>
      <c r="T239" s="4"/>
      <c r="U239" s="4"/>
    </row>
    <row r="240" spans="2:21" ht="14.25">
      <c r="B240" s="2"/>
      <c r="C240" s="2"/>
      <c r="D240" s="5"/>
      <c r="E240" s="4"/>
      <c r="F240" s="4"/>
      <c r="G240" s="4"/>
      <c r="H240" s="4"/>
      <c r="I240" s="4"/>
      <c r="J240" s="4"/>
      <c r="K240" s="4"/>
      <c r="L240" s="4"/>
      <c r="M240" s="4"/>
      <c r="N240" s="4"/>
      <c r="O240" s="4"/>
      <c r="P240" s="4"/>
      <c r="Q240" s="4"/>
      <c r="R240" s="4"/>
      <c r="S240" s="4"/>
      <c r="T240" s="4"/>
      <c r="U240" s="4"/>
    </row>
    <row r="241" spans="2:21" ht="14.25">
      <c r="B241" s="2"/>
      <c r="C241" s="2"/>
      <c r="D241" s="5"/>
      <c r="E241" s="4"/>
      <c r="F241" s="4"/>
      <c r="G241" s="4"/>
      <c r="H241" s="4"/>
      <c r="I241" s="4"/>
      <c r="J241" s="4"/>
      <c r="K241" s="4"/>
      <c r="L241" s="4"/>
      <c r="M241" s="4"/>
      <c r="N241" s="4"/>
      <c r="O241" s="4"/>
      <c r="P241" s="4"/>
      <c r="Q241" s="4"/>
      <c r="R241" s="4"/>
      <c r="S241" s="4"/>
      <c r="T241" s="4"/>
      <c r="U241" s="4"/>
    </row>
    <row r="242" spans="2:21" ht="14.25">
      <c r="B242" s="2"/>
      <c r="C242" s="2"/>
      <c r="D242" s="5"/>
      <c r="E242" s="4"/>
      <c r="F242" s="4"/>
      <c r="G242" s="4"/>
      <c r="H242" s="4"/>
      <c r="I242" s="4"/>
      <c r="J242" s="4"/>
      <c r="K242" s="4"/>
      <c r="L242" s="4"/>
      <c r="M242" s="4"/>
      <c r="N242" s="4"/>
      <c r="O242" s="4"/>
      <c r="P242" s="4"/>
      <c r="Q242" s="4"/>
      <c r="R242" s="4"/>
      <c r="S242" s="4"/>
      <c r="T242" s="4"/>
      <c r="U242" s="4"/>
    </row>
    <row r="243" spans="2:21" ht="14.25">
      <c r="B243" s="2"/>
      <c r="C243" s="2"/>
      <c r="D243" s="5"/>
      <c r="E243" s="4"/>
      <c r="F243" s="4"/>
      <c r="G243" s="4"/>
      <c r="H243" s="4"/>
      <c r="I243" s="4"/>
      <c r="J243" s="4"/>
      <c r="K243" s="4"/>
      <c r="L243" s="4"/>
      <c r="M243" s="4"/>
      <c r="N243" s="4"/>
      <c r="O243" s="4"/>
      <c r="P243" s="4"/>
      <c r="Q243" s="4"/>
      <c r="R243" s="4"/>
      <c r="S243" s="4"/>
      <c r="T243" s="4"/>
      <c r="U243" s="4"/>
    </row>
    <row r="244" spans="2:21" ht="14.25">
      <c r="B244" s="2"/>
      <c r="C244" s="2"/>
      <c r="D244" s="5"/>
      <c r="E244" s="4"/>
      <c r="F244" s="4"/>
      <c r="G244" s="4"/>
      <c r="H244" s="4"/>
      <c r="I244" s="4"/>
      <c r="J244" s="4"/>
      <c r="K244" s="4"/>
      <c r="L244" s="4"/>
      <c r="M244" s="4"/>
      <c r="N244" s="4"/>
      <c r="O244" s="4"/>
      <c r="P244" s="4"/>
      <c r="Q244" s="4"/>
      <c r="R244" s="4"/>
      <c r="S244" s="4"/>
      <c r="T244" s="4"/>
      <c r="U244" s="4"/>
    </row>
    <row r="245" spans="2:21" ht="14.25">
      <c r="B245" s="2"/>
      <c r="C245" s="2"/>
      <c r="D245" s="5"/>
      <c r="E245" s="4"/>
      <c r="F245" s="4"/>
      <c r="G245" s="4"/>
      <c r="H245" s="4"/>
      <c r="I245" s="4"/>
      <c r="J245" s="4"/>
      <c r="K245" s="4"/>
      <c r="L245" s="4"/>
      <c r="M245" s="4"/>
      <c r="N245" s="4"/>
      <c r="O245" s="4"/>
      <c r="P245" s="4"/>
      <c r="Q245" s="4"/>
      <c r="R245" s="4"/>
      <c r="S245" s="4"/>
      <c r="T245" s="4"/>
      <c r="U245" s="4"/>
    </row>
    <row r="246" spans="2:21" ht="14.25">
      <c r="B246" s="2"/>
      <c r="C246" s="2"/>
      <c r="D246" s="5"/>
      <c r="E246" s="4"/>
      <c r="F246" s="4"/>
      <c r="G246" s="4"/>
      <c r="H246" s="4"/>
      <c r="I246" s="4"/>
      <c r="J246" s="4"/>
      <c r="K246" s="4"/>
      <c r="L246" s="4"/>
      <c r="M246" s="4"/>
      <c r="N246" s="4"/>
      <c r="O246" s="4"/>
      <c r="P246" s="4"/>
      <c r="Q246" s="4"/>
      <c r="R246" s="4"/>
      <c r="S246" s="4"/>
      <c r="T246" s="4"/>
      <c r="U246" s="4"/>
    </row>
    <row r="247" spans="2:21" ht="14.25">
      <c r="B247" s="2"/>
      <c r="C247" s="2"/>
      <c r="D247" s="5"/>
      <c r="E247" s="4"/>
      <c r="F247" s="4"/>
      <c r="G247" s="4"/>
      <c r="H247" s="4"/>
      <c r="I247" s="4"/>
      <c r="J247" s="4"/>
      <c r="K247" s="4"/>
      <c r="L247" s="4"/>
      <c r="M247" s="4"/>
      <c r="N247" s="4"/>
      <c r="O247" s="4"/>
      <c r="P247" s="4"/>
      <c r="Q247" s="4"/>
      <c r="R247" s="4"/>
      <c r="S247" s="4"/>
      <c r="T247" s="4"/>
      <c r="U247" s="4"/>
    </row>
    <row r="248" spans="2:21" ht="14.25">
      <c r="B248" s="2"/>
      <c r="C248" s="2"/>
      <c r="D248" s="5"/>
      <c r="E248" s="4"/>
      <c r="F248" s="4"/>
      <c r="G248" s="4"/>
      <c r="H248" s="4"/>
      <c r="I248" s="4"/>
      <c r="J248" s="4"/>
      <c r="K248" s="4"/>
      <c r="L248" s="4"/>
      <c r="M248" s="4"/>
      <c r="N248" s="4"/>
      <c r="O248" s="4"/>
      <c r="P248" s="4"/>
      <c r="Q248" s="4"/>
      <c r="R248" s="4"/>
      <c r="S248" s="4"/>
      <c r="T248" s="4"/>
      <c r="U248" s="4"/>
    </row>
    <row r="249" spans="2:21" ht="14.25">
      <c r="B249" s="2"/>
      <c r="C249" s="2"/>
      <c r="D249" s="5"/>
      <c r="E249" s="4"/>
      <c r="F249" s="4"/>
      <c r="G249" s="4"/>
      <c r="H249" s="4"/>
      <c r="I249" s="4"/>
      <c r="J249" s="4"/>
      <c r="K249" s="4"/>
      <c r="L249" s="4"/>
      <c r="M249" s="4"/>
      <c r="N249" s="4"/>
      <c r="O249" s="4"/>
      <c r="P249" s="4"/>
      <c r="Q249" s="4"/>
      <c r="R249" s="4"/>
      <c r="S249" s="4"/>
      <c r="T249" s="4"/>
      <c r="U249" s="4"/>
    </row>
    <row r="250" spans="2:21" ht="14.25">
      <c r="B250" s="2"/>
      <c r="C250" s="2"/>
      <c r="D250" s="5"/>
      <c r="E250" s="4"/>
      <c r="F250" s="4"/>
      <c r="G250" s="4"/>
      <c r="H250" s="4"/>
      <c r="I250" s="4"/>
      <c r="J250" s="4"/>
      <c r="K250" s="4"/>
      <c r="L250" s="4"/>
      <c r="M250" s="4"/>
      <c r="N250" s="4"/>
      <c r="O250" s="4"/>
      <c r="P250" s="4"/>
      <c r="Q250" s="4"/>
      <c r="R250" s="4"/>
      <c r="S250" s="4"/>
      <c r="T250" s="4"/>
      <c r="U250" s="4"/>
    </row>
    <row r="251" spans="2:21" ht="14.25">
      <c r="B251" s="2"/>
      <c r="C251" s="2"/>
      <c r="D251" s="5"/>
      <c r="E251" s="4"/>
      <c r="F251" s="4"/>
      <c r="G251" s="4"/>
      <c r="H251" s="4"/>
      <c r="I251" s="4"/>
      <c r="J251" s="4"/>
      <c r="K251" s="4"/>
      <c r="L251" s="4"/>
      <c r="M251" s="4"/>
      <c r="N251" s="4"/>
      <c r="O251" s="4"/>
      <c r="P251" s="4"/>
      <c r="Q251" s="4"/>
      <c r="R251" s="4"/>
      <c r="S251" s="4"/>
      <c r="T251" s="4"/>
      <c r="U251" s="4"/>
    </row>
    <row r="252" spans="2:21" ht="14.25">
      <c r="B252" s="2"/>
      <c r="C252" s="2"/>
      <c r="D252" s="5"/>
      <c r="E252" s="4"/>
      <c r="F252" s="4"/>
      <c r="G252" s="4"/>
      <c r="H252" s="4"/>
      <c r="I252" s="4"/>
      <c r="J252" s="4"/>
      <c r="K252" s="4"/>
      <c r="L252" s="4"/>
      <c r="M252" s="4"/>
      <c r="N252" s="4"/>
      <c r="O252" s="4"/>
      <c r="P252" s="4"/>
      <c r="Q252" s="4"/>
      <c r="R252" s="4"/>
      <c r="S252" s="4"/>
      <c r="T252" s="4"/>
      <c r="U252" s="4"/>
    </row>
    <row r="253" spans="2:21" ht="14.25">
      <c r="B253" s="2"/>
      <c r="C253" s="2"/>
      <c r="D253" s="5"/>
      <c r="E253" s="4"/>
      <c r="F253" s="4"/>
      <c r="G253" s="4"/>
      <c r="H253" s="4"/>
      <c r="I253" s="4"/>
      <c r="J253" s="4"/>
      <c r="K253" s="4"/>
      <c r="L253" s="4"/>
      <c r="M253" s="4"/>
      <c r="N253" s="4"/>
      <c r="O253" s="4"/>
      <c r="P253" s="4"/>
      <c r="Q253" s="4"/>
      <c r="R253" s="4"/>
      <c r="S253" s="4"/>
      <c r="T253" s="4"/>
      <c r="U253" s="4"/>
    </row>
    <row r="254" spans="2:21" ht="14.25">
      <c r="B254" s="2"/>
      <c r="C254" s="2"/>
      <c r="D254" s="5"/>
      <c r="E254" s="4"/>
      <c r="F254" s="4"/>
      <c r="G254" s="4"/>
      <c r="H254" s="4"/>
      <c r="I254" s="4"/>
      <c r="J254" s="4"/>
      <c r="K254" s="4"/>
      <c r="L254" s="4"/>
      <c r="M254" s="4"/>
      <c r="N254" s="4"/>
      <c r="O254" s="4"/>
      <c r="P254" s="4"/>
      <c r="Q254" s="4"/>
      <c r="R254" s="4"/>
      <c r="S254" s="4"/>
      <c r="T254" s="4"/>
      <c r="U254" s="4"/>
    </row>
    <row r="255" spans="2:21" ht="14.25">
      <c r="B255" s="2"/>
      <c r="C255" s="2"/>
      <c r="D255" s="5"/>
      <c r="E255" s="4"/>
      <c r="F255" s="4"/>
      <c r="G255" s="4"/>
      <c r="H255" s="4"/>
      <c r="I255" s="4"/>
      <c r="J255" s="4"/>
      <c r="K255" s="4"/>
      <c r="L255" s="4"/>
      <c r="M255" s="4"/>
      <c r="N255" s="4"/>
      <c r="O255" s="4"/>
      <c r="P255" s="4"/>
      <c r="Q255" s="4"/>
      <c r="R255" s="4"/>
      <c r="S255" s="4"/>
      <c r="T255" s="4"/>
      <c r="U255" s="4"/>
    </row>
    <row r="256" spans="2:21" ht="14.25">
      <c r="B256" s="2"/>
      <c r="C256" s="2"/>
      <c r="D256" s="5"/>
      <c r="E256" s="4"/>
      <c r="F256" s="4"/>
      <c r="G256" s="4"/>
      <c r="H256" s="4"/>
      <c r="I256" s="4"/>
      <c r="J256" s="4"/>
      <c r="K256" s="4"/>
      <c r="L256" s="4"/>
      <c r="M256" s="4"/>
      <c r="N256" s="4"/>
      <c r="O256" s="4"/>
      <c r="P256" s="4"/>
      <c r="Q256" s="4"/>
      <c r="R256" s="4"/>
      <c r="S256" s="4"/>
      <c r="T256" s="4"/>
      <c r="U256" s="4"/>
    </row>
    <row r="257" spans="2:21" ht="14.25">
      <c r="B257" s="2"/>
      <c r="C257" s="2"/>
      <c r="D257" s="5"/>
      <c r="E257" s="4"/>
      <c r="F257" s="4"/>
      <c r="G257" s="4"/>
      <c r="H257" s="4"/>
      <c r="I257" s="4"/>
      <c r="J257" s="4"/>
      <c r="K257" s="4"/>
      <c r="L257" s="4"/>
      <c r="M257" s="4"/>
      <c r="N257" s="4"/>
      <c r="O257" s="4"/>
      <c r="P257" s="4"/>
      <c r="Q257" s="4"/>
      <c r="R257" s="4"/>
      <c r="S257" s="4"/>
      <c r="T257" s="4"/>
      <c r="U257" s="4"/>
    </row>
    <row r="258" spans="2:21" ht="14.25">
      <c r="B258" s="2"/>
      <c r="C258" s="2"/>
      <c r="D258" s="5"/>
      <c r="E258" s="4"/>
      <c r="F258" s="4"/>
      <c r="G258" s="4"/>
      <c r="H258" s="4"/>
      <c r="I258" s="4"/>
      <c r="J258" s="4"/>
      <c r="K258" s="4"/>
      <c r="L258" s="4"/>
      <c r="M258" s="4"/>
      <c r="N258" s="4"/>
      <c r="O258" s="4"/>
      <c r="P258" s="4"/>
      <c r="Q258" s="4"/>
      <c r="R258" s="4"/>
      <c r="S258" s="4"/>
      <c r="T258" s="4"/>
      <c r="U258" s="4"/>
    </row>
    <row r="259" spans="2:21" ht="14.25">
      <c r="B259" s="2"/>
      <c r="C259" s="2"/>
      <c r="D259" s="5"/>
      <c r="E259" s="4"/>
      <c r="F259" s="4"/>
      <c r="G259" s="4"/>
      <c r="H259" s="4"/>
      <c r="I259" s="4"/>
      <c r="J259" s="4"/>
      <c r="K259" s="4"/>
      <c r="L259" s="4"/>
      <c r="M259" s="4"/>
      <c r="N259" s="4"/>
      <c r="O259" s="4"/>
      <c r="P259" s="4"/>
      <c r="Q259" s="4"/>
      <c r="R259" s="4"/>
      <c r="S259" s="4"/>
      <c r="T259" s="4"/>
      <c r="U259" s="4"/>
    </row>
    <row r="260" spans="2:21" ht="14.25">
      <c r="B260" s="2"/>
      <c r="C260" s="2"/>
      <c r="D260" s="5"/>
      <c r="E260" s="4"/>
      <c r="F260" s="4"/>
      <c r="G260" s="4"/>
      <c r="H260" s="4"/>
      <c r="I260" s="4"/>
      <c r="J260" s="4"/>
      <c r="K260" s="4"/>
      <c r="L260" s="4"/>
      <c r="M260" s="4"/>
      <c r="N260" s="4"/>
      <c r="O260" s="4"/>
      <c r="P260" s="4"/>
      <c r="Q260" s="4"/>
      <c r="R260" s="4"/>
      <c r="S260" s="4"/>
      <c r="T260" s="4"/>
      <c r="U260" s="4"/>
    </row>
    <row r="261" spans="2:21" ht="14.25">
      <c r="B261" s="2"/>
      <c r="C261" s="2"/>
      <c r="D261" s="5"/>
      <c r="E261" s="4"/>
      <c r="F261" s="4"/>
      <c r="G261" s="4"/>
      <c r="H261" s="4"/>
      <c r="I261" s="4"/>
      <c r="J261" s="4"/>
      <c r="K261" s="4"/>
      <c r="L261" s="4"/>
      <c r="M261" s="4"/>
      <c r="N261" s="4"/>
      <c r="O261" s="4"/>
      <c r="P261" s="4"/>
      <c r="Q261" s="4"/>
      <c r="R261" s="4"/>
      <c r="S261" s="4"/>
      <c r="T261" s="4"/>
      <c r="U261" s="4"/>
    </row>
    <row r="262" spans="2:21" ht="14.25">
      <c r="B262" s="2"/>
      <c r="C262" s="2"/>
      <c r="D262" s="5"/>
      <c r="E262" s="4"/>
      <c r="F262" s="4"/>
      <c r="G262" s="4"/>
      <c r="H262" s="4"/>
      <c r="I262" s="4"/>
      <c r="J262" s="4"/>
      <c r="K262" s="4"/>
      <c r="L262" s="4"/>
      <c r="M262" s="4"/>
      <c r="N262" s="4"/>
      <c r="O262" s="4"/>
      <c r="P262" s="4"/>
      <c r="Q262" s="4"/>
      <c r="R262" s="4"/>
      <c r="S262" s="4"/>
      <c r="T262" s="4"/>
      <c r="U262" s="4"/>
    </row>
    <row r="263" spans="2:21" ht="14.25">
      <c r="B263" s="2"/>
      <c r="C263" s="2"/>
      <c r="D263" s="5"/>
      <c r="E263" s="4"/>
      <c r="F263" s="4"/>
      <c r="G263" s="4"/>
      <c r="H263" s="4"/>
      <c r="I263" s="4"/>
      <c r="J263" s="4"/>
      <c r="K263" s="4"/>
      <c r="L263" s="4"/>
      <c r="M263" s="4"/>
      <c r="N263" s="4"/>
      <c r="O263" s="4"/>
      <c r="P263" s="4"/>
      <c r="Q263" s="4"/>
      <c r="R263" s="4"/>
      <c r="S263" s="4"/>
      <c r="T263" s="4"/>
      <c r="U263" s="4"/>
    </row>
    <row r="264" spans="2:21" ht="14.25">
      <c r="B264" s="2"/>
      <c r="C264" s="2"/>
      <c r="D264" s="5"/>
      <c r="E264" s="4"/>
      <c r="F264" s="4"/>
      <c r="G264" s="4"/>
      <c r="H264" s="4"/>
      <c r="I264" s="4"/>
      <c r="J264" s="4"/>
      <c r="K264" s="4"/>
      <c r="L264" s="4"/>
      <c r="M264" s="4"/>
      <c r="N264" s="4"/>
      <c r="O264" s="4"/>
      <c r="P264" s="4"/>
      <c r="Q264" s="4"/>
      <c r="R264" s="4"/>
      <c r="S264" s="4"/>
      <c r="T264" s="4"/>
      <c r="U264" s="4"/>
    </row>
    <row r="265" spans="2:21" ht="14.25">
      <c r="B265" s="2"/>
      <c r="C265" s="2"/>
      <c r="D265" s="5"/>
      <c r="E265" s="4"/>
      <c r="F265" s="4"/>
      <c r="G265" s="4"/>
      <c r="H265" s="4"/>
      <c r="I265" s="4"/>
      <c r="J265" s="4"/>
      <c r="K265" s="4"/>
      <c r="L265" s="4"/>
      <c r="M265" s="4"/>
      <c r="N265" s="4"/>
      <c r="O265" s="4"/>
      <c r="P265" s="4"/>
      <c r="Q265" s="4"/>
      <c r="R265" s="4"/>
      <c r="S265" s="4"/>
      <c r="T265" s="4"/>
      <c r="U265" s="4"/>
    </row>
    <row r="266" spans="2:21" ht="14.25">
      <c r="B266" s="2"/>
      <c r="C266" s="2"/>
      <c r="D266" s="5"/>
      <c r="E266" s="4"/>
      <c r="F266" s="4"/>
      <c r="G266" s="4"/>
      <c r="H266" s="4"/>
      <c r="I266" s="4"/>
      <c r="J266" s="4"/>
      <c r="K266" s="4"/>
      <c r="L266" s="4"/>
      <c r="M266" s="4"/>
      <c r="N266" s="4"/>
      <c r="O266" s="4"/>
      <c r="P266" s="4"/>
      <c r="Q266" s="4"/>
      <c r="R266" s="4"/>
      <c r="S266" s="4"/>
      <c r="T266" s="4"/>
      <c r="U266" s="4"/>
    </row>
    <row r="267" spans="2:21" ht="14.25">
      <c r="B267" s="2"/>
      <c r="C267" s="2"/>
      <c r="D267" s="5"/>
      <c r="E267" s="4"/>
      <c r="F267" s="4"/>
      <c r="G267" s="4"/>
      <c r="H267" s="4"/>
      <c r="I267" s="4"/>
      <c r="J267" s="4"/>
      <c r="K267" s="4"/>
      <c r="L267" s="4"/>
      <c r="M267" s="4"/>
      <c r="N267" s="4"/>
      <c r="O267" s="4"/>
      <c r="P267" s="4"/>
      <c r="Q267" s="4"/>
      <c r="R267" s="4"/>
      <c r="S267" s="4"/>
      <c r="T267" s="4"/>
      <c r="U267" s="4"/>
    </row>
    <row r="268" spans="2:21" ht="14.25">
      <c r="B268" s="2"/>
      <c r="C268" s="2"/>
      <c r="D268" s="5"/>
      <c r="E268" s="4"/>
      <c r="F268" s="4"/>
      <c r="G268" s="4"/>
      <c r="H268" s="4"/>
      <c r="I268" s="4"/>
      <c r="J268" s="4"/>
      <c r="K268" s="4"/>
      <c r="L268" s="4"/>
      <c r="M268" s="4"/>
      <c r="N268" s="4"/>
      <c r="O268" s="4"/>
      <c r="P268" s="4"/>
      <c r="Q268" s="4"/>
      <c r="R268" s="4"/>
      <c r="S268" s="4"/>
      <c r="T268" s="4"/>
      <c r="U268" s="4"/>
    </row>
    <row r="269" spans="2:21" ht="14.25">
      <c r="B269" s="2"/>
      <c r="C269" s="2"/>
      <c r="D269" s="5"/>
      <c r="E269" s="4"/>
      <c r="F269" s="4"/>
      <c r="G269" s="4"/>
      <c r="H269" s="4"/>
      <c r="I269" s="4"/>
      <c r="J269" s="4"/>
      <c r="K269" s="4"/>
      <c r="L269" s="4"/>
      <c r="M269" s="4"/>
      <c r="N269" s="4"/>
      <c r="O269" s="4"/>
      <c r="P269" s="4"/>
      <c r="Q269" s="4"/>
      <c r="R269" s="4"/>
      <c r="S269" s="4"/>
      <c r="T269" s="4"/>
      <c r="U269" s="4"/>
    </row>
    <row r="270" spans="2:21" ht="14.25">
      <c r="B270" s="2"/>
      <c r="C270" s="2"/>
      <c r="D270" s="5"/>
      <c r="E270" s="4"/>
      <c r="F270" s="4"/>
      <c r="G270" s="4"/>
      <c r="H270" s="4"/>
      <c r="I270" s="4"/>
      <c r="J270" s="4"/>
      <c r="K270" s="4"/>
      <c r="L270" s="4"/>
      <c r="M270" s="4"/>
      <c r="N270" s="4"/>
      <c r="O270" s="4"/>
      <c r="P270" s="4"/>
      <c r="Q270" s="4"/>
      <c r="R270" s="4"/>
      <c r="S270" s="4"/>
      <c r="T270" s="4"/>
      <c r="U270" s="4"/>
    </row>
    <row r="271" spans="2:21" ht="14.25">
      <c r="B271" s="2"/>
      <c r="C271" s="2"/>
      <c r="D271" s="5"/>
      <c r="E271" s="4"/>
      <c r="F271" s="4"/>
      <c r="G271" s="4"/>
      <c r="H271" s="4"/>
      <c r="I271" s="4"/>
      <c r="J271" s="4"/>
      <c r="K271" s="4"/>
      <c r="L271" s="4"/>
      <c r="M271" s="4"/>
      <c r="N271" s="4"/>
      <c r="O271" s="4"/>
      <c r="P271" s="4"/>
      <c r="Q271" s="4"/>
      <c r="R271" s="4"/>
      <c r="S271" s="4"/>
      <c r="T271" s="4"/>
      <c r="U271" s="4"/>
    </row>
    <row r="272" spans="2:21" ht="14.25">
      <c r="B272" s="2"/>
      <c r="C272" s="2"/>
      <c r="D272" s="5"/>
      <c r="E272" s="4"/>
      <c r="F272" s="4"/>
      <c r="G272" s="4"/>
      <c r="H272" s="4"/>
      <c r="I272" s="4"/>
      <c r="J272" s="4"/>
      <c r="K272" s="4"/>
      <c r="L272" s="4"/>
      <c r="M272" s="4"/>
      <c r="N272" s="4"/>
      <c r="O272" s="4"/>
      <c r="P272" s="4"/>
      <c r="Q272" s="4"/>
      <c r="R272" s="4"/>
      <c r="S272" s="4"/>
      <c r="T272" s="4"/>
      <c r="U272" s="4"/>
    </row>
    <row r="273" spans="2:21" ht="14.25">
      <c r="B273" s="2"/>
      <c r="C273" s="2"/>
      <c r="D273" s="5"/>
      <c r="E273" s="4"/>
      <c r="F273" s="4"/>
      <c r="G273" s="4"/>
      <c r="H273" s="4"/>
      <c r="I273" s="4"/>
      <c r="J273" s="4"/>
      <c r="K273" s="4"/>
      <c r="L273" s="4"/>
      <c r="M273" s="4"/>
      <c r="N273" s="4"/>
      <c r="O273" s="4"/>
      <c r="P273" s="4"/>
      <c r="Q273" s="4"/>
      <c r="R273" s="4"/>
      <c r="S273" s="4"/>
      <c r="T273" s="4"/>
      <c r="U273" s="4"/>
    </row>
    <row r="274" spans="2:21" ht="14.25">
      <c r="B274" s="2"/>
      <c r="C274" s="2"/>
      <c r="D274" s="5"/>
      <c r="E274" s="4"/>
      <c r="F274" s="4"/>
      <c r="G274" s="4"/>
      <c r="H274" s="4"/>
      <c r="I274" s="4"/>
      <c r="J274" s="4"/>
      <c r="K274" s="4"/>
      <c r="L274" s="4"/>
      <c r="M274" s="4"/>
      <c r="N274" s="4"/>
      <c r="O274" s="4"/>
      <c r="P274" s="4"/>
      <c r="Q274" s="4"/>
      <c r="R274" s="4"/>
      <c r="S274" s="4"/>
      <c r="T274" s="4"/>
      <c r="U274" s="4"/>
    </row>
    <row r="275" spans="2:21" ht="14.25">
      <c r="B275" s="2"/>
      <c r="C275" s="2"/>
      <c r="D275" s="5"/>
      <c r="E275" s="4"/>
      <c r="F275" s="4"/>
      <c r="G275" s="4"/>
      <c r="H275" s="4"/>
      <c r="I275" s="4"/>
      <c r="J275" s="4"/>
      <c r="K275" s="4"/>
      <c r="L275" s="4"/>
      <c r="M275" s="4"/>
      <c r="N275" s="4"/>
      <c r="O275" s="4"/>
      <c r="P275" s="4"/>
      <c r="Q275" s="4"/>
      <c r="R275" s="4"/>
      <c r="S275" s="4"/>
      <c r="T275" s="4"/>
      <c r="U275" s="4"/>
    </row>
    <row r="276" spans="2:21" ht="14.25">
      <c r="B276" s="2"/>
      <c r="C276" s="2"/>
      <c r="D276" s="5"/>
      <c r="E276" s="4"/>
      <c r="F276" s="4"/>
      <c r="G276" s="4"/>
      <c r="H276" s="4"/>
      <c r="I276" s="4"/>
      <c r="J276" s="4"/>
      <c r="K276" s="4"/>
      <c r="L276" s="4"/>
      <c r="M276" s="4"/>
      <c r="N276" s="4"/>
      <c r="O276" s="4"/>
      <c r="P276" s="4"/>
      <c r="Q276" s="4"/>
      <c r="R276" s="4"/>
      <c r="S276" s="4"/>
      <c r="T276" s="4"/>
      <c r="U276" s="4"/>
    </row>
    <row r="277" spans="2:21" ht="14.25">
      <c r="B277" s="2"/>
      <c r="C277" s="2"/>
      <c r="D277" s="5"/>
      <c r="E277" s="4"/>
      <c r="F277" s="4"/>
      <c r="G277" s="4"/>
      <c r="H277" s="4"/>
      <c r="I277" s="4"/>
      <c r="J277" s="4"/>
      <c r="K277" s="4"/>
      <c r="L277" s="4"/>
      <c r="M277" s="4"/>
      <c r="N277" s="4"/>
      <c r="O277" s="4"/>
      <c r="P277" s="4"/>
      <c r="Q277" s="4"/>
      <c r="R277" s="4"/>
      <c r="S277" s="4"/>
      <c r="T277" s="4"/>
      <c r="U277" s="4"/>
    </row>
    <row r="278" spans="2:21" ht="14.25">
      <c r="B278" s="2"/>
      <c r="C278" s="2"/>
      <c r="D278" s="5"/>
      <c r="E278" s="4"/>
      <c r="F278" s="4"/>
      <c r="G278" s="4"/>
      <c r="H278" s="4"/>
      <c r="I278" s="4"/>
      <c r="J278" s="4"/>
      <c r="K278" s="4"/>
      <c r="L278" s="4"/>
      <c r="M278" s="4"/>
      <c r="N278" s="4"/>
      <c r="O278" s="4"/>
      <c r="P278" s="4"/>
      <c r="Q278" s="4"/>
      <c r="R278" s="4"/>
      <c r="S278" s="4"/>
      <c r="T278" s="4"/>
      <c r="U278" s="4"/>
    </row>
    <row r="279" spans="2:21" ht="14.25">
      <c r="B279" s="2"/>
      <c r="C279" s="2"/>
      <c r="D279" s="5"/>
      <c r="E279" s="4"/>
      <c r="F279" s="4"/>
      <c r="G279" s="4"/>
      <c r="H279" s="4"/>
      <c r="I279" s="4"/>
      <c r="J279" s="4"/>
      <c r="K279" s="4"/>
      <c r="L279" s="4"/>
      <c r="M279" s="4"/>
      <c r="N279" s="4"/>
      <c r="O279" s="4"/>
      <c r="P279" s="4"/>
      <c r="Q279" s="4"/>
      <c r="R279" s="4"/>
      <c r="S279" s="4"/>
      <c r="T279" s="4"/>
      <c r="U279" s="4"/>
    </row>
    <row r="280" spans="2:21" ht="14.25">
      <c r="B280" s="2"/>
      <c r="C280" s="2"/>
      <c r="D280" s="5"/>
      <c r="E280" s="4"/>
      <c r="F280" s="4"/>
      <c r="G280" s="4"/>
      <c r="H280" s="4"/>
      <c r="I280" s="4"/>
      <c r="J280" s="4"/>
      <c r="K280" s="4"/>
      <c r="L280" s="4"/>
      <c r="M280" s="4"/>
      <c r="N280" s="4"/>
      <c r="O280" s="4"/>
      <c r="P280" s="4"/>
      <c r="Q280" s="4"/>
      <c r="R280" s="4"/>
      <c r="S280" s="4"/>
      <c r="T280" s="4"/>
      <c r="U280" s="4"/>
    </row>
    <row r="281" spans="2:21" ht="14.25">
      <c r="B281" s="2"/>
      <c r="C281" s="2"/>
      <c r="D281" s="5"/>
      <c r="E281" s="4"/>
      <c r="F281" s="4"/>
      <c r="G281" s="4"/>
      <c r="H281" s="4"/>
      <c r="I281" s="4"/>
      <c r="J281" s="4"/>
      <c r="K281" s="4"/>
      <c r="L281" s="4"/>
      <c r="M281" s="4"/>
      <c r="N281" s="4"/>
      <c r="O281" s="4"/>
      <c r="P281" s="4"/>
      <c r="Q281" s="4"/>
      <c r="R281" s="4"/>
      <c r="S281" s="4"/>
      <c r="T281" s="4"/>
      <c r="U281" s="4"/>
    </row>
    <row r="282" spans="2:21" ht="14.25">
      <c r="B282" s="2"/>
      <c r="C282" s="2"/>
      <c r="D282" s="5"/>
      <c r="E282" s="4"/>
      <c r="F282" s="4"/>
      <c r="G282" s="4"/>
      <c r="H282" s="4"/>
      <c r="I282" s="4"/>
      <c r="J282" s="4"/>
      <c r="K282" s="4"/>
      <c r="L282" s="4"/>
      <c r="M282" s="4"/>
      <c r="N282" s="4"/>
      <c r="O282" s="4"/>
      <c r="P282" s="4"/>
      <c r="Q282" s="4"/>
      <c r="R282" s="4"/>
      <c r="S282" s="4"/>
      <c r="T282" s="4"/>
      <c r="U282" s="4"/>
    </row>
    <row r="283" spans="2:21" ht="14.25">
      <c r="B283" s="2"/>
      <c r="C283" s="2"/>
      <c r="D283" s="5"/>
      <c r="E283" s="4"/>
      <c r="F283" s="4"/>
      <c r="G283" s="4"/>
      <c r="H283" s="4"/>
      <c r="I283" s="4"/>
      <c r="J283" s="4"/>
      <c r="K283" s="4"/>
      <c r="L283" s="4"/>
      <c r="M283" s="4"/>
      <c r="N283" s="4"/>
      <c r="O283" s="4"/>
      <c r="P283" s="4"/>
      <c r="Q283" s="4"/>
      <c r="R283" s="4"/>
      <c r="S283" s="4"/>
      <c r="T283" s="4"/>
      <c r="U283" s="4"/>
    </row>
    <row r="284" spans="2:21" ht="14.25">
      <c r="B284" s="2"/>
      <c r="C284" s="2"/>
      <c r="D284" s="5"/>
      <c r="E284" s="4"/>
      <c r="F284" s="4"/>
      <c r="G284" s="4"/>
      <c r="H284" s="4"/>
      <c r="I284" s="4"/>
      <c r="J284" s="4"/>
      <c r="K284" s="4"/>
      <c r="L284" s="4"/>
      <c r="M284" s="4"/>
      <c r="N284" s="4"/>
      <c r="O284" s="4"/>
      <c r="P284" s="4"/>
      <c r="Q284" s="4"/>
      <c r="R284" s="4"/>
      <c r="S284" s="4"/>
      <c r="T284" s="4"/>
      <c r="U284" s="4"/>
    </row>
    <row r="285" spans="2:21" ht="14.25">
      <c r="B285" s="2"/>
      <c r="C285" s="2"/>
      <c r="D285" s="5"/>
      <c r="E285" s="4"/>
      <c r="F285" s="4"/>
      <c r="G285" s="4"/>
      <c r="H285" s="4"/>
      <c r="I285" s="4"/>
      <c r="J285" s="4"/>
      <c r="K285" s="4"/>
      <c r="L285" s="4"/>
      <c r="M285" s="4"/>
      <c r="N285" s="4"/>
      <c r="O285" s="4"/>
      <c r="P285" s="4"/>
      <c r="Q285" s="4"/>
      <c r="R285" s="4"/>
      <c r="S285" s="4"/>
      <c r="T285" s="4"/>
      <c r="U285" s="4"/>
    </row>
    <row r="286" spans="2:21" ht="14.25">
      <c r="B286" s="2"/>
      <c r="C286" s="2"/>
      <c r="D286" s="5"/>
      <c r="E286" s="4"/>
      <c r="F286" s="4"/>
      <c r="G286" s="4"/>
      <c r="H286" s="4"/>
      <c r="I286" s="4"/>
      <c r="J286" s="4"/>
      <c r="K286" s="4"/>
      <c r="L286" s="4"/>
      <c r="M286" s="4"/>
      <c r="N286" s="4"/>
      <c r="O286" s="4"/>
      <c r="P286" s="4"/>
      <c r="Q286" s="4"/>
      <c r="R286" s="4"/>
      <c r="S286" s="4"/>
      <c r="T286" s="4"/>
      <c r="U286" s="4"/>
    </row>
    <row r="287" spans="2:21" ht="14.25">
      <c r="B287" s="2"/>
      <c r="C287" s="2"/>
      <c r="D287" s="5"/>
      <c r="E287" s="4"/>
      <c r="F287" s="4"/>
      <c r="G287" s="4"/>
      <c r="H287" s="4"/>
      <c r="I287" s="4"/>
      <c r="J287" s="4"/>
      <c r="K287" s="4"/>
      <c r="L287" s="4"/>
      <c r="M287" s="4"/>
      <c r="N287" s="4"/>
      <c r="O287" s="4"/>
      <c r="P287" s="4"/>
      <c r="Q287" s="4"/>
      <c r="R287" s="4"/>
      <c r="S287" s="4"/>
      <c r="T287" s="4"/>
      <c r="U287" s="4"/>
    </row>
    <row r="288" spans="2:21" ht="14.25">
      <c r="B288" s="2"/>
      <c r="C288" s="2"/>
      <c r="D288" s="5"/>
      <c r="E288" s="4"/>
      <c r="F288" s="4"/>
      <c r="G288" s="4"/>
      <c r="H288" s="4"/>
      <c r="I288" s="4"/>
      <c r="J288" s="4"/>
      <c r="K288" s="4"/>
      <c r="L288" s="4"/>
      <c r="M288" s="4"/>
      <c r="N288" s="4"/>
      <c r="O288" s="4"/>
      <c r="P288" s="4"/>
      <c r="Q288" s="4"/>
      <c r="R288" s="4"/>
      <c r="S288" s="4"/>
      <c r="T288" s="4"/>
      <c r="U288" s="4"/>
    </row>
    <row r="289" spans="2:21" ht="14.25">
      <c r="B289" s="2"/>
      <c r="C289" s="2"/>
      <c r="D289" s="5"/>
      <c r="E289" s="4"/>
      <c r="F289" s="4"/>
      <c r="G289" s="4"/>
      <c r="H289" s="4"/>
      <c r="I289" s="4"/>
      <c r="J289" s="4"/>
      <c r="K289" s="4"/>
      <c r="L289" s="4"/>
      <c r="M289" s="4"/>
      <c r="N289" s="4"/>
      <c r="O289" s="4"/>
      <c r="P289" s="4"/>
      <c r="Q289" s="4"/>
      <c r="R289" s="4"/>
      <c r="S289" s="4"/>
      <c r="T289" s="4"/>
      <c r="U289" s="4"/>
    </row>
    <row r="290" spans="2:21" ht="14.25">
      <c r="B290" s="2"/>
      <c r="C290" s="2"/>
      <c r="D290" s="5"/>
      <c r="E290" s="4"/>
      <c r="F290" s="4"/>
      <c r="G290" s="4"/>
      <c r="H290" s="4"/>
      <c r="I290" s="4"/>
      <c r="J290" s="4"/>
      <c r="K290" s="4"/>
      <c r="L290" s="4"/>
      <c r="M290" s="4"/>
      <c r="N290" s="4"/>
      <c r="O290" s="4"/>
      <c r="P290" s="4"/>
      <c r="Q290" s="4"/>
      <c r="R290" s="4"/>
      <c r="S290" s="4"/>
      <c r="T290" s="4"/>
      <c r="U290" s="4"/>
    </row>
    <row r="291" spans="2:21" ht="14.25">
      <c r="B291" s="2"/>
      <c r="C291" s="2"/>
      <c r="D291" s="5"/>
      <c r="E291" s="4"/>
      <c r="F291" s="4"/>
      <c r="G291" s="4"/>
      <c r="H291" s="4"/>
      <c r="I291" s="4"/>
      <c r="J291" s="4"/>
      <c r="K291" s="4"/>
      <c r="L291" s="4"/>
      <c r="M291" s="4"/>
      <c r="N291" s="4"/>
      <c r="O291" s="4"/>
      <c r="P291" s="4"/>
      <c r="Q291" s="4"/>
      <c r="R291" s="4"/>
      <c r="S291" s="4"/>
      <c r="T291" s="4"/>
      <c r="U291" s="4"/>
    </row>
    <row r="292" spans="2:21" ht="14.25">
      <c r="B292" s="2"/>
      <c r="C292" s="2"/>
      <c r="D292" s="5"/>
      <c r="E292" s="4"/>
      <c r="F292" s="4"/>
      <c r="G292" s="4"/>
      <c r="H292" s="4"/>
      <c r="I292" s="4"/>
      <c r="J292" s="4"/>
      <c r="K292" s="4"/>
      <c r="L292" s="4"/>
      <c r="M292" s="4"/>
      <c r="N292" s="4"/>
      <c r="O292" s="4"/>
      <c r="P292" s="4"/>
      <c r="Q292" s="4"/>
      <c r="R292" s="4"/>
      <c r="S292" s="4"/>
      <c r="T292" s="4"/>
      <c r="U292" s="4"/>
    </row>
    <row r="293" spans="2:21" ht="14.25">
      <c r="B293" s="2"/>
      <c r="C293" s="2"/>
      <c r="D293" s="5"/>
      <c r="E293" s="4"/>
      <c r="F293" s="4"/>
      <c r="G293" s="4"/>
      <c r="H293" s="4"/>
      <c r="I293" s="4"/>
      <c r="J293" s="4"/>
      <c r="K293" s="4"/>
      <c r="L293" s="4"/>
      <c r="M293" s="4"/>
      <c r="N293" s="4"/>
      <c r="O293" s="4"/>
      <c r="P293" s="4"/>
      <c r="Q293" s="4"/>
      <c r="R293" s="4"/>
      <c r="S293" s="4"/>
      <c r="T293" s="4"/>
      <c r="U293" s="4"/>
    </row>
    <row r="294" spans="2:21" ht="14.25">
      <c r="B294" s="2"/>
      <c r="C294" s="2"/>
      <c r="D294" s="5"/>
      <c r="E294" s="4"/>
      <c r="F294" s="4"/>
      <c r="G294" s="4"/>
      <c r="H294" s="4"/>
      <c r="I294" s="4"/>
      <c r="J294" s="4"/>
      <c r="K294" s="4"/>
      <c r="L294" s="4"/>
      <c r="M294" s="4"/>
      <c r="N294" s="4"/>
      <c r="O294" s="4"/>
      <c r="P294" s="4"/>
      <c r="Q294" s="4"/>
      <c r="R294" s="4"/>
      <c r="S294" s="4"/>
      <c r="T294" s="4"/>
      <c r="U294" s="4"/>
    </row>
    <row r="295" spans="2:21" ht="14.25">
      <c r="B295" s="2"/>
      <c r="C295" s="2"/>
      <c r="D295" s="5"/>
      <c r="E295" s="4"/>
      <c r="F295" s="4"/>
      <c r="G295" s="4"/>
      <c r="H295" s="4"/>
      <c r="I295" s="4"/>
      <c r="J295" s="4"/>
      <c r="K295" s="4"/>
      <c r="L295" s="4"/>
      <c r="M295" s="4"/>
      <c r="N295" s="4"/>
      <c r="O295" s="4"/>
      <c r="P295" s="4"/>
      <c r="Q295" s="4"/>
      <c r="R295" s="4"/>
      <c r="S295" s="4"/>
      <c r="T295" s="4"/>
      <c r="U295" s="4"/>
    </row>
    <row r="296" spans="2:21" ht="14.25">
      <c r="B296" s="2"/>
      <c r="C296" s="2"/>
      <c r="D296" s="5"/>
      <c r="E296" s="4"/>
      <c r="F296" s="4"/>
      <c r="G296" s="4"/>
      <c r="H296" s="4"/>
      <c r="I296" s="4"/>
      <c r="J296" s="4"/>
      <c r="K296" s="4"/>
      <c r="L296" s="4"/>
      <c r="M296" s="4"/>
      <c r="N296" s="4"/>
      <c r="O296" s="4"/>
      <c r="P296" s="4"/>
      <c r="Q296" s="4"/>
      <c r="R296" s="4"/>
      <c r="S296" s="4"/>
      <c r="T296" s="4"/>
      <c r="U296" s="4"/>
    </row>
    <row r="297" spans="2:21" ht="14.25">
      <c r="B297" s="2"/>
      <c r="C297" s="2"/>
      <c r="D297" s="5"/>
      <c r="E297" s="4"/>
      <c r="F297" s="4"/>
      <c r="G297" s="4"/>
      <c r="H297" s="4"/>
      <c r="I297" s="4"/>
      <c r="J297" s="4"/>
      <c r="K297" s="4"/>
      <c r="L297" s="4"/>
      <c r="M297" s="4"/>
      <c r="N297" s="4"/>
      <c r="O297" s="4"/>
      <c r="P297" s="4"/>
      <c r="Q297" s="4"/>
      <c r="R297" s="4"/>
      <c r="S297" s="4"/>
      <c r="T297" s="4"/>
      <c r="U297" s="4"/>
    </row>
    <row r="298" spans="2:21" ht="14.25">
      <c r="B298" s="2"/>
      <c r="C298" s="2"/>
      <c r="D298" s="5"/>
      <c r="E298" s="4"/>
      <c r="F298" s="4"/>
      <c r="G298" s="4"/>
      <c r="H298" s="4"/>
      <c r="I298" s="4"/>
      <c r="J298" s="4"/>
      <c r="K298" s="4"/>
      <c r="L298" s="4"/>
      <c r="M298" s="4"/>
      <c r="N298" s="4"/>
      <c r="O298" s="4"/>
      <c r="P298" s="4"/>
      <c r="Q298" s="4"/>
      <c r="R298" s="4"/>
      <c r="S298" s="4"/>
      <c r="T298" s="4"/>
      <c r="U298" s="4"/>
    </row>
    <row r="299" spans="2:21" ht="14.25">
      <c r="B299" s="2"/>
      <c r="C299" s="2"/>
      <c r="D299" s="5"/>
      <c r="E299" s="4"/>
      <c r="F299" s="4"/>
      <c r="G299" s="4"/>
      <c r="H299" s="4"/>
      <c r="I299" s="4"/>
      <c r="J299" s="4"/>
      <c r="K299" s="4"/>
      <c r="L299" s="4"/>
      <c r="M299" s="4"/>
      <c r="N299" s="4"/>
      <c r="O299" s="4"/>
      <c r="P299" s="4"/>
      <c r="Q299" s="4"/>
      <c r="R299" s="4"/>
      <c r="S299" s="4"/>
      <c r="T299" s="4"/>
      <c r="U299" s="4"/>
    </row>
    <row r="300" spans="2:21" ht="14.25">
      <c r="B300" s="2"/>
      <c r="C300" s="2"/>
      <c r="D300" s="5"/>
      <c r="E300" s="4"/>
      <c r="F300" s="4"/>
      <c r="G300" s="4"/>
      <c r="H300" s="4"/>
      <c r="I300" s="4"/>
      <c r="J300" s="4"/>
      <c r="K300" s="4"/>
      <c r="L300" s="4"/>
      <c r="M300" s="4"/>
      <c r="N300" s="4"/>
      <c r="O300" s="4"/>
      <c r="P300" s="4"/>
      <c r="Q300" s="4"/>
      <c r="R300" s="4"/>
      <c r="S300" s="4"/>
      <c r="T300" s="4"/>
      <c r="U300" s="4"/>
    </row>
    <row r="301" spans="2:21" ht="14.25">
      <c r="B301" s="2"/>
      <c r="C301" s="2"/>
      <c r="D301" s="5"/>
      <c r="E301" s="4"/>
      <c r="F301" s="4"/>
      <c r="G301" s="4"/>
      <c r="H301" s="4"/>
      <c r="I301" s="4"/>
      <c r="J301" s="4"/>
      <c r="K301" s="4"/>
      <c r="L301" s="4"/>
      <c r="M301" s="4"/>
      <c r="N301" s="4"/>
      <c r="O301" s="4"/>
      <c r="P301" s="4"/>
      <c r="Q301" s="4"/>
      <c r="R301" s="4"/>
      <c r="S301" s="4"/>
      <c r="T301" s="4"/>
      <c r="U301" s="4"/>
    </row>
    <row r="302" spans="2:21" ht="14.25">
      <c r="B302" s="2"/>
      <c r="C302" s="2"/>
      <c r="D302" s="5"/>
      <c r="E302" s="4"/>
      <c r="F302" s="4"/>
      <c r="G302" s="4"/>
      <c r="H302" s="4"/>
      <c r="I302" s="4"/>
      <c r="J302" s="4"/>
      <c r="K302" s="4"/>
      <c r="L302" s="4"/>
      <c r="M302" s="4"/>
      <c r="N302" s="4"/>
      <c r="O302" s="4"/>
      <c r="P302" s="4"/>
      <c r="Q302" s="4"/>
      <c r="R302" s="4"/>
      <c r="S302" s="4"/>
      <c r="T302" s="4"/>
      <c r="U302" s="4"/>
    </row>
    <row r="303" spans="2:21" ht="14.25">
      <c r="B303" s="2"/>
      <c r="C303" s="2"/>
      <c r="D303" s="5"/>
      <c r="E303" s="4"/>
      <c r="F303" s="4"/>
      <c r="G303" s="4"/>
      <c r="H303" s="4"/>
      <c r="I303" s="4"/>
      <c r="J303" s="4"/>
      <c r="K303" s="4"/>
      <c r="L303" s="4"/>
      <c r="M303" s="4"/>
      <c r="N303" s="4"/>
      <c r="O303" s="4"/>
      <c r="P303" s="4"/>
      <c r="Q303" s="4"/>
      <c r="R303" s="4"/>
      <c r="S303" s="4"/>
      <c r="T303" s="4"/>
      <c r="U303" s="4"/>
    </row>
    <row r="304" spans="2:21" ht="14.25">
      <c r="B304" s="2"/>
      <c r="C304" s="2"/>
      <c r="D304" s="5"/>
      <c r="E304" s="4"/>
      <c r="F304" s="4"/>
      <c r="G304" s="4"/>
      <c r="H304" s="4"/>
      <c r="I304" s="4"/>
      <c r="J304" s="4"/>
      <c r="K304" s="4"/>
      <c r="L304" s="4"/>
      <c r="M304" s="4"/>
      <c r="N304" s="4"/>
      <c r="O304" s="4"/>
      <c r="P304" s="4"/>
      <c r="Q304" s="4"/>
      <c r="R304" s="4"/>
      <c r="S304" s="4"/>
      <c r="T304" s="4"/>
      <c r="U304" s="4"/>
    </row>
    <row r="305" spans="2:21" ht="14.25">
      <c r="B305" s="2"/>
      <c r="C305" s="2"/>
      <c r="D305" s="5"/>
      <c r="E305" s="4"/>
      <c r="F305" s="4"/>
      <c r="G305" s="4"/>
      <c r="H305" s="4"/>
      <c r="I305" s="4"/>
      <c r="J305" s="4"/>
      <c r="K305" s="4"/>
      <c r="L305" s="4"/>
      <c r="M305" s="4"/>
      <c r="N305" s="4"/>
      <c r="O305" s="4"/>
      <c r="P305" s="4"/>
      <c r="Q305" s="4"/>
      <c r="R305" s="4"/>
      <c r="S305" s="4"/>
      <c r="T305" s="4"/>
      <c r="U305" s="4"/>
    </row>
    <row r="306" spans="2:21" ht="14.25">
      <c r="B306" s="2"/>
      <c r="C306" s="2"/>
      <c r="D306" s="5"/>
      <c r="E306" s="4"/>
      <c r="F306" s="4"/>
      <c r="G306" s="4"/>
      <c r="H306" s="4"/>
      <c r="I306" s="4"/>
      <c r="J306" s="4"/>
      <c r="K306" s="4"/>
      <c r="L306" s="4"/>
      <c r="M306" s="4"/>
      <c r="N306" s="4"/>
      <c r="O306" s="4"/>
      <c r="P306" s="4"/>
      <c r="Q306" s="4"/>
      <c r="R306" s="4"/>
      <c r="S306" s="4"/>
      <c r="T306" s="4"/>
      <c r="U306" s="4"/>
    </row>
    <row r="307" spans="2:21" ht="14.25">
      <c r="B307" s="2"/>
      <c r="C307" s="2"/>
      <c r="D307" s="5"/>
      <c r="E307" s="4"/>
      <c r="F307" s="4"/>
      <c r="G307" s="4"/>
      <c r="H307" s="4"/>
      <c r="I307" s="4"/>
      <c r="J307" s="4"/>
      <c r="K307" s="4"/>
      <c r="L307" s="4"/>
      <c r="M307" s="4"/>
      <c r="N307" s="4"/>
      <c r="O307" s="4"/>
      <c r="P307" s="4"/>
      <c r="Q307" s="4"/>
      <c r="R307" s="4"/>
      <c r="S307" s="4"/>
      <c r="T307" s="4"/>
      <c r="U307" s="4"/>
    </row>
    <row r="308" spans="2:21" ht="14.25">
      <c r="B308" s="2"/>
      <c r="C308" s="2"/>
      <c r="D308" s="5"/>
      <c r="E308" s="4"/>
      <c r="F308" s="4"/>
      <c r="G308" s="4"/>
      <c r="H308" s="4"/>
      <c r="I308" s="4"/>
      <c r="J308" s="4"/>
      <c r="K308" s="4"/>
      <c r="L308" s="4"/>
      <c r="M308" s="4"/>
      <c r="N308" s="4"/>
      <c r="O308" s="4"/>
      <c r="P308" s="4"/>
      <c r="Q308" s="4"/>
      <c r="R308" s="4"/>
      <c r="S308" s="4"/>
      <c r="T308" s="4"/>
      <c r="U308" s="4"/>
    </row>
    <row r="309" spans="2:21" ht="14.25">
      <c r="B309" s="2"/>
      <c r="C309" s="2"/>
      <c r="D309" s="5"/>
      <c r="E309" s="4"/>
      <c r="F309" s="4"/>
      <c r="G309" s="4"/>
      <c r="H309" s="4"/>
      <c r="I309" s="4"/>
      <c r="J309" s="4"/>
      <c r="K309" s="4"/>
      <c r="L309" s="4"/>
      <c r="M309" s="4"/>
      <c r="N309" s="4"/>
      <c r="O309" s="4"/>
      <c r="P309" s="4"/>
      <c r="Q309" s="4"/>
      <c r="R309" s="4"/>
      <c r="S309" s="4"/>
      <c r="T309" s="4"/>
      <c r="U309" s="4"/>
    </row>
    <row r="310" spans="2:21" ht="14.25">
      <c r="B310" s="2"/>
      <c r="C310" s="2"/>
      <c r="D310" s="5"/>
      <c r="E310" s="4"/>
      <c r="F310" s="4"/>
      <c r="G310" s="4"/>
      <c r="H310" s="4"/>
      <c r="I310" s="4"/>
      <c r="J310" s="4"/>
      <c r="K310" s="4"/>
      <c r="L310" s="4"/>
      <c r="M310" s="4"/>
      <c r="N310" s="4"/>
      <c r="O310" s="4"/>
      <c r="P310" s="4"/>
      <c r="Q310" s="4"/>
      <c r="R310" s="4"/>
      <c r="S310" s="4"/>
      <c r="T310" s="4"/>
      <c r="U310" s="4"/>
    </row>
    <row r="311" spans="2:21" ht="14.25">
      <c r="B311" s="2"/>
      <c r="C311" s="2"/>
      <c r="D311" s="5"/>
      <c r="E311" s="4"/>
      <c r="F311" s="4"/>
      <c r="G311" s="4"/>
      <c r="H311" s="4"/>
      <c r="I311" s="4"/>
      <c r="J311" s="4"/>
      <c r="K311" s="4"/>
      <c r="L311" s="4"/>
      <c r="M311" s="4"/>
      <c r="N311" s="4"/>
      <c r="O311" s="4"/>
      <c r="P311" s="4"/>
      <c r="Q311" s="4"/>
      <c r="R311" s="4"/>
      <c r="S311" s="4"/>
      <c r="T311" s="4"/>
      <c r="U311" s="4"/>
    </row>
    <row r="312" spans="2:21" ht="14.25">
      <c r="B312" s="2"/>
      <c r="C312" s="2"/>
      <c r="D312" s="5"/>
      <c r="E312" s="4"/>
      <c r="F312" s="4"/>
      <c r="G312" s="4"/>
      <c r="H312" s="4"/>
      <c r="I312" s="4"/>
      <c r="J312" s="4"/>
      <c r="K312" s="4"/>
      <c r="L312" s="4"/>
      <c r="M312" s="4"/>
      <c r="N312" s="4"/>
      <c r="O312" s="4"/>
      <c r="P312" s="4"/>
      <c r="Q312" s="4"/>
      <c r="R312" s="4"/>
      <c r="S312" s="4"/>
      <c r="T312" s="4"/>
      <c r="U312" s="4"/>
    </row>
    <row r="313" spans="2:21" ht="14.25">
      <c r="B313" s="2"/>
      <c r="C313" s="2"/>
      <c r="D313" s="5"/>
      <c r="E313" s="4"/>
      <c r="F313" s="4"/>
      <c r="G313" s="4"/>
      <c r="H313" s="4"/>
      <c r="I313" s="4"/>
      <c r="J313" s="4"/>
      <c r="K313" s="4"/>
      <c r="L313" s="4"/>
      <c r="M313" s="4"/>
      <c r="N313" s="4"/>
      <c r="O313" s="4"/>
      <c r="P313" s="4"/>
      <c r="Q313" s="4"/>
      <c r="R313" s="4"/>
      <c r="S313" s="4"/>
      <c r="T313" s="4"/>
      <c r="U313" s="4"/>
    </row>
    <row r="314" spans="2:21" ht="14.25">
      <c r="B314" s="2"/>
      <c r="C314" s="2"/>
      <c r="D314" s="5"/>
      <c r="E314" s="4"/>
      <c r="F314" s="4"/>
      <c r="G314" s="4"/>
      <c r="H314" s="4"/>
      <c r="I314" s="4"/>
      <c r="J314" s="4"/>
      <c r="K314" s="4"/>
      <c r="L314" s="4"/>
      <c r="M314" s="4"/>
      <c r="N314" s="4"/>
      <c r="O314" s="4"/>
      <c r="P314" s="4"/>
      <c r="Q314" s="4"/>
      <c r="R314" s="4"/>
      <c r="S314" s="4"/>
      <c r="T314" s="4"/>
      <c r="U314" s="4"/>
    </row>
    <row r="315" spans="2:21" ht="14.25">
      <c r="B315" s="2"/>
      <c r="C315" s="2"/>
      <c r="D315" s="5"/>
      <c r="E315" s="4"/>
      <c r="F315" s="4"/>
      <c r="G315" s="4"/>
      <c r="H315" s="4"/>
      <c r="I315" s="4"/>
      <c r="J315" s="4"/>
      <c r="K315" s="4"/>
      <c r="L315" s="4"/>
      <c r="M315" s="4"/>
      <c r="N315" s="4"/>
      <c r="O315" s="4"/>
      <c r="P315" s="4"/>
      <c r="Q315" s="4"/>
      <c r="R315" s="4"/>
      <c r="S315" s="4"/>
      <c r="T315" s="4"/>
      <c r="U315" s="4"/>
    </row>
    <row r="316" spans="2:21" ht="14.25">
      <c r="B316" s="2"/>
      <c r="C316" s="2"/>
      <c r="D316" s="5"/>
      <c r="E316" s="4"/>
      <c r="F316" s="4"/>
      <c r="G316" s="4"/>
      <c r="H316" s="4"/>
      <c r="I316" s="4"/>
      <c r="J316" s="4"/>
      <c r="K316" s="4"/>
      <c r="L316" s="4"/>
      <c r="M316" s="4"/>
      <c r="N316" s="4"/>
      <c r="O316" s="4"/>
      <c r="P316" s="4"/>
      <c r="Q316" s="4"/>
      <c r="R316" s="4"/>
      <c r="S316" s="4"/>
      <c r="T316" s="4"/>
      <c r="U316" s="4"/>
    </row>
    <row r="317" spans="2:21" ht="14.25">
      <c r="B317" s="2"/>
      <c r="C317" s="2"/>
      <c r="D317" s="5"/>
      <c r="E317" s="4"/>
      <c r="F317" s="4"/>
      <c r="G317" s="4"/>
      <c r="H317" s="4"/>
      <c r="I317" s="4"/>
      <c r="J317" s="4"/>
      <c r="K317" s="4"/>
      <c r="L317" s="4"/>
      <c r="M317" s="4"/>
      <c r="N317" s="4"/>
      <c r="O317" s="4"/>
      <c r="P317" s="4"/>
      <c r="Q317" s="4"/>
      <c r="R317" s="4"/>
      <c r="S317" s="4"/>
      <c r="T317" s="4"/>
      <c r="U317" s="4"/>
    </row>
    <row r="318" spans="2:21" ht="14.25">
      <c r="B318" s="2"/>
      <c r="C318" s="2"/>
      <c r="D318" s="5"/>
      <c r="E318" s="4"/>
      <c r="F318" s="4"/>
      <c r="G318" s="4"/>
      <c r="H318" s="4"/>
      <c r="I318" s="4"/>
      <c r="J318" s="4"/>
      <c r="K318" s="4"/>
      <c r="L318" s="4"/>
      <c r="M318" s="4"/>
      <c r="N318" s="4"/>
      <c r="O318" s="4"/>
      <c r="P318" s="4"/>
      <c r="Q318" s="4"/>
      <c r="R318" s="4"/>
      <c r="S318" s="4"/>
      <c r="T318" s="4"/>
      <c r="U318" s="4"/>
    </row>
    <row r="319" spans="2:21" ht="14.25">
      <c r="B319" s="2"/>
      <c r="C319" s="2"/>
      <c r="D319" s="5"/>
      <c r="E319" s="4"/>
      <c r="F319" s="4"/>
      <c r="G319" s="4"/>
      <c r="H319" s="4"/>
      <c r="I319" s="4"/>
      <c r="J319" s="4"/>
      <c r="K319" s="4"/>
      <c r="L319" s="4"/>
      <c r="M319" s="4"/>
      <c r="N319" s="4"/>
      <c r="O319" s="4"/>
      <c r="P319" s="4"/>
      <c r="Q319" s="4"/>
      <c r="R319" s="4"/>
      <c r="S319" s="4"/>
      <c r="T319" s="4"/>
      <c r="U319" s="4"/>
    </row>
    <row r="320" spans="2:21" ht="14.25">
      <c r="B320" s="2"/>
      <c r="C320" s="2"/>
      <c r="D320" s="5"/>
      <c r="E320" s="4"/>
      <c r="F320" s="4"/>
      <c r="G320" s="4"/>
      <c r="H320" s="4"/>
      <c r="I320" s="4"/>
      <c r="J320" s="4"/>
      <c r="K320" s="4"/>
      <c r="L320" s="4"/>
      <c r="M320" s="4"/>
      <c r="N320" s="4"/>
      <c r="O320" s="4"/>
      <c r="P320" s="4"/>
      <c r="Q320" s="4"/>
      <c r="R320" s="4"/>
      <c r="S320" s="4"/>
      <c r="T320" s="4"/>
      <c r="U320" s="4"/>
    </row>
    <row r="321" spans="2:21" ht="14.25">
      <c r="B321" s="2"/>
      <c r="C321" s="2"/>
      <c r="D321" s="5"/>
      <c r="E321" s="4"/>
      <c r="F321" s="4"/>
      <c r="G321" s="4"/>
      <c r="H321" s="4"/>
      <c r="I321" s="4"/>
      <c r="J321" s="4"/>
      <c r="K321" s="4"/>
      <c r="L321" s="4"/>
      <c r="M321" s="4"/>
      <c r="N321" s="4"/>
      <c r="O321" s="4"/>
      <c r="P321" s="4"/>
      <c r="Q321" s="4"/>
      <c r="R321" s="4"/>
      <c r="S321" s="4"/>
      <c r="T321" s="4"/>
      <c r="U321" s="4"/>
    </row>
    <row r="322" spans="2:21" ht="14.25">
      <c r="B322" s="2"/>
      <c r="C322" s="2"/>
      <c r="D322" s="5"/>
      <c r="E322" s="4"/>
      <c r="F322" s="4"/>
      <c r="G322" s="4"/>
      <c r="H322" s="4"/>
      <c r="I322" s="4"/>
      <c r="J322" s="4"/>
      <c r="K322" s="4"/>
      <c r="L322" s="4"/>
      <c r="M322" s="4"/>
      <c r="N322" s="4"/>
      <c r="O322" s="4"/>
      <c r="P322" s="4"/>
      <c r="Q322" s="4"/>
      <c r="R322" s="4"/>
      <c r="S322" s="4"/>
      <c r="T322" s="4"/>
      <c r="U322" s="4"/>
    </row>
    <row r="323" spans="2:21" ht="14.25">
      <c r="B323" s="2"/>
      <c r="C323" s="2"/>
      <c r="D323" s="5"/>
      <c r="E323" s="4"/>
      <c r="F323" s="4"/>
      <c r="G323" s="4"/>
      <c r="H323" s="4"/>
      <c r="I323" s="4"/>
      <c r="J323" s="4"/>
      <c r="K323" s="4"/>
      <c r="L323" s="4"/>
      <c r="M323" s="4"/>
      <c r="N323" s="4"/>
      <c r="O323" s="4"/>
      <c r="P323" s="4"/>
      <c r="Q323" s="4"/>
      <c r="R323" s="4"/>
      <c r="S323" s="4"/>
      <c r="T323" s="4"/>
      <c r="U323" s="4"/>
    </row>
    <row r="324" spans="2:21" ht="14.25">
      <c r="B324" s="2"/>
      <c r="C324" s="2"/>
      <c r="D324" s="5"/>
      <c r="E324" s="4"/>
      <c r="F324" s="4"/>
      <c r="G324" s="4"/>
      <c r="H324" s="4"/>
      <c r="I324" s="4"/>
      <c r="J324" s="4"/>
      <c r="K324" s="4"/>
      <c r="L324" s="4"/>
      <c r="M324" s="4"/>
      <c r="N324" s="4"/>
      <c r="O324" s="4"/>
      <c r="P324" s="4"/>
      <c r="Q324" s="4"/>
      <c r="R324" s="4"/>
      <c r="S324" s="4"/>
      <c r="T324" s="4"/>
      <c r="U324" s="4"/>
    </row>
    <row r="325" spans="2:21" ht="14.25">
      <c r="B325" s="2"/>
      <c r="C325" s="2"/>
      <c r="D325" s="5"/>
      <c r="E325" s="4"/>
      <c r="F325" s="4"/>
      <c r="G325" s="4"/>
      <c r="H325" s="4"/>
      <c r="I325" s="4"/>
      <c r="J325" s="4"/>
      <c r="K325" s="4"/>
      <c r="L325" s="4"/>
      <c r="M325" s="4"/>
      <c r="N325" s="4"/>
      <c r="O325" s="4"/>
      <c r="P325" s="4"/>
      <c r="Q325" s="4"/>
      <c r="R325" s="4"/>
      <c r="S325" s="4"/>
      <c r="T325" s="4"/>
      <c r="U325" s="4"/>
    </row>
    <row r="326" spans="2:21" ht="14.25">
      <c r="B326" s="2"/>
      <c r="C326" s="2"/>
      <c r="D326" s="5"/>
      <c r="E326" s="4"/>
      <c r="F326" s="4"/>
      <c r="G326" s="4"/>
      <c r="H326" s="4"/>
      <c r="I326" s="4"/>
      <c r="J326" s="4"/>
      <c r="K326" s="4"/>
      <c r="L326" s="4"/>
      <c r="M326" s="4"/>
      <c r="N326" s="4"/>
      <c r="O326" s="4"/>
      <c r="P326" s="4"/>
      <c r="Q326" s="4"/>
      <c r="R326" s="4"/>
      <c r="S326" s="4"/>
      <c r="T326" s="4"/>
      <c r="U326" s="4"/>
    </row>
    <row r="327" spans="2:21" ht="14.25">
      <c r="B327" s="2"/>
      <c r="C327" s="2"/>
      <c r="D327" s="5"/>
      <c r="E327" s="4"/>
      <c r="F327" s="4"/>
      <c r="G327" s="4"/>
      <c r="H327" s="4"/>
      <c r="I327" s="4"/>
      <c r="J327" s="4"/>
      <c r="K327" s="4"/>
      <c r="L327" s="4"/>
      <c r="M327" s="4"/>
      <c r="N327" s="4"/>
      <c r="O327" s="4"/>
      <c r="P327" s="4"/>
      <c r="Q327" s="4"/>
      <c r="R327" s="4"/>
      <c r="S327" s="4"/>
      <c r="T327" s="4"/>
      <c r="U327" s="4"/>
    </row>
    <row r="328" spans="2:21" ht="14.25">
      <c r="B328" s="2"/>
      <c r="C328" s="2"/>
      <c r="D328" s="5"/>
      <c r="E328" s="4"/>
      <c r="F328" s="4"/>
      <c r="G328" s="4"/>
      <c r="H328" s="4"/>
      <c r="I328" s="4"/>
      <c r="J328" s="4"/>
      <c r="K328" s="4"/>
      <c r="L328" s="4"/>
      <c r="M328" s="4"/>
      <c r="N328" s="4"/>
      <c r="O328" s="4"/>
      <c r="P328" s="4"/>
      <c r="Q328" s="4"/>
      <c r="R328" s="4"/>
      <c r="S328" s="4"/>
      <c r="T328" s="4"/>
      <c r="U328" s="4"/>
    </row>
    <row r="329" spans="2:21" ht="14.25">
      <c r="B329" s="2"/>
      <c r="C329" s="2"/>
      <c r="D329" s="5"/>
      <c r="E329" s="4"/>
      <c r="F329" s="4"/>
      <c r="G329" s="4"/>
      <c r="H329" s="4"/>
      <c r="I329" s="4"/>
      <c r="J329" s="4"/>
      <c r="K329" s="4"/>
      <c r="L329" s="4"/>
      <c r="M329" s="4"/>
      <c r="N329" s="4"/>
      <c r="O329" s="4"/>
      <c r="P329" s="4"/>
      <c r="Q329" s="4"/>
      <c r="R329" s="4"/>
      <c r="S329" s="4"/>
      <c r="T329" s="4"/>
      <c r="U329" s="4"/>
    </row>
    <row r="330" spans="2:21" ht="14.25">
      <c r="B330" s="2"/>
      <c r="C330" s="2"/>
      <c r="D330" s="5"/>
      <c r="E330" s="4"/>
      <c r="F330" s="4"/>
      <c r="G330" s="4"/>
      <c r="H330" s="4"/>
      <c r="I330" s="4"/>
      <c r="J330" s="4"/>
      <c r="K330" s="4"/>
      <c r="L330" s="4"/>
      <c r="M330" s="4"/>
      <c r="N330" s="4"/>
      <c r="O330" s="4"/>
      <c r="P330" s="4"/>
      <c r="Q330" s="4"/>
      <c r="R330" s="4"/>
      <c r="S330" s="4"/>
      <c r="T330" s="4"/>
      <c r="U330" s="4"/>
    </row>
    <row r="331" spans="2:21" ht="14.25">
      <c r="B331" s="2"/>
      <c r="C331" s="2"/>
      <c r="D331" s="5"/>
      <c r="E331" s="4"/>
      <c r="F331" s="4"/>
      <c r="G331" s="4"/>
      <c r="H331" s="4"/>
      <c r="I331" s="4"/>
      <c r="J331" s="4"/>
      <c r="K331" s="4"/>
      <c r="L331" s="4"/>
      <c r="M331" s="4"/>
      <c r="N331" s="4"/>
      <c r="O331" s="4"/>
      <c r="P331" s="4"/>
      <c r="Q331" s="4"/>
      <c r="R331" s="4"/>
      <c r="S331" s="4"/>
      <c r="T331" s="4"/>
      <c r="U331" s="4"/>
    </row>
    <row r="332" spans="2:21" ht="14.25">
      <c r="B332" s="2"/>
      <c r="C332" s="2"/>
      <c r="D332" s="5"/>
      <c r="E332" s="4"/>
      <c r="F332" s="4"/>
      <c r="G332" s="4"/>
      <c r="H332" s="4"/>
      <c r="I332" s="4"/>
      <c r="J332" s="4"/>
      <c r="K332" s="4"/>
      <c r="L332" s="4"/>
      <c r="M332" s="4"/>
      <c r="N332" s="4"/>
      <c r="O332" s="4"/>
      <c r="P332" s="4"/>
      <c r="Q332" s="4"/>
      <c r="R332" s="4"/>
      <c r="S332" s="4"/>
      <c r="T332" s="4"/>
      <c r="U332" s="4"/>
    </row>
    <row r="333" spans="2:21" ht="14.25">
      <c r="B333" s="2"/>
      <c r="C333" s="2"/>
      <c r="D333" s="5"/>
      <c r="E333" s="4"/>
      <c r="F333" s="4"/>
      <c r="G333" s="4"/>
      <c r="H333" s="4"/>
      <c r="I333" s="4"/>
      <c r="J333" s="4"/>
      <c r="K333" s="4"/>
      <c r="L333" s="4"/>
      <c r="M333" s="4"/>
      <c r="N333" s="4"/>
      <c r="O333" s="4"/>
      <c r="P333" s="4"/>
      <c r="Q333" s="4"/>
      <c r="R333" s="4"/>
      <c r="S333" s="4"/>
      <c r="T333" s="4"/>
      <c r="U333" s="4"/>
    </row>
    <row r="334" spans="2:21" ht="14.25">
      <c r="B334" s="2"/>
      <c r="C334" s="2"/>
      <c r="D334" s="5"/>
      <c r="E334" s="4"/>
      <c r="F334" s="4"/>
      <c r="G334" s="4"/>
      <c r="H334" s="4"/>
      <c r="I334" s="4"/>
      <c r="J334" s="4"/>
      <c r="K334" s="4"/>
      <c r="L334" s="4"/>
      <c r="M334" s="4"/>
      <c r="N334" s="4"/>
      <c r="O334" s="4"/>
      <c r="P334" s="4"/>
      <c r="Q334" s="4"/>
      <c r="R334" s="4"/>
      <c r="S334" s="4"/>
      <c r="T334" s="4"/>
      <c r="U334" s="4"/>
    </row>
    <row r="335" spans="2:21" ht="14.25">
      <c r="B335" s="2"/>
      <c r="C335" s="2"/>
      <c r="D335" s="5"/>
      <c r="E335" s="4"/>
      <c r="F335" s="4"/>
      <c r="G335" s="4"/>
      <c r="H335" s="4"/>
      <c r="I335" s="4"/>
      <c r="J335" s="4"/>
      <c r="K335" s="4"/>
      <c r="L335" s="4"/>
      <c r="M335" s="4"/>
      <c r="N335" s="4"/>
      <c r="O335" s="4"/>
      <c r="P335" s="4"/>
      <c r="Q335" s="4"/>
      <c r="R335" s="4"/>
      <c r="S335" s="4"/>
      <c r="T335" s="4"/>
      <c r="U335" s="4"/>
    </row>
    <row r="336" spans="2:21" ht="14.25">
      <c r="B336" s="2"/>
      <c r="C336" s="2"/>
      <c r="D336" s="5"/>
      <c r="E336" s="4"/>
      <c r="F336" s="4"/>
      <c r="G336" s="4"/>
      <c r="H336" s="4"/>
      <c r="I336" s="4"/>
      <c r="J336" s="4"/>
      <c r="K336" s="4"/>
      <c r="L336" s="4"/>
      <c r="M336" s="4"/>
      <c r="N336" s="4"/>
      <c r="O336" s="4"/>
      <c r="P336" s="4"/>
      <c r="Q336" s="4"/>
      <c r="R336" s="4"/>
      <c r="S336" s="4"/>
      <c r="T336" s="4"/>
      <c r="U336" s="4"/>
    </row>
    <row r="337" spans="2:21" ht="14.25">
      <c r="B337" s="2"/>
      <c r="C337" s="2"/>
      <c r="D337" s="5"/>
      <c r="E337" s="4"/>
      <c r="F337" s="4"/>
      <c r="G337" s="4"/>
      <c r="H337" s="4"/>
      <c r="I337" s="4"/>
      <c r="J337" s="4"/>
      <c r="K337" s="4"/>
      <c r="L337" s="4"/>
      <c r="M337" s="4"/>
      <c r="N337" s="4"/>
      <c r="O337" s="4"/>
      <c r="P337" s="4"/>
      <c r="Q337" s="4"/>
      <c r="R337" s="4"/>
      <c r="S337" s="4"/>
      <c r="T337" s="4"/>
      <c r="U337" s="4"/>
    </row>
    <row r="338" spans="2:21" ht="14.25">
      <c r="B338" s="2"/>
      <c r="C338" s="2"/>
      <c r="D338" s="5"/>
      <c r="E338" s="4"/>
      <c r="F338" s="4"/>
      <c r="G338" s="4"/>
      <c r="H338" s="4"/>
      <c r="I338" s="4"/>
      <c r="J338" s="4"/>
      <c r="K338" s="4"/>
      <c r="L338" s="4"/>
      <c r="M338" s="4"/>
      <c r="N338" s="4"/>
      <c r="O338" s="4"/>
      <c r="P338" s="4"/>
      <c r="Q338" s="4"/>
      <c r="R338" s="4"/>
      <c r="S338" s="4"/>
      <c r="T338" s="4"/>
      <c r="U338" s="4"/>
    </row>
    <row r="339" spans="2:21" ht="14.25">
      <c r="B339" s="2"/>
      <c r="C339" s="2"/>
      <c r="D339" s="5"/>
      <c r="E339" s="4"/>
      <c r="F339" s="4"/>
      <c r="G339" s="4"/>
      <c r="H339" s="4"/>
      <c r="I339" s="4"/>
      <c r="J339" s="4"/>
      <c r="K339" s="4"/>
      <c r="L339" s="4"/>
      <c r="M339" s="4"/>
      <c r="N339" s="4"/>
      <c r="O339" s="4"/>
      <c r="P339" s="4"/>
      <c r="Q339" s="4"/>
      <c r="R339" s="4"/>
      <c r="S339" s="4"/>
      <c r="T339" s="4"/>
      <c r="U339" s="4"/>
    </row>
    <row r="340" spans="2:21" ht="14.25">
      <c r="B340" s="2"/>
      <c r="C340" s="2"/>
      <c r="D340" s="5"/>
      <c r="E340" s="4"/>
      <c r="F340" s="4"/>
      <c r="G340" s="4"/>
      <c r="H340" s="4"/>
      <c r="I340" s="4"/>
      <c r="J340" s="4"/>
      <c r="K340" s="4"/>
      <c r="L340" s="4"/>
      <c r="M340" s="4"/>
      <c r="N340" s="4"/>
      <c r="O340" s="4"/>
      <c r="P340" s="4"/>
      <c r="Q340" s="4"/>
      <c r="R340" s="4"/>
      <c r="S340" s="4"/>
      <c r="T340" s="4"/>
      <c r="U340" s="4"/>
    </row>
    <row r="341" spans="2:21" ht="14.25">
      <c r="B341" s="2"/>
      <c r="C341" s="2"/>
      <c r="D341" s="5"/>
      <c r="E341" s="4"/>
      <c r="F341" s="4"/>
      <c r="G341" s="4"/>
      <c r="H341" s="4"/>
      <c r="I341" s="4"/>
      <c r="J341" s="4"/>
      <c r="K341" s="4"/>
      <c r="L341" s="4"/>
      <c r="M341" s="4"/>
      <c r="N341" s="4"/>
      <c r="O341" s="4"/>
      <c r="P341" s="4"/>
      <c r="Q341" s="4"/>
      <c r="R341" s="4"/>
      <c r="S341" s="4"/>
      <c r="T341" s="4"/>
      <c r="U341" s="4"/>
    </row>
    <row r="342" spans="2:21" ht="14.25">
      <c r="B342" s="2"/>
      <c r="C342" s="2"/>
      <c r="D342" s="5"/>
      <c r="E342" s="4"/>
      <c r="F342" s="4"/>
      <c r="G342" s="4"/>
      <c r="H342" s="4"/>
      <c r="I342" s="4"/>
      <c r="J342" s="4"/>
      <c r="K342" s="4"/>
      <c r="L342" s="4"/>
      <c r="M342" s="4"/>
      <c r="N342" s="4"/>
      <c r="O342" s="4"/>
      <c r="P342" s="4"/>
      <c r="Q342" s="4"/>
      <c r="R342" s="4"/>
      <c r="S342" s="4"/>
      <c r="T342" s="4"/>
      <c r="U342" s="4"/>
    </row>
    <row r="343" spans="2:21" ht="14.25">
      <c r="B343" s="2"/>
      <c r="C343" s="2"/>
      <c r="D343" s="5"/>
      <c r="E343" s="4"/>
      <c r="F343" s="4"/>
      <c r="G343" s="4"/>
      <c r="H343" s="4"/>
      <c r="I343" s="4"/>
      <c r="J343" s="4"/>
      <c r="K343" s="4"/>
      <c r="L343" s="4"/>
      <c r="M343" s="4"/>
      <c r="N343" s="4"/>
      <c r="O343" s="4"/>
      <c r="P343" s="4"/>
      <c r="Q343" s="4"/>
      <c r="R343" s="4"/>
      <c r="S343" s="4"/>
      <c r="T343" s="4"/>
      <c r="U343" s="4"/>
    </row>
    <row r="344" spans="2:21" ht="14.25">
      <c r="B344" s="2"/>
      <c r="C344" s="2"/>
      <c r="D344" s="5"/>
      <c r="E344" s="4"/>
      <c r="F344" s="4"/>
      <c r="G344" s="4"/>
      <c r="H344" s="4"/>
      <c r="I344" s="4"/>
      <c r="J344" s="4"/>
      <c r="K344" s="4"/>
      <c r="L344" s="4"/>
      <c r="M344" s="4"/>
      <c r="N344" s="4"/>
      <c r="O344" s="4"/>
      <c r="P344" s="4"/>
      <c r="Q344" s="4"/>
      <c r="R344" s="4"/>
      <c r="S344" s="4"/>
      <c r="T344" s="4"/>
      <c r="U344" s="4"/>
    </row>
    <row r="345" spans="2:21" ht="14.25">
      <c r="B345" s="2"/>
      <c r="C345" s="2"/>
      <c r="D345" s="5"/>
      <c r="E345" s="4"/>
      <c r="F345" s="4"/>
      <c r="G345" s="4"/>
      <c r="H345" s="4"/>
      <c r="I345" s="4"/>
      <c r="J345" s="4"/>
      <c r="K345" s="4"/>
      <c r="L345" s="4"/>
      <c r="M345" s="4"/>
      <c r="N345" s="4"/>
      <c r="O345" s="4"/>
      <c r="P345" s="4"/>
      <c r="Q345" s="4"/>
      <c r="R345" s="4"/>
      <c r="S345" s="4"/>
      <c r="T345" s="4"/>
      <c r="U345" s="4"/>
    </row>
    <row r="346" spans="2:21" ht="14.25">
      <c r="B346" s="2"/>
      <c r="C346" s="2"/>
      <c r="D346" s="5"/>
      <c r="E346" s="4"/>
      <c r="F346" s="4"/>
      <c r="G346" s="4"/>
      <c r="H346" s="4"/>
      <c r="I346" s="4"/>
      <c r="J346" s="4"/>
      <c r="K346" s="4"/>
      <c r="L346" s="4"/>
      <c r="M346" s="4"/>
      <c r="N346" s="4"/>
      <c r="O346" s="4"/>
      <c r="P346" s="4"/>
      <c r="Q346" s="4"/>
      <c r="R346" s="4"/>
      <c r="S346" s="4"/>
      <c r="T346" s="4"/>
      <c r="U346" s="4"/>
    </row>
    <row r="347" spans="2:21" ht="14.25">
      <c r="B347" s="2"/>
      <c r="C347" s="2"/>
      <c r="D347" s="5"/>
      <c r="E347" s="4"/>
      <c r="F347" s="4"/>
      <c r="G347" s="4"/>
      <c r="H347" s="4"/>
      <c r="I347" s="4"/>
      <c r="J347" s="4"/>
      <c r="K347" s="4"/>
      <c r="L347" s="4"/>
      <c r="M347" s="4"/>
      <c r="N347" s="4"/>
      <c r="O347" s="4"/>
      <c r="P347" s="4"/>
      <c r="Q347" s="4"/>
      <c r="R347" s="4"/>
      <c r="S347" s="4"/>
      <c r="T347" s="4"/>
      <c r="U347" s="4"/>
    </row>
    <row r="348" spans="2:21" ht="14.25">
      <c r="B348" s="2"/>
      <c r="C348" s="2"/>
      <c r="D348" s="5"/>
      <c r="E348" s="4"/>
      <c r="F348" s="4"/>
      <c r="G348" s="4"/>
      <c r="H348" s="4"/>
      <c r="I348" s="4"/>
      <c r="J348" s="4"/>
      <c r="K348" s="4"/>
      <c r="L348" s="4"/>
      <c r="M348" s="4"/>
      <c r="N348" s="4"/>
      <c r="O348" s="4"/>
      <c r="P348" s="4"/>
      <c r="Q348" s="4"/>
      <c r="R348" s="4"/>
      <c r="S348" s="4"/>
      <c r="T348" s="4"/>
      <c r="U348" s="4"/>
    </row>
    <row r="349" spans="2:21" ht="14.25">
      <c r="B349" s="2"/>
      <c r="C349" s="2"/>
      <c r="D349" s="5"/>
      <c r="E349" s="4"/>
      <c r="F349" s="4"/>
      <c r="G349" s="4"/>
      <c r="H349" s="4"/>
      <c r="I349" s="4"/>
      <c r="J349" s="4"/>
      <c r="K349" s="4"/>
      <c r="L349" s="4"/>
      <c r="M349" s="4"/>
      <c r="N349" s="4"/>
      <c r="O349" s="4"/>
      <c r="P349" s="4"/>
      <c r="Q349" s="4"/>
      <c r="R349" s="4"/>
      <c r="S349" s="4"/>
      <c r="T349" s="4"/>
      <c r="U349" s="4"/>
    </row>
    <row r="350" spans="2:21" ht="14.25">
      <c r="B350" s="2"/>
      <c r="C350" s="2"/>
      <c r="D350" s="5"/>
      <c r="E350" s="4"/>
      <c r="F350" s="4"/>
      <c r="G350" s="4"/>
      <c r="H350" s="4"/>
      <c r="I350" s="4"/>
      <c r="J350" s="4"/>
      <c r="K350" s="4"/>
      <c r="L350" s="4"/>
      <c r="M350" s="4"/>
      <c r="N350" s="4"/>
      <c r="O350" s="4"/>
      <c r="P350" s="4"/>
      <c r="Q350" s="4"/>
      <c r="R350" s="4"/>
      <c r="S350" s="4"/>
      <c r="T350" s="4"/>
      <c r="U350" s="4"/>
    </row>
    <row r="351" spans="2:21" ht="14.25">
      <c r="B351" s="2"/>
      <c r="C351" s="2"/>
      <c r="D351" s="5"/>
      <c r="E351" s="4"/>
      <c r="F351" s="4"/>
      <c r="G351" s="4"/>
      <c r="H351" s="4"/>
      <c r="I351" s="4"/>
      <c r="J351" s="4"/>
      <c r="K351" s="4"/>
      <c r="L351" s="4"/>
      <c r="M351" s="4"/>
      <c r="N351" s="4"/>
      <c r="O351" s="4"/>
      <c r="P351" s="4"/>
      <c r="Q351" s="4"/>
      <c r="R351" s="4"/>
      <c r="S351" s="4"/>
      <c r="T351" s="4"/>
      <c r="U351" s="4"/>
    </row>
    <row r="352" spans="2:21" ht="14.25">
      <c r="B352" s="2"/>
      <c r="C352" s="2"/>
      <c r="D352" s="5"/>
      <c r="E352" s="4"/>
      <c r="F352" s="4"/>
      <c r="G352" s="4"/>
      <c r="H352" s="4"/>
      <c r="I352" s="4"/>
      <c r="J352" s="4"/>
      <c r="K352" s="4"/>
      <c r="L352" s="4"/>
      <c r="M352" s="4"/>
      <c r="N352" s="4"/>
      <c r="O352" s="4"/>
      <c r="P352" s="4"/>
      <c r="Q352" s="4"/>
      <c r="R352" s="4"/>
      <c r="S352" s="4"/>
      <c r="T352" s="4"/>
      <c r="U352" s="4"/>
    </row>
    <row r="353" spans="2:21" ht="14.25">
      <c r="B353" s="2"/>
      <c r="C353" s="2"/>
      <c r="D353" s="5"/>
      <c r="E353" s="4"/>
      <c r="F353" s="4"/>
      <c r="G353" s="4"/>
      <c r="H353" s="4"/>
      <c r="I353" s="4"/>
      <c r="J353" s="4"/>
      <c r="K353" s="4"/>
      <c r="L353" s="4"/>
      <c r="M353" s="4"/>
      <c r="N353" s="4"/>
      <c r="O353" s="4"/>
      <c r="P353" s="4"/>
      <c r="Q353" s="4"/>
      <c r="R353" s="4"/>
      <c r="S353" s="4"/>
      <c r="T353" s="4"/>
      <c r="U353" s="4"/>
    </row>
    <row r="354" spans="2:21" ht="14.25">
      <c r="B354" s="2"/>
      <c r="C354" s="2"/>
      <c r="D354" s="5"/>
      <c r="E354" s="4"/>
      <c r="F354" s="4"/>
      <c r="G354" s="4"/>
      <c r="H354" s="4"/>
      <c r="I354" s="4"/>
      <c r="J354" s="4"/>
      <c r="K354" s="4"/>
      <c r="L354" s="4"/>
      <c r="M354" s="4"/>
      <c r="N354" s="4"/>
      <c r="O354" s="4"/>
      <c r="P354" s="4"/>
      <c r="Q354" s="4"/>
      <c r="R354" s="4"/>
      <c r="S354" s="4"/>
      <c r="T354" s="4"/>
      <c r="U354" s="4"/>
    </row>
    <row r="355" spans="2:21" ht="14.25">
      <c r="B355" s="2"/>
      <c r="C355" s="2"/>
      <c r="D355" s="5"/>
      <c r="E355" s="4"/>
      <c r="F355" s="4"/>
      <c r="G355" s="4"/>
      <c r="H355" s="4"/>
      <c r="I355" s="4"/>
      <c r="J355" s="4"/>
      <c r="K355" s="4"/>
      <c r="L355" s="4"/>
      <c r="M355" s="4"/>
      <c r="N355" s="4"/>
      <c r="O355" s="4"/>
      <c r="P355" s="4"/>
      <c r="Q355" s="4"/>
      <c r="R355" s="4"/>
      <c r="S355" s="4"/>
      <c r="T355" s="4"/>
      <c r="U355" s="4"/>
    </row>
    <row r="356" spans="2:21" ht="14.25">
      <c r="B356" s="2"/>
      <c r="C356" s="2"/>
      <c r="D356" s="5"/>
      <c r="E356" s="4"/>
      <c r="F356" s="4"/>
      <c r="G356" s="4"/>
      <c r="H356" s="4"/>
      <c r="I356" s="4"/>
      <c r="J356" s="4"/>
      <c r="K356" s="4"/>
      <c r="L356" s="4"/>
      <c r="M356" s="4"/>
      <c r="N356" s="4"/>
      <c r="O356" s="4"/>
      <c r="P356" s="4"/>
      <c r="Q356" s="4"/>
      <c r="R356" s="4"/>
      <c r="S356" s="4"/>
      <c r="T356" s="4"/>
      <c r="U356" s="4"/>
    </row>
    <row r="357" spans="2:21" ht="14.25">
      <c r="B357" s="2"/>
      <c r="C357" s="2"/>
      <c r="D357" s="5"/>
      <c r="E357" s="4"/>
      <c r="F357" s="4"/>
      <c r="G357" s="4"/>
      <c r="H357" s="4"/>
      <c r="I357" s="4"/>
      <c r="J357" s="4"/>
      <c r="K357" s="4"/>
      <c r="L357" s="4"/>
      <c r="M357" s="4"/>
      <c r="N357" s="4"/>
      <c r="O357" s="4"/>
      <c r="P357" s="4"/>
      <c r="Q357" s="4"/>
      <c r="R357" s="4"/>
      <c r="S357" s="4"/>
      <c r="T357" s="4"/>
      <c r="U357" s="4"/>
    </row>
    <row r="358" spans="2:21" ht="14.25">
      <c r="B358" s="2"/>
      <c r="C358" s="2"/>
      <c r="D358" s="5"/>
      <c r="E358" s="4"/>
      <c r="F358" s="4"/>
      <c r="G358" s="4"/>
      <c r="H358" s="4"/>
      <c r="I358" s="4"/>
      <c r="J358" s="4"/>
      <c r="K358" s="4"/>
      <c r="L358" s="4"/>
      <c r="M358" s="4"/>
      <c r="N358" s="4"/>
      <c r="O358" s="4"/>
      <c r="P358" s="4"/>
      <c r="Q358" s="4"/>
      <c r="R358" s="4"/>
      <c r="S358" s="4"/>
      <c r="T358" s="4"/>
      <c r="U358" s="4"/>
    </row>
    <row r="359" spans="2:21" ht="14.25">
      <c r="B359" s="2"/>
      <c r="C359" s="2"/>
      <c r="D359" s="5"/>
      <c r="E359" s="4"/>
      <c r="F359" s="4"/>
      <c r="G359" s="4"/>
      <c r="H359" s="4"/>
      <c r="I359" s="4"/>
      <c r="J359" s="4"/>
      <c r="K359" s="4"/>
      <c r="L359" s="4"/>
      <c r="M359" s="4"/>
      <c r="N359" s="4"/>
      <c r="O359" s="4"/>
      <c r="P359" s="4"/>
      <c r="Q359" s="4"/>
      <c r="R359" s="4"/>
      <c r="S359" s="4"/>
      <c r="T359" s="4"/>
      <c r="U359" s="4"/>
    </row>
    <row r="360" spans="2:21" ht="14.25">
      <c r="B360" s="2"/>
      <c r="C360" s="2"/>
      <c r="D360" s="5"/>
      <c r="E360" s="4"/>
      <c r="F360" s="4"/>
      <c r="G360" s="4"/>
      <c r="H360" s="4"/>
      <c r="I360" s="4"/>
      <c r="J360" s="4"/>
      <c r="K360" s="4"/>
      <c r="L360" s="4"/>
      <c r="M360" s="4"/>
      <c r="N360" s="4"/>
      <c r="O360" s="4"/>
      <c r="P360" s="4"/>
      <c r="Q360" s="4"/>
      <c r="R360" s="4"/>
      <c r="S360" s="4"/>
      <c r="T360" s="4"/>
      <c r="U360" s="4"/>
    </row>
    <row r="361" spans="2:21" ht="14.25">
      <c r="B361" s="2"/>
      <c r="C361" s="2"/>
      <c r="D361" s="5"/>
      <c r="E361" s="4"/>
      <c r="F361" s="4"/>
      <c r="G361" s="4"/>
      <c r="H361" s="4"/>
      <c r="I361" s="4"/>
      <c r="J361" s="4"/>
      <c r="K361" s="4"/>
      <c r="L361" s="4"/>
      <c r="M361" s="4"/>
      <c r="N361" s="4"/>
      <c r="O361" s="4"/>
      <c r="P361" s="4"/>
      <c r="Q361" s="4"/>
      <c r="R361" s="4"/>
      <c r="S361" s="4"/>
      <c r="T361" s="4"/>
      <c r="U361" s="4"/>
    </row>
    <row r="362" spans="2:21" ht="14.25">
      <c r="B362" s="2"/>
      <c r="C362" s="2"/>
      <c r="D362" s="5"/>
      <c r="E362" s="4"/>
      <c r="F362" s="4"/>
      <c r="G362" s="4"/>
      <c r="H362" s="4"/>
      <c r="I362" s="4"/>
      <c r="J362" s="4"/>
      <c r="K362" s="4"/>
      <c r="L362" s="4"/>
      <c r="M362" s="4"/>
      <c r="N362" s="4"/>
      <c r="O362" s="4"/>
      <c r="P362" s="4"/>
      <c r="Q362" s="4"/>
      <c r="R362" s="4"/>
      <c r="S362" s="4"/>
      <c r="T362" s="4"/>
      <c r="U362" s="4"/>
    </row>
    <row r="363" spans="2:21" ht="14.25">
      <c r="B363" s="2"/>
      <c r="C363" s="2"/>
      <c r="D363" s="5"/>
      <c r="E363" s="4"/>
      <c r="F363" s="4"/>
      <c r="G363" s="4"/>
      <c r="H363" s="4"/>
      <c r="I363" s="4"/>
      <c r="J363" s="4"/>
      <c r="K363" s="4"/>
      <c r="L363" s="4"/>
      <c r="M363" s="4"/>
      <c r="N363" s="4"/>
      <c r="O363" s="4"/>
      <c r="P363" s="4"/>
      <c r="Q363" s="4"/>
      <c r="R363" s="4"/>
      <c r="S363" s="4"/>
      <c r="T363" s="4"/>
      <c r="U363" s="4"/>
    </row>
    <row r="364" spans="2:21" ht="14.25">
      <c r="B364" s="2"/>
      <c r="C364" s="2"/>
      <c r="D364" s="5"/>
      <c r="E364" s="4"/>
      <c r="F364" s="4"/>
      <c r="G364" s="4"/>
      <c r="H364" s="4"/>
      <c r="I364" s="4"/>
      <c r="J364" s="4"/>
      <c r="K364" s="4"/>
      <c r="L364" s="4"/>
      <c r="M364" s="4"/>
      <c r="N364" s="4"/>
      <c r="O364" s="4"/>
      <c r="P364" s="4"/>
      <c r="Q364" s="4"/>
      <c r="R364" s="4"/>
      <c r="S364" s="4"/>
      <c r="T364" s="4"/>
      <c r="U364" s="4"/>
    </row>
    <row r="365" spans="2:21" ht="14.25">
      <c r="B365" s="2"/>
      <c r="C365" s="2"/>
      <c r="D365" s="5"/>
      <c r="E365" s="4"/>
      <c r="F365" s="4"/>
      <c r="G365" s="4"/>
      <c r="H365" s="4"/>
      <c r="I365" s="4"/>
      <c r="J365" s="4"/>
      <c r="K365" s="4"/>
      <c r="L365" s="4"/>
      <c r="M365" s="4"/>
      <c r="N365" s="4"/>
      <c r="O365" s="4"/>
      <c r="P365" s="4"/>
      <c r="Q365" s="4"/>
      <c r="R365" s="4"/>
      <c r="S365" s="4"/>
      <c r="T365" s="4"/>
      <c r="U365" s="4"/>
    </row>
    <row r="366" spans="2:21" ht="14.25">
      <c r="B366" s="2"/>
      <c r="C366" s="2"/>
      <c r="D366" s="5"/>
      <c r="E366" s="4"/>
      <c r="F366" s="4"/>
      <c r="G366" s="4"/>
      <c r="H366" s="4"/>
      <c r="I366" s="4"/>
      <c r="J366" s="4"/>
      <c r="K366" s="4"/>
      <c r="L366" s="4"/>
      <c r="M366" s="4"/>
      <c r="N366" s="4"/>
      <c r="O366" s="4"/>
      <c r="P366" s="4"/>
      <c r="Q366" s="4"/>
      <c r="R366" s="4"/>
      <c r="S366" s="4"/>
      <c r="T366" s="4"/>
      <c r="U366" s="4"/>
    </row>
    <row r="367" spans="2:21" ht="14.25">
      <c r="B367" s="2"/>
      <c r="C367" s="2"/>
      <c r="D367" s="5"/>
      <c r="E367" s="4"/>
      <c r="F367" s="4"/>
      <c r="G367" s="4"/>
      <c r="H367" s="4"/>
      <c r="I367" s="4"/>
      <c r="J367" s="4"/>
      <c r="K367" s="4"/>
      <c r="L367" s="4"/>
      <c r="M367" s="4"/>
      <c r="N367" s="4"/>
      <c r="O367" s="4"/>
      <c r="P367" s="4"/>
      <c r="Q367" s="4"/>
      <c r="R367" s="4"/>
      <c r="S367" s="4"/>
      <c r="T367" s="4"/>
      <c r="U367" s="4"/>
    </row>
    <row r="368" spans="2:21" ht="14.25">
      <c r="B368" s="2"/>
      <c r="C368" s="2"/>
      <c r="D368" s="5"/>
      <c r="E368" s="4"/>
      <c r="F368" s="4"/>
      <c r="G368" s="4"/>
      <c r="H368" s="4"/>
      <c r="I368" s="4"/>
      <c r="J368" s="4"/>
      <c r="K368" s="4"/>
      <c r="L368" s="4"/>
      <c r="M368" s="4"/>
      <c r="N368" s="4"/>
      <c r="O368" s="4"/>
      <c r="P368" s="4"/>
      <c r="Q368" s="4"/>
      <c r="R368" s="4"/>
      <c r="S368" s="4"/>
      <c r="T368" s="4"/>
      <c r="U368" s="4"/>
    </row>
    <row r="369" spans="2:21" ht="14.25">
      <c r="B369" s="2"/>
      <c r="C369" s="2"/>
      <c r="D369" s="5"/>
      <c r="E369" s="4"/>
      <c r="F369" s="4"/>
      <c r="G369" s="4"/>
      <c r="H369" s="4"/>
      <c r="I369" s="4"/>
      <c r="J369" s="4"/>
      <c r="K369" s="4"/>
      <c r="L369" s="4"/>
      <c r="M369" s="4"/>
      <c r="N369" s="4"/>
      <c r="O369" s="4"/>
      <c r="P369" s="4"/>
      <c r="Q369" s="4"/>
      <c r="R369" s="4"/>
      <c r="S369" s="4"/>
      <c r="T369" s="4"/>
      <c r="U369" s="4"/>
    </row>
    <row r="370" spans="2:21" ht="14.25">
      <c r="B370" s="2"/>
      <c r="C370" s="2"/>
      <c r="D370" s="5"/>
      <c r="E370" s="4"/>
      <c r="F370" s="4"/>
      <c r="G370" s="4"/>
      <c r="H370" s="4"/>
      <c r="I370" s="4"/>
      <c r="J370" s="4"/>
      <c r="K370" s="4"/>
      <c r="L370" s="4"/>
      <c r="M370" s="4"/>
      <c r="N370" s="4"/>
      <c r="O370" s="4"/>
      <c r="P370" s="4"/>
      <c r="Q370" s="4"/>
      <c r="R370" s="4"/>
      <c r="S370" s="4"/>
      <c r="T370" s="4"/>
      <c r="U370" s="4"/>
    </row>
    <row r="371" spans="2:21" ht="14.25">
      <c r="B371" s="2"/>
      <c r="C371" s="2"/>
      <c r="D371" s="5"/>
      <c r="E371" s="4"/>
      <c r="F371" s="4"/>
      <c r="G371" s="4"/>
      <c r="H371" s="4"/>
      <c r="I371" s="4"/>
      <c r="J371" s="4"/>
      <c r="K371" s="4"/>
      <c r="L371" s="4"/>
      <c r="M371" s="4"/>
      <c r="N371" s="4"/>
      <c r="O371" s="4"/>
      <c r="P371" s="4"/>
      <c r="Q371" s="4"/>
      <c r="R371" s="4"/>
      <c r="S371" s="4"/>
      <c r="T371" s="4"/>
      <c r="U371" s="4"/>
    </row>
    <row r="372" spans="2:21" ht="14.25">
      <c r="B372" s="2"/>
      <c r="C372" s="2"/>
      <c r="D372" s="5"/>
      <c r="E372" s="4"/>
      <c r="F372" s="4"/>
      <c r="G372" s="4"/>
      <c r="H372" s="4"/>
      <c r="I372" s="4"/>
      <c r="J372" s="4"/>
      <c r="K372" s="4"/>
      <c r="L372" s="4"/>
      <c r="M372" s="4"/>
      <c r="N372" s="4"/>
      <c r="O372" s="4"/>
      <c r="P372" s="4"/>
      <c r="Q372" s="4"/>
      <c r="R372" s="4"/>
      <c r="S372" s="4"/>
      <c r="T372" s="4"/>
      <c r="U372" s="4"/>
    </row>
    <row r="373" spans="2:21" ht="14.25">
      <c r="B373" s="2"/>
      <c r="C373" s="2"/>
      <c r="D373" s="5"/>
      <c r="E373" s="4"/>
      <c r="F373" s="4"/>
      <c r="G373" s="4"/>
      <c r="H373" s="4"/>
      <c r="I373" s="4"/>
      <c r="J373" s="4"/>
      <c r="K373" s="4"/>
      <c r="L373" s="4"/>
      <c r="M373" s="4"/>
      <c r="N373" s="4"/>
      <c r="O373" s="4"/>
      <c r="P373" s="4"/>
      <c r="Q373" s="4"/>
      <c r="R373" s="4"/>
      <c r="S373" s="4"/>
      <c r="T373" s="4"/>
      <c r="U373" s="4"/>
    </row>
    <row r="374" spans="2:21" ht="14.25">
      <c r="B374" s="2"/>
      <c r="C374" s="2"/>
      <c r="D374" s="5"/>
      <c r="E374" s="4"/>
      <c r="F374" s="4"/>
      <c r="G374" s="4"/>
      <c r="H374" s="4"/>
      <c r="I374" s="4"/>
      <c r="J374" s="4"/>
      <c r="K374" s="4"/>
      <c r="L374" s="4"/>
      <c r="M374" s="4"/>
      <c r="N374" s="4"/>
      <c r="O374" s="4"/>
      <c r="P374" s="4"/>
      <c r="Q374" s="4"/>
      <c r="R374" s="4"/>
      <c r="S374" s="4"/>
      <c r="T374" s="4"/>
      <c r="U374" s="4"/>
    </row>
    <row r="375" spans="2:21" ht="14.25">
      <c r="B375" s="2"/>
      <c r="C375" s="2"/>
      <c r="D375" s="5"/>
      <c r="E375" s="4"/>
      <c r="F375" s="4"/>
      <c r="G375" s="4"/>
      <c r="H375" s="4"/>
      <c r="I375" s="4"/>
      <c r="J375" s="4"/>
      <c r="K375" s="4"/>
      <c r="L375" s="4"/>
      <c r="M375" s="4"/>
      <c r="N375" s="4"/>
      <c r="O375" s="4"/>
      <c r="P375" s="4"/>
      <c r="Q375" s="4"/>
      <c r="R375" s="4"/>
      <c r="S375" s="4"/>
      <c r="T375" s="4"/>
      <c r="U375" s="4"/>
    </row>
    <row r="376" spans="2:21" ht="14.25">
      <c r="B376" s="2"/>
      <c r="C376" s="2"/>
      <c r="D376" s="5"/>
      <c r="E376" s="4"/>
      <c r="F376" s="4"/>
      <c r="G376" s="4"/>
      <c r="H376" s="4"/>
      <c r="I376" s="4"/>
      <c r="J376" s="4"/>
      <c r="K376" s="4"/>
      <c r="L376" s="4"/>
      <c r="M376" s="4"/>
      <c r="N376" s="4"/>
      <c r="O376" s="4"/>
      <c r="P376" s="4"/>
      <c r="Q376" s="4"/>
      <c r="R376" s="4"/>
      <c r="S376" s="4"/>
      <c r="T376" s="4"/>
      <c r="U376" s="4"/>
    </row>
    <row r="377" spans="2:21" ht="14.25">
      <c r="B377" s="2"/>
      <c r="C377" s="2"/>
      <c r="D377" s="5"/>
      <c r="E377" s="4"/>
      <c r="F377" s="4"/>
      <c r="G377" s="4"/>
      <c r="H377" s="4"/>
      <c r="I377" s="4"/>
      <c r="J377" s="4"/>
      <c r="K377" s="4"/>
      <c r="L377" s="4"/>
      <c r="M377" s="4"/>
      <c r="N377" s="4"/>
      <c r="O377" s="4"/>
      <c r="P377" s="4"/>
      <c r="Q377" s="4"/>
      <c r="R377" s="4"/>
      <c r="S377" s="4"/>
      <c r="T377" s="4"/>
      <c r="U377" s="4"/>
    </row>
    <row r="378" spans="2:21" ht="14.25">
      <c r="B378" s="2"/>
      <c r="C378" s="2"/>
      <c r="D378" s="5"/>
      <c r="E378" s="4"/>
      <c r="F378" s="4"/>
      <c r="G378" s="4"/>
      <c r="H378" s="4"/>
      <c r="I378" s="4"/>
      <c r="J378" s="4"/>
      <c r="K378" s="4"/>
      <c r="L378" s="4"/>
      <c r="M378" s="4"/>
      <c r="N378" s="4"/>
      <c r="O378" s="4"/>
      <c r="P378" s="4"/>
      <c r="Q378" s="4"/>
      <c r="R378" s="4"/>
      <c r="S378" s="4"/>
      <c r="T378" s="4"/>
      <c r="U378" s="4"/>
    </row>
    <row r="379" spans="2:21" ht="14.25">
      <c r="B379" s="2"/>
      <c r="C379" s="2"/>
      <c r="D379" s="5"/>
      <c r="E379" s="4"/>
      <c r="F379" s="4"/>
      <c r="G379" s="4"/>
      <c r="H379" s="4"/>
      <c r="I379" s="4"/>
      <c r="J379" s="4"/>
      <c r="K379" s="4"/>
      <c r="L379" s="4"/>
      <c r="M379" s="4"/>
      <c r="N379" s="4"/>
      <c r="O379" s="4"/>
      <c r="P379" s="4"/>
      <c r="Q379" s="4"/>
      <c r="R379" s="4"/>
      <c r="S379" s="4"/>
      <c r="T379" s="4"/>
      <c r="U379" s="4"/>
    </row>
    <row r="380" spans="2:21" ht="14.25">
      <c r="B380" s="2"/>
      <c r="C380" s="2"/>
      <c r="D380" s="5"/>
      <c r="E380" s="4"/>
      <c r="F380" s="4"/>
      <c r="G380" s="4"/>
      <c r="H380" s="4"/>
      <c r="I380" s="4"/>
      <c r="J380" s="4"/>
      <c r="K380" s="4"/>
      <c r="L380" s="4"/>
      <c r="M380" s="4"/>
      <c r="N380" s="4"/>
      <c r="O380" s="4"/>
      <c r="P380" s="4"/>
      <c r="Q380" s="4"/>
      <c r="R380" s="4"/>
      <c r="S380" s="4"/>
      <c r="T380" s="4"/>
      <c r="U380" s="4"/>
    </row>
    <row r="381" spans="2:21" ht="14.25">
      <c r="B381" s="2"/>
      <c r="C381" s="2"/>
      <c r="D381" s="5"/>
      <c r="E381" s="4"/>
      <c r="F381" s="4"/>
      <c r="G381" s="4"/>
      <c r="H381" s="4"/>
      <c r="I381" s="4"/>
      <c r="J381" s="4"/>
      <c r="K381" s="4"/>
      <c r="L381" s="4"/>
      <c r="M381" s="4"/>
      <c r="N381" s="4"/>
      <c r="O381" s="4"/>
      <c r="P381" s="4"/>
      <c r="Q381" s="4"/>
      <c r="R381" s="4"/>
      <c r="S381" s="4"/>
      <c r="T381" s="4"/>
      <c r="U381" s="4"/>
    </row>
    <row r="382" spans="2:21" ht="14.25">
      <c r="B382" s="2"/>
      <c r="C382" s="2"/>
      <c r="D382" s="5"/>
      <c r="E382" s="4"/>
      <c r="F382" s="4"/>
      <c r="G382" s="4"/>
      <c r="H382" s="4"/>
      <c r="I382" s="4"/>
      <c r="J382" s="4"/>
      <c r="K382" s="4"/>
      <c r="L382" s="4"/>
      <c r="M382" s="4"/>
      <c r="N382" s="4"/>
      <c r="O382" s="4"/>
      <c r="P382" s="4"/>
      <c r="Q382" s="4"/>
      <c r="R382" s="4"/>
      <c r="S382" s="4"/>
      <c r="T382" s="4"/>
      <c r="U382" s="4"/>
    </row>
    <row r="383" spans="2:21" ht="14.25">
      <c r="B383" s="2"/>
      <c r="C383" s="2"/>
      <c r="D383" s="5"/>
      <c r="E383" s="4"/>
      <c r="F383" s="4"/>
      <c r="G383" s="4"/>
      <c r="H383" s="4"/>
      <c r="I383" s="4"/>
      <c r="J383" s="4"/>
      <c r="K383" s="4"/>
      <c r="L383" s="4"/>
      <c r="M383" s="4"/>
      <c r="N383" s="4"/>
      <c r="O383" s="4"/>
      <c r="P383" s="4"/>
      <c r="Q383" s="4"/>
      <c r="R383" s="4"/>
      <c r="S383" s="4"/>
      <c r="T383" s="4"/>
      <c r="U383" s="4"/>
    </row>
    <row r="384" spans="2:21" ht="14.25">
      <c r="B384" s="2"/>
      <c r="C384" s="2"/>
      <c r="D384" s="5"/>
      <c r="E384" s="4"/>
      <c r="F384" s="4"/>
      <c r="G384" s="4"/>
      <c r="H384" s="4"/>
      <c r="I384" s="4"/>
      <c r="J384" s="4"/>
      <c r="K384" s="4"/>
      <c r="L384" s="4"/>
      <c r="M384" s="4"/>
      <c r="N384" s="4"/>
      <c r="O384" s="4"/>
      <c r="P384" s="4"/>
      <c r="Q384" s="4"/>
      <c r="R384" s="4"/>
      <c r="S384" s="4"/>
      <c r="T384" s="4"/>
      <c r="U384" s="4"/>
    </row>
    <row r="385" spans="2:21" ht="14.25">
      <c r="B385" s="2"/>
      <c r="C385" s="2"/>
      <c r="D385" s="5"/>
      <c r="E385" s="4"/>
      <c r="F385" s="4"/>
      <c r="G385" s="4"/>
      <c r="H385" s="4"/>
      <c r="I385" s="4"/>
      <c r="J385" s="4"/>
      <c r="K385" s="4"/>
      <c r="L385" s="4"/>
      <c r="M385" s="4"/>
      <c r="N385" s="4"/>
      <c r="O385" s="4"/>
      <c r="P385" s="4"/>
      <c r="Q385" s="4"/>
      <c r="R385" s="4"/>
      <c r="S385" s="4"/>
      <c r="T385" s="4"/>
      <c r="U385" s="4"/>
    </row>
    <row r="386" spans="2:21" ht="14.25">
      <c r="B386" s="2"/>
      <c r="C386" s="2"/>
      <c r="D386" s="5"/>
      <c r="E386" s="4"/>
      <c r="F386" s="4"/>
      <c r="G386" s="4"/>
      <c r="H386" s="4"/>
      <c r="I386" s="4"/>
      <c r="J386" s="4"/>
      <c r="K386" s="4"/>
      <c r="L386" s="4"/>
      <c r="M386" s="4"/>
      <c r="N386" s="4"/>
      <c r="O386" s="4"/>
      <c r="P386" s="4"/>
      <c r="Q386" s="4"/>
      <c r="R386" s="4"/>
      <c r="S386" s="4"/>
      <c r="T386" s="4"/>
      <c r="U386" s="4"/>
    </row>
    <row r="387" spans="2:21" ht="14.25">
      <c r="B387" s="2"/>
      <c r="C387" s="2"/>
      <c r="D387" s="5"/>
      <c r="E387" s="4"/>
      <c r="F387" s="4"/>
      <c r="G387" s="4"/>
      <c r="H387" s="4"/>
      <c r="I387" s="4"/>
      <c r="J387" s="4"/>
      <c r="K387" s="4"/>
      <c r="L387" s="4"/>
      <c r="M387" s="4"/>
      <c r="N387" s="4"/>
      <c r="O387" s="4"/>
      <c r="P387" s="4"/>
      <c r="Q387" s="4"/>
      <c r="R387" s="4"/>
      <c r="S387" s="4"/>
      <c r="T387" s="4"/>
      <c r="U387" s="4"/>
    </row>
    <row r="388" spans="2:21" ht="14.25">
      <c r="B388" s="2"/>
      <c r="C388" s="2"/>
      <c r="D388" s="5"/>
      <c r="E388" s="4"/>
      <c r="F388" s="4"/>
      <c r="G388" s="4"/>
      <c r="H388" s="4"/>
      <c r="I388" s="4"/>
      <c r="J388" s="4"/>
      <c r="K388" s="4"/>
      <c r="L388" s="4"/>
      <c r="M388" s="4"/>
      <c r="N388" s="4"/>
      <c r="O388" s="4"/>
      <c r="P388" s="4"/>
      <c r="Q388" s="4"/>
      <c r="R388" s="4"/>
      <c r="S388" s="4"/>
      <c r="T388" s="4"/>
      <c r="U388" s="4"/>
    </row>
    <row r="389" spans="2:21" ht="14.25">
      <c r="B389" s="2"/>
      <c r="C389" s="2"/>
      <c r="D389" s="5"/>
      <c r="E389" s="4"/>
      <c r="F389" s="4"/>
      <c r="G389" s="4"/>
      <c r="H389" s="4"/>
      <c r="I389" s="4"/>
      <c r="J389" s="4"/>
      <c r="K389" s="4"/>
      <c r="L389" s="4"/>
      <c r="M389" s="4"/>
      <c r="N389" s="4"/>
      <c r="O389" s="4"/>
      <c r="P389" s="4"/>
      <c r="Q389" s="4"/>
      <c r="R389" s="4"/>
      <c r="S389" s="4"/>
      <c r="T389" s="4"/>
      <c r="U389" s="4"/>
    </row>
    <row r="390" spans="2:21" ht="14.25">
      <c r="B390" s="2"/>
      <c r="C390" s="2"/>
      <c r="D390" s="5"/>
      <c r="E390" s="4"/>
      <c r="F390" s="4"/>
      <c r="G390" s="4"/>
      <c r="H390" s="4"/>
      <c r="I390" s="4"/>
      <c r="J390" s="4"/>
      <c r="K390" s="4"/>
      <c r="L390" s="4"/>
      <c r="M390" s="4"/>
      <c r="N390" s="4"/>
      <c r="O390" s="4"/>
      <c r="P390" s="4"/>
      <c r="Q390" s="4"/>
      <c r="R390" s="4"/>
      <c r="S390" s="4"/>
      <c r="T390" s="4"/>
      <c r="U390" s="4"/>
    </row>
    <row r="391" spans="2:21" ht="14.25">
      <c r="B391" s="2"/>
      <c r="C391" s="2"/>
      <c r="D391" s="5"/>
      <c r="E391" s="4"/>
      <c r="F391" s="4"/>
      <c r="G391" s="4"/>
      <c r="H391" s="4"/>
      <c r="I391" s="4"/>
      <c r="J391" s="4"/>
      <c r="K391" s="4"/>
      <c r="L391" s="4"/>
      <c r="M391" s="4"/>
      <c r="N391" s="4"/>
      <c r="O391" s="4"/>
      <c r="P391" s="4"/>
      <c r="Q391" s="4"/>
      <c r="R391" s="4"/>
      <c r="S391" s="4"/>
      <c r="T391" s="4"/>
      <c r="U391" s="4"/>
    </row>
    <row r="392" spans="2:21" ht="14.25">
      <c r="B392" s="2"/>
      <c r="C392" s="2"/>
      <c r="D392" s="5"/>
      <c r="E392" s="4"/>
      <c r="F392" s="4"/>
      <c r="G392" s="4"/>
      <c r="H392" s="4"/>
      <c r="I392" s="4"/>
      <c r="J392" s="4"/>
      <c r="K392" s="4"/>
      <c r="L392" s="4"/>
      <c r="M392" s="4"/>
      <c r="N392" s="4"/>
      <c r="O392" s="4"/>
      <c r="P392" s="4"/>
      <c r="Q392" s="4"/>
      <c r="R392" s="4"/>
      <c r="S392" s="4"/>
      <c r="T392" s="4"/>
      <c r="U392" s="4"/>
    </row>
    <row r="393" spans="2:21" ht="14.25">
      <c r="B393" s="2"/>
      <c r="C393" s="2"/>
      <c r="D393" s="5"/>
      <c r="E393" s="4"/>
      <c r="F393" s="4"/>
      <c r="G393" s="4"/>
      <c r="H393" s="4"/>
      <c r="I393" s="4"/>
      <c r="J393" s="4"/>
      <c r="K393" s="4"/>
      <c r="L393" s="4"/>
      <c r="M393" s="4"/>
      <c r="N393" s="4"/>
      <c r="O393" s="4"/>
      <c r="P393" s="4"/>
      <c r="Q393" s="4"/>
      <c r="R393" s="4"/>
      <c r="S393" s="4"/>
      <c r="T393" s="4"/>
      <c r="U393" s="4"/>
    </row>
    <row r="394" spans="2:21" ht="14.25">
      <c r="B394" s="2"/>
      <c r="C394" s="2"/>
      <c r="D394" s="5"/>
      <c r="E394" s="4"/>
      <c r="F394" s="4"/>
      <c r="G394" s="4"/>
      <c r="H394" s="4"/>
      <c r="I394" s="4"/>
      <c r="J394" s="4"/>
      <c r="K394" s="4"/>
      <c r="L394" s="4"/>
      <c r="M394" s="4"/>
      <c r="N394" s="4"/>
      <c r="O394" s="4"/>
      <c r="P394" s="4"/>
      <c r="Q394" s="4"/>
      <c r="R394" s="4"/>
      <c r="S394" s="4"/>
      <c r="T394" s="4"/>
      <c r="U394" s="4"/>
    </row>
    <row r="395" spans="2:21" ht="14.25">
      <c r="B395" s="2"/>
      <c r="C395" s="2"/>
      <c r="D395" s="5"/>
      <c r="E395" s="4"/>
      <c r="F395" s="4"/>
      <c r="G395" s="4"/>
      <c r="H395" s="4"/>
      <c r="I395" s="4"/>
      <c r="J395" s="4"/>
      <c r="K395" s="4"/>
      <c r="L395" s="4"/>
      <c r="M395" s="4"/>
      <c r="N395" s="4"/>
      <c r="O395" s="4"/>
      <c r="P395" s="4"/>
      <c r="Q395" s="4"/>
      <c r="R395" s="4"/>
      <c r="S395" s="4"/>
      <c r="T395" s="4"/>
      <c r="U395" s="4"/>
    </row>
    <row r="396" spans="2:21" ht="14.25">
      <c r="B396" s="2"/>
      <c r="C396" s="2"/>
      <c r="D396" s="5"/>
      <c r="E396" s="4"/>
      <c r="F396" s="4"/>
      <c r="G396" s="4"/>
      <c r="H396" s="4"/>
      <c r="I396" s="4"/>
      <c r="J396" s="4"/>
      <c r="K396" s="4"/>
      <c r="L396" s="4"/>
      <c r="M396" s="4"/>
      <c r="N396" s="4"/>
      <c r="O396" s="4"/>
      <c r="P396" s="4"/>
      <c r="Q396" s="4"/>
      <c r="R396" s="4"/>
      <c r="S396" s="4"/>
      <c r="T396" s="4"/>
      <c r="U396" s="4"/>
    </row>
    <row r="397" spans="2:21" ht="14.25">
      <c r="B397" s="2"/>
      <c r="C397" s="2"/>
      <c r="D397" s="5"/>
      <c r="E397" s="4"/>
      <c r="F397" s="4"/>
      <c r="G397" s="4"/>
      <c r="H397" s="4"/>
      <c r="I397" s="4"/>
      <c r="J397" s="4"/>
      <c r="K397" s="4"/>
      <c r="L397" s="4"/>
      <c r="M397" s="4"/>
      <c r="N397" s="4"/>
      <c r="O397" s="4"/>
      <c r="P397" s="4"/>
      <c r="Q397" s="4"/>
      <c r="R397" s="4"/>
      <c r="S397" s="4"/>
      <c r="T397" s="4"/>
      <c r="U397" s="4"/>
    </row>
    <row r="398" spans="2:21" ht="14.25">
      <c r="B398" s="2"/>
      <c r="C398" s="2"/>
      <c r="D398" s="5"/>
      <c r="E398" s="4"/>
      <c r="F398" s="4"/>
      <c r="G398" s="4"/>
      <c r="H398" s="4"/>
      <c r="I398" s="4"/>
      <c r="J398" s="4"/>
      <c r="K398" s="4"/>
      <c r="L398" s="4"/>
      <c r="M398" s="4"/>
      <c r="N398" s="4"/>
      <c r="O398" s="4"/>
      <c r="P398" s="4"/>
      <c r="Q398" s="4"/>
      <c r="R398" s="4"/>
      <c r="S398" s="4"/>
      <c r="T398" s="4"/>
      <c r="U398" s="4"/>
    </row>
    <row r="399" spans="2:21" ht="14.25">
      <c r="B399" s="2"/>
      <c r="C399" s="2"/>
      <c r="D399" s="5"/>
      <c r="E399" s="4"/>
      <c r="F399" s="4"/>
      <c r="G399" s="4"/>
      <c r="H399" s="4"/>
      <c r="I399" s="4"/>
      <c r="J399" s="4"/>
      <c r="K399" s="4"/>
      <c r="L399" s="4"/>
      <c r="M399" s="4"/>
      <c r="N399" s="4"/>
      <c r="O399" s="4"/>
      <c r="P399" s="4"/>
      <c r="Q399" s="4"/>
      <c r="R399" s="4"/>
      <c r="S399" s="4"/>
      <c r="T399" s="4"/>
      <c r="U399" s="4"/>
    </row>
    <row r="400" spans="2:21" ht="14.25">
      <c r="B400" s="2"/>
      <c r="C400" s="2"/>
      <c r="D400" s="5"/>
      <c r="E400" s="4"/>
      <c r="F400" s="4"/>
      <c r="G400" s="4"/>
      <c r="H400" s="4"/>
      <c r="I400" s="4"/>
      <c r="J400" s="4"/>
      <c r="K400" s="4"/>
      <c r="L400" s="4"/>
      <c r="M400" s="4"/>
      <c r="N400" s="4"/>
      <c r="O400" s="4"/>
      <c r="P400" s="4"/>
      <c r="Q400" s="4"/>
      <c r="R400" s="4"/>
      <c r="S400" s="4"/>
      <c r="T400" s="4"/>
      <c r="U400" s="4"/>
    </row>
    <row r="401" spans="2:21" ht="14.25">
      <c r="B401" s="2"/>
      <c r="C401" s="2"/>
      <c r="D401" s="5"/>
      <c r="E401" s="4"/>
      <c r="F401" s="4"/>
      <c r="G401" s="4"/>
      <c r="H401" s="4"/>
      <c r="I401" s="4"/>
      <c r="J401" s="4"/>
      <c r="K401" s="4"/>
      <c r="L401" s="4"/>
      <c r="M401" s="4"/>
      <c r="N401" s="4"/>
      <c r="O401" s="4"/>
      <c r="P401" s="4"/>
      <c r="Q401" s="4"/>
      <c r="R401" s="4"/>
      <c r="S401" s="4"/>
      <c r="T401" s="4"/>
      <c r="U401" s="4"/>
    </row>
    <row r="402" spans="2:21" ht="14.25">
      <c r="B402" s="2"/>
      <c r="C402" s="2"/>
      <c r="D402" s="5"/>
      <c r="E402" s="4"/>
      <c r="F402" s="4"/>
      <c r="G402" s="4"/>
      <c r="H402" s="4"/>
      <c r="I402" s="4"/>
      <c r="J402" s="4"/>
      <c r="K402" s="4"/>
      <c r="L402" s="4"/>
      <c r="M402" s="4"/>
      <c r="N402" s="4"/>
      <c r="O402" s="4"/>
      <c r="P402" s="4"/>
      <c r="Q402" s="4"/>
      <c r="R402" s="4"/>
      <c r="S402" s="4"/>
      <c r="T402" s="4"/>
      <c r="U402" s="4"/>
    </row>
    <row r="403" spans="2:21" ht="14.25">
      <c r="B403" s="2"/>
      <c r="C403" s="2"/>
      <c r="D403" s="5"/>
      <c r="E403" s="4"/>
      <c r="F403" s="4"/>
      <c r="G403" s="4"/>
      <c r="H403" s="4"/>
      <c r="I403" s="4"/>
      <c r="J403" s="4"/>
      <c r="K403" s="4"/>
      <c r="L403" s="4"/>
      <c r="M403" s="4"/>
      <c r="N403" s="4"/>
      <c r="O403" s="4"/>
      <c r="P403" s="4"/>
      <c r="Q403" s="4"/>
      <c r="R403" s="4"/>
      <c r="S403" s="4"/>
      <c r="T403" s="4"/>
      <c r="U403" s="4"/>
    </row>
    <row r="404" spans="2:21" ht="14.25">
      <c r="B404" s="2"/>
      <c r="C404" s="2"/>
      <c r="D404" s="5"/>
      <c r="E404" s="4"/>
      <c r="F404" s="4"/>
      <c r="G404" s="4"/>
      <c r="H404" s="4"/>
      <c r="I404" s="4"/>
      <c r="J404" s="4"/>
      <c r="K404" s="4"/>
      <c r="L404" s="4"/>
      <c r="M404" s="4"/>
      <c r="N404" s="4"/>
      <c r="O404" s="4"/>
      <c r="P404" s="4"/>
      <c r="Q404" s="4"/>
      <c r="R404" s="4"/>
      <c r="S404" s="4"/>
      <c r="T404" s="4"/>
      <c r="U404" s="4"/>
    </row>
    <row r="405" spans="2:21" ht="14.25">
      <c r="B405" s="2"/>
      <c r="C405" s="2"/>
      <c r="D405" s="5"/>
      <c r="E405" s="4"/>
      <c r="F405" s="4"/>
      <c r="G405" s="4"/>
      <c r="H405" s="4"/>
      <c r="I405" s="4"/>
      <c r="J405" s="4"/>
      <c r="K405" s="4"/>
      <c r="L405" s="4"/>
      <c r="M405" s="4"/>
      <c r="N405" s="4"/>
      <c r="O405" s="4"/>
      <c r="P405" s="4"/>
      <c r="Q405" s="4"/>
      <c r="R405" s="4"/>
      <c r="S405" s="4"/>
      <c r="T405" s="4"/>
      <c r="U405" s="4"/>
    </row>
    <row r="406" spans="2:21" ht="14.25">
      <c r="B406" s="2"/>
      <c r="C406" s="2"/>
      <c r="D406" s="5"/>
      <c r="E406" s="4"/>
      <c r="F406" s="4"/>
      <c r="G406" s="4"/>
      <c r="H406" s="4"/>
      <c r="I406" s="4"/>
      <c r="J406" s="4"/>
      <c r="K406" s="4"/>
      <c r="L406" s="4"/>
      <c r="M406" s="4"/>
      <c r="N406" s="4"/>
      <c r="O406" s="4"/>
      <c r="P406" s="4"/>
      <c r="Q406" s="4"/>
      <c r="R406" s="4"/>
      <c r="S406" s="4"/>
      <c r="T406" s="4"/>
      <c r="U406" s="4"/>
    </row>
    <row r="407" spans="2:21" ht="14.25">
      <c r="B407" s="2"/>
      <c r="C407" s="2"/>
      <c r="D407" s="5"/>
      <c r="E407" s="4"/>
      <c r="F407" s="4"/>
      <c r="G407" s="4"/>
      <c r="H407" s="4"/>
      <c r="I407" s="4"/>
      <c r="J407" s="4"/>
      <c r="K407" s="4"/>
      <c r="L407" s="4"/>
      <c r="M407" s="4"/>
      <c r="N407" s="4"/>
      <c r="O407" s="4"/>
      <c r="P407" s="4"/>
      <c r="Q407" s="4"/>
      <c r="R407" s="4"/>
      <c r="S407" s="4"/>
      <c r="T407" s="4"/>
      <c r="U407" s="4"/>
    </row>
    <row r="408" spans="2:21" ht="14.25">
      <c r="B408" s="2"/>
      <c r="C408" s="2"/>
      <c r="D408" s="5"/>
      <c r="E408" s="4"/>
      <c r="F408" s="4"/>
      <c r="G408" s="4"/>
      <c r="H408" s="4"/>
      <c r="I408" s="4"/>
      <c r="J408" s="4"/>
      <c r="K408" s="4"/>
      <c r="L408" s="4"/>
      <c r="M408" s="4"/>
      <c r="N408" s="4"/>
      <c r="O408" s="4"/>
      <c r="P408" s="4"/>
      <c r="Q408" s="4"/>
      <c r="R408" s="4"/>
      <c r="S408" s="4"/>
      <c r="T408" s="4"/>
      <c r="U408" s="4"/>
    </row>
    <row r="409" spans="2:21" ht="14.25">
      <c r="B409" s="2"/>
      <c r="C409" s="2"/>
      <c r="D409" s="5"/>
      <c r="E409" s="4"/>
      <c r="F409" s="4"/>
      <c r="G409" s="4"/>
      <c r="H409" s="4"/>
      <c r="I409" s="4"/>
      <c r="J409" s="4"/>
      <c r="K409" s="4"/>
      <c r="L409" s="4"/>
      <c r="M409" s="4"/>
      <c r="N409" s="4"/>
      <c r="O409" s="4"/>
      <c r="P409" s="4"/>
      <c r="Q409" s="4"/>
      <c r="R409" s="4"/>
      <c r="S409" s="4"/>
      <c r="T409" s="4"/>
      <c r="U409" s="4"/>
    </row>
    <row r="410" spans="2:21" ht="14.25">
      <c r="B410" s="2"/>
      <c r="C410" s="2"/>
      <c r="D410" s="5"/>
      <c r="E410" s="4"/>
      <c r="F410" s="4"/>
      <c r="G410" s="4"/>
      <c r="H410" s="4"/>
      <c r="I410" s="4"/>
      <c r="J410" s="4"/>
      <c r="K410" s="4"/>
      <c r="L410" s="4"/>
      <c r="M410" s="4"/>
      <c r="N410" s="4"/>
      <c r="O410" s="4"/>
      <c r="P410" s="4"/>
      <c r="Q410" s="4"/>
      <c r="R410" s="4"/>
      <c r="S410" s="4"/>
      <c r="T410" s="4"/>
      <c r="U410" s="4"/>
    </row>
    <row r="411" spans="2:21" ht="14.25">
      <c r="B411" s="2"/>
      <c r="C411" s="2"/>
      <c r="D411" s="5"/>
      <c r="E411" s="4"/>
      <c r="F411" s="4"/>
      <c r="G411" s="4"/>
      <c r="H411" s="4"/>
      <c r="I411" s="4"/>
      <c r="J411" s="4"/>
      <c r="K411" s="4"/>
      <c r="L411" s="4"/>
      <c r="M411" s="4"/>
      <c r="N411" s="4"/>
      <c r="O411" s="4"/>
      <c r="P411" s="4"/>
      <c r="Q411" s="4"/>
      <c r="R411" s="4"/>
      <c r="S411" s="4"/>
      <c r="T411" s="4"/>
      <c r="U411" s="4"/>
    </row>
    <row r="412" spans="2:21" ht="14.25">
      <c r="B412" s="2"/>
      <c r="C412" s="2"/>
      <c r="D412" s="5"/>
      <c r="E412" s="4"/>
      <c r="F412" s="4"/>
      <c r="G412" s="4"/>
      <c r="H412" s="4"/>
      <c r="I412" s="4"/>
      <c r="J412" s="4"/>
      <c r="K412" s="4"/>
      <c r="L412" s="4"/>
      <c r="M412" s="4"/>
      <c r="N412" s="4"/>
      <c r="O412" s="4"/>
      <c r="P412" s="4"/>
      <c r="Q412" s="4"/>
      <c r="R412" s="4"/>
      <c r="S412" s="4"/>
      <c r="T412" s="4"/>
      <c r="U412" s="4"/>
    </row>
    <row r="413" spans="2:21" ht="14.25">
      <c r="B413" s="2"/>
      <c r="C413" s="2"/>
      <c r="D413" s="5"/>
      <c r="E413" s="4"/>
      <c r="F413" s="4"/>
      <c r="G413" s="4"/>
      <c r="H413" s="4"/>
      <c r="I413" s="4"/>
      <c r="J413" s="4"/>
      <c r="K413" s="4"/>
      <c r="L413" s="4"/>
      <c r="M413" s="4"/>
      <c r="N413" s="4"/>
      <c r="O413" s="4"/>
      <c r="P413" s="4"/>
      <c r="Q413" s="4"/>
      <c r="R413" s="4"/>
      <c r="S413" s="4"/>
      <c r="T413" s="4"/>
      <c r="U413" s="4"/>
    </row>
    <row r="414" spans="2:21" ht="14.25">
      <c r="B414" s="2"/>
      <c r="C414" s="2"/>
      <c r="D414" s="5"/>
      <c r="E414" s="4"/>
      <c r="F414" s="4"/>
      <c r="G414" s="4"/>
      <c r="H414" s="4"/>
      <c r="I414" s="4"/>
      <c r="J414" s="4"/>
      <c r="K414" s="4"/>
      <c r="L414" s="4"/>
      <c r="M414" s="4"/>
      <c r="N414" s="4"/>
      <c r="O414" s="4"/>
      <c r="P414" s="4"/>
      <c r="Q414" s="4"/>
      <c r="R414" s="4"/>
      <c r="S414" s="4"/>
      <c r="T414" s="4"/>
      <c r="U414" s="4"/>
    </row>
    <row r="415" spans="2:21" ht="14.25">
      <c r="B415" s="2"/>
      <c r="C415" s="2"/>
      <c r="D415" s="5"/>
      <c r="E415" s="4"/>
      <c r="F415" s="4"/>
      <c r="G415" s="4"/>
      <c r="H415" s="4"/>
      <c r="I415" s="4"/>
      <c r="J415" s="4"/>
      <c r="K415" s="4"/>
      <c r="L415" s="4"/>
      <c r="M415" s="4"/>
      <c r="N415" s="4"/>
      <c r="O415" s="4"/>
      <c r="P415" s="4"/>
      <c r="Q415" s="4"/>
      <c r="R415" s="4"/>
      <c r="S415" s="4"/>
      <c r="T415" s="4"/>
      <c r="U415" s="4"/>
    </row>
    <row r="416" spans="2:21" ht="14.25">
      <c r="B416" s="2"/>
      <c r="C416" s="2"/>
      <c r="D416" s="5"/>
      <c r="E416" s="4"/>
      <c r="F416" s="4"/>
      <c r="G416" s="4"/>
      <c r="H416" s="4"/>
      <c r="I416" s="4"/>
      <c r="J416" s="4"/>
      <c r="K416" s="4"/>
      <c r="L416" s="4"/>
      <c r="M416" s="4"/>
      <c r="N416" s="4"/>
      <c r="O416" s="4"/>
      <c r="P416" s="4"/>
      <c r="Q416" s="4"/>
      <c r="R416" s="4"/>
      <c r="S416" s="4"/>
      <c r="T416" s="4"/>
      <c r="U416" s="4"/>
    </row>
    <row r="417" spans="2:21" ht="14.25">
      <c r="B417" s="2"/>
      <c r="C417" s="2"/>
      <c r="D417" s="5"/>
      <c r="E417" s="4"/>
      <c r="F417" s="4"/>
      <c r="G417" s="4"/>
      <c r="H417" s="4"/>
      <c r="I417" s="4"/>
      <c r="J417" s="4"/>
      <c r="K417" s="4"/>
      <c r="L417" s="4"/>
      <c r="M417" s="4"/>
      <c r="N417" s="4"/>
      <c r="O417" s="4"/>
      <c r="P417" s="4"/>
      <c r="Q417" s="4"/>
      <c r="R417" s="4"/>
      <c r="S417" s="4"/>
      <c r="T417" s="4"/>
      <c r="U417" s="4"/>
    </row>
    <row r="418" spans="2:21" ht="14.25">
      <c r="B418" s="2"/>
      <c r="C418" s="2"/>
      <c r="D418" s="5"/>
      <c r="E418" s="4"/>
      <c r="F418" s="4"/>
      <c r="G418" s="4"/>
      <c r="H418" s="4"/>
      <c r="I418" s="4"/>
      <c r="J418" s="4"/>
      <c r="K418" s="4"/>
      <c r="L418" s="4"/>
      <c r="M418" s="4"/>
      <c r="N418" s="4"/>
      <c r="O418" s="4"/>
      <c r="P418" s="4"/>
      <c r="Q418" s="4"/>
      <c r="R418" s="4"/>
      <c r="S418" s="4"/>
      <c r="T418" s="4"/>
      <c r="U418" s="4"/>
    </row>
    <row r="419" spans="2:21" ht="14.25">
      <c r="B419" s="2"/>
      <c r="C419" s="2"/>
      <c r="D419" s="5"/>
      <c r="E419" s="4"/>
      <c r="F419" s="4"/>
      <c r="G419" s="4"/>
      <c r="H419" s="4"/>
      <c r="I419" s="4"/>
      <c r="J419" s="4"/>
      <c r="K419" s="4"/>
      <c r="L419" s="4"/>
      <c r="M419" s="4"/>
      <c r="N419" s="4"/>
      <c r="O419" s="4"/>
      <c r="P419" s="4"/>
      <c r="Q419" s="4"/>
      <c r="R419" s="4"/>
      <c r="S419" s="4"/>
      <c r="T419" s="4"/>
      <c r="U419" s="4"/>
    </row>
    <row r="420" spans="2:21" ht="14.25">
      <c r="B420" s="2"/>
      <c r="C420" s="2"/>
      <c r="D420" s="5"/>
      <c r="E420" s="4"/>
      <c r="F420" s="4"/>
      <c r="G420" s="4"/>
      <c r="H420" s="4"/>
      <c r="I420" s="4"/>
      <c r="J420" s="4"/>
      <c r="K420" s="4"/>
      <c r="L420" s="4"/>
      <c r="M420" s="4"/>
      <c r="N420" s="4"/>
      <c r="O420" s="4"/>
      <c r="P420" s="4"/>
      <c r="Q420" s="4"/>
      <c r="R420" s="4"/>
      <c r="S420" s="4"/>
      <c r="T420" s="4"/>
      <c r="U420" s="4"/>
    </row>
    <row r="421" spans="2:21" ht="14.25">
      <c r="B421" s="2"/>
      <c r="C421" s="2"/>
      <c r="D421" s="5"/>
      <c r="E421" s="4"/>
      <c r="F421" s="4"/>
      <c r="G421" s="4"/>
      <c r="H421" s="4"/>
      <c r="I421" s="4"/>
      <c r="J421" s="4"/>
      <c r="K421" s="4"/>
      <c r="L421" s="4"/>
      <c r="M421" s="4"/>
      <c r="N421" s="4"/>
      <c r="O421" s="4"/>
      <c r="P421" s="4"/>
      <c r="Q421" s="4"/>
      <c r="R421" s="4"/>
      <c r="S421" s="4"/>
      <c r="T421" s="4"/>
      <c r="U421" s="4"/>
    </row>
    <row r="422" spans="2:21" ht="14.25">
      <c r="B422" s="2"/>
      <c r="C422" s="2"/>
      <c r="D422" s="5"/>
      <c r="E422" s="4"/>
      <c r="F422" s="4"/>
      <c r="G422" s="4"/>
      <c r="H422" s="4"/>
      <c r="I422" s="4"/>
      <c r="J422" s="4"/>
      <c r="K422" s="4"/>
      <c r="L422" s="4"/>
      <c r="M422" s="4"/>
      <c r="N422" s="4"/>
      <c r="O422" s="4"/>
      <c r="P422" s="4"/>
      <c r="Q422" s="4"/>
      <c r="R422" s="4"/>
      <c r="S422" s="4"/>
      <c r="T422" s="4"/>
      <c r="U422" s="4"/>
    </row>
    <row r="423" spans="2:21" ht="14.25">
      <c r="B423" s="2"/>
      <c r="C423" s="2"/>
      <c r="D423" s="5"/>
      <c r="E423" s="4"/>
      <c r="F423" s="4"/>
      <c r="G423" s="4"/>
      <c r="H423" s="4"/>
      <c r="I423" s="4"/>
      <c r="J423" s="4"/>
      <c r="K423" s="4"/>
      <c r="L423" s="4"/>
      <c r="M423" s="4"/>
      <c r="N423" s="4"/>
      <c r="O423" s="4"/>
      <c r="P423" s="4"/>
      <c r="Q423" s="4"/>
      <c r="R423" s="4"/>
      <c r="S423" s="4"/>
      <c r="T423" s="4"/>
      <c r="U423" s="4"/>
    </row>
    <row r="424" spans="2:21" ht="14.25">
      <c r="B424" s="2"/>
      <c r="C424" s="2"/>
      <c r="D424" s="5"/>
      <c r="E424" s="4"/>
      <c r="F424" s="4"/>
      <c r="G424" s="4"/>
      <c r="H424" s="4"/>
      <c r="I424" s="4"/>
      <c r="J424" s="4"/>
      <c r="K424" s="4"/>
      <c r="L424" s="4"/>
      <c r="M424" s="4"/>
      <c r="N424" s="4"/>
      <c r="O424" s="4"/>
      <c r="P424" s="4"/>
      <c r="Q424" s="4"/>
      <c r="R424" s="4"/>
      <c r="S424" s="4"/>
      <c r="T424" s="4"/>
      <c r="U424" s="4"/>
    </row>
    <row r="425" spans="2:21" ht="14.25">
      <c r="B425" s="2"/>
      <c r="C425" s="2"/>
      <c r="D425" s="5"/>
      <c r="E425" s="4"/>
      <c r="F425" s="4"/>
      <c r="G425" s="4"/>
      <c r="H425" s="4"/>
      <c r="I425" s="4"/>
      <c r="J425" s="4"/>
      <c r="K425" s="4"/>
      <c r="L425" s="4"/>
      <c r="M425" s="4"/>
      <c r="N425" s="4"/>
      <c r="O425" s="4"/>
      <c r="P425" s="4"/>
      <c r="Q425" s="4"/>
      <c r="R425" s="4"/>
      <c r="S425" s="4"/>
      <c r="T425" s="4"/>
      <c r="U425" s="4"/>
    </row>
    <row r="426" spans="2:21" ht="14.25">
      <c r="B426" s="2"/>
      <c r="C426" s="2"/>
      <c r="D426" s="5"/>
      <c r="E426" s="4"/>
      <c r="F426" s="4"/>
      <c r="G426" s="4"/>
      <c r="H426" s="4"/>
      <c r="I426" s="4"/>
      <c r="J426" s="4"/>
      <c r="K426" s="4"/>
      <c r="L426" s="4"/>
      <c r="M426" s="4"/>
      <c r="N426" s="4"/>
      <c r="O426" s="4"/>
      <c r="P426" s="4"/>
      <c r="Q426" s="4"/>
      <c r="R426" s="4"/>
      <c r="S426" s="4"/>
      <c r="T426" s="4"/>
      <c r="U426" s="4"/>
    </row>
    <row r="427" spans="2:21" ht="14.25">
      <c r="B427" s="2"/>
      <c r="C427" s="2"/>
      <c r="D427" s="5"/>
      <c r="E427" s="4"/>
      <c r="F427" s="4"/>
      <c r="G427" s="4"/>
      <c r="H427" s="4"/>
      <c r="I427" s="4"/>
      <c r="J427" s="4"/>
      <c r="K427" s="4"/>
      <c r="L427" s="4"/>
      <c r="M427" s="4"/>
      <c r="N427" s="4"/>
      <c r="O427" s="4"/>
      <c r="P427" s="4"/>
      <c r="Q427" s="4"/>
      <c r="R427" s="4"/>
      <c r="S427" s="4"/>
      <c r="T427" s="4"/>
      <c r="U427" s="4"/>
    </row>
    <row r="428" spans="2:21" ht="14.25">
      <c r="B428" s="2"/>
      <c r="C428" s="2"/>
      <c r="D428" s="5"/>
      <c r="E428" s="4"/>
      <c r="F428" s="4"/>
      <c r="G428" s="4"/>
      <c r="H428" s="4"/>
      <c r="I428" s="4"/>
      <c r="J428" s="4"/>
      <c r="K428" s="4"/>
      <c r="L428" s="4"/>
      <c r="M428" s="4"/>
      <c r="N428" s="4"/>
      <c r="O428" s="4"/>
      <c r="P428" s="4"/>
      <c r="Q428" s="4"/>
      <c r="R428" s="4"/>
      <c r="S428" s="4"/>
      <c r="T428" s="4"/>
      <c r="U428" s="4"/>
    </row>
    <row r="429" spans="2:21" ht="14.25">
      <c r="B429" s="2"/>
      <c r="C429" s="2"/>
      <c r="D429" s="5"/>
      <c r="E429" s="4"/>
      <c r="F429" s="4"/>
      <c r="G429" s="4"/>
      <c r="H429" s="4"/>
      <c r="I429" s="4"/>
      <c r="J429" s="4"/>
      <c r="K429" s="4"/>
      <c r="L429" s="4"/>
      <c r="M429" s="4"/>
      <c r="N429" s="4"/>
      <c r="O429" s="4"/>
      <c r="P429" s="4"/>
      <c r="Q429" s="4"/>
      <c r="R429" s="4"/>
      <c r="S429" s="4"/>
      <c r="T429" s="4"/>
      <c r="U429" s="4"/>
    </row>
    <row r="430" spans="2:21" ht="14.25">
      <c r="B430" s="2"/>
      <c r="C430" s="2"/>
      <c r="D430" s="5"/>
      <c r="E430" s="4"/>
      <c r="F430" s="4"/>
      <c r="G430" s="4"/>
      <c r="H430" s="4"/>
      <c r="I430" s="4"/>
      <c r="J430" s="4"/>
      <c r="K430" s="4"/>
      <c r="L430" s="4"/>
      <c r="M430" s="4"/>
      <c r="N430" s="4"/>
      <c r="O430" s="4"/>
      <c r="P430" s="4"/>
      <c r="Q430" s="4"/>
      <c r="R430" s="4"/>
      <c r="S430" s="4"/>
      <c r="T430" s="4"/>
      <c r="U430" s="4"/>
    </row>
    <row r="431" spans="2:21" ht="14.25">
      <c r="B431" s="2"/>
      <c r="C431" s="2"/>
      <c r="D431" s="5"/>
      <c r="E431" s="4"/>
      <c r="F431" s="4"/>
      <c r="G431" s="4"/>
      <c r="H431" s="4"/>
      <c r="I431" s="4"/>
      <c r="J431" s="4"/>
      <c r="K431" s="4"/>
      <c r="L431" s="4"/>
      <c r="M431" s="4"/>
      <c r="N431" s="4"/>
      <c r="O431" s="4"/>
      <c r="P431" s="4"/>
      <c r="Q431" s="4"/>
      <c r="R431" s="4"/>
      <c r="S431" s="4"/>
      <c r="T431" s="4"/>
      <c r="U431" s="4"/>
    </row>
    <row r="432" spans="2:21" ht="14.25">
      <c r="B432" s="2"/>
      <c r="C432" s="2"/>
      <c r="D432" s="5"/>
      <c r="E432" s="4"/>
      <c r="F432" s="4"/>
      <c r="G432" s="4"/>
      <c r="H432" s="4"/>
      <c r="I432" s="4"/>
      <c r="J432" s="4"/>
      <c r="K432" s="4"/>
      <c r="L432" s="4"/>
      <c r="M432" s="4"/>
      <c r="N432" s="4"/>
      <c r="O432" s="4"/>
      <c r="P432" s="4"/>
      <c r="Q432" s="4"/>
      <c r="R432" s="4"/>
      <c r="S432" s="4"/>
      <c r="T432" s="4"/>
      <c r="U432" s="4"/>
    </row>
    <row r="433" spans="2:21" ht="14.25">
      <c r="B433" s="2"/>
      <c r="C433" s="2"/>
      <c r="D433" s="5"/>
      <c r="E433" s="4"/>
      <c r="F433" s="4"/>
      <c r="G433" s="4"/>
      <c r="H433" s="4"/>
      <c r="I433" s="4"/>
      <c r="J433" s="4"/>
      <c r="K433" s="4"/>
      <c r="L433" s="4"/>
      <c r="M433" s="4"/>
      <c r="N433" s="4"/>
      <c r="O433" s="4"/>
      <c r="P433" s="4"/>
      <c r="Q433" s="4"/>
      <c r="R433" s="4"/>
      <c r="S433" s="4"/>
      <c r="T433" s="4"/>
      <c r="U433" s="4"/>
    </row>
    <row r="434" spans="2:21" ht="14.25">
      <c r="B434" s="2"/>
      <c r="C434" s="2"/>
      <c r="D434" s="5"/>
      <c r="E434" s="4"/>
      <c r="F434" s="4"/>
      <c r="G434" s="4"/>
      <c r="H434" s="4"/>
      <c r="I434" s="4"/>
      <c r="J434" s="4"/>
      <c r="K434" s="4"/>
      <c r="L434" s="4"/>
      <c r="M434" s="4"/>
      <c r="N434" s="4"/>
      <c r="O434" s="4"/>
      <c r="P434" s="4"/>
      <c r="Q434" s="4"/>
      <c r="R434" s="4"/>
      <c r="S434" s="4"/>
      <c r="T434" s="4"/>
      <c r="U434" s="4"/>
    </row>
    <row r="435" spans="2:21" ht="14.25">
      <c r="B435" s="2"/>
      <c r="C435" s="2"/>
      <c r="D435" s="5"/>
      <c r="E435" s="4"/>
      <c r="F435" s="4"/>
      <c r="G435" s="4"/>
      <c r="H435" s="4"/>
      <c r="I435" s="4"/>
      <c r="J435" s="4"/>
      <c r="K435" s="4"/>
      <c r="L435" s="4"/>
      <c r="M435" s="4"/>
      <c r="N435" s="4"/>
      <c r="O435" s="4"/>
      <c r="P435" s="4"/>
      <c r="Q435" s="4"/>
      <c r="R435" s="4"/>
      <c r="S435" s="4"/>
      <c r="T435" s="4"/>
      <c r="U435" s="4"/>
    </row>
    <row r="436" spans="2:21" ht="14.25">
      <c r="B436" s="2"/>
      <c r="C436" s="2"/>
      <c r="D436" s="5"/>
      <c r="E436" s="4"/>
      <c r="F436" s="4"/>
      <c r="G436" s="4"/>
      <c r="H436" s="4"/>
      <c r="I436" s="4"/>
      <c r="J436" s="4"/>
      <c r="K436" s="4"/>
      <c r="L436" s="4"/>
      <c r="M436" s="4"/>
      <c r="N436" s="4"/>
      <c r="O436" s="4"/>
      <c r="P436" s="4"/>
      <c r="Q436" s="4"/>
      <c r="R436" s="4"/>
      <c r="S436" s="4"/>
      <c r="T436" s="4"/>
      <c r="U436" s="4"/>
    </row>
    <row r="437" spans="2:21" ht="14.25">
      <c r="B437" s="2"/>
      <c r="C437" s="2"/>
      <c r="D437" s="5"/>
      <c r="E437" s="4"/>
      <c r="F437" s="4"/>
      <c r="G437" s="4"/>
      <c r="H437" s="4"/>
      <c r="I437" s="4"/>
      <c r="J437" s="4"/>
      <c r="K437" s="4"/>
      <c r="L437" s="4"/>
      <c r="M437" s="4"/>
      <c r="N437" s="4"/>
      <c r="O437" s="4"/>
      <c r="P437" s="4"/>
      <c r="Q437" s="4"/>
      <c r="R437" s="4"/>
      <c r="S437" s="4"/>
      <c r="T437" s="4"/>
      <c r="U437" s="4"/>
    </row>
    <row r="438" spans="2:21" ht="14.25">
      <c r="B438" s="2"/>
      <c r="C438" s="2"/>
      <c r="D438" s="5"/>
      <c r="E438" s="4"/>
      <c r="F438" s="4"/>
      <c r="G438" s="4"/>
      <c r="H438" s="4"/>
      <c r="I438" s="4"/>
      <c r="J438" s="4"/>
      <c r="K438" s="4"/>
      <c r="L438" s="4"/>
      <c r="M438" s="4"/>
      <c r="N438" s="4"/>
      <c r="O438" s="4"/>
      <c r="P438" s="4"/>
      <c r="Q438" s="4"/>
      <c r="R438" s="4"/>
      <c r="S438" s="4"/>
      <c r="T438" s="4"/>
      <c r="U438" s="4"/>
    </row>
    <row r="439" spans="2:21" ht="14.25">
      <c r="B439" s="2"/>
      <c r="C439" s="2"/>
      <c r="D439" s="5"/>
      <c r="E439" s="4"/>
      <c r="F439" s="4"/>
      <c r="G439" s="4"/>
      <c r="H439" s="4"/>
      <c r="I439" s="4"/>
      <c r="J439" s="4"/>
      <c r="K439" s="4"/>
      <c r="L439" s="4"/>
      <c r="M439" s="4"/>
      <c r="N439" s="4"/>
      <c r="O439" s="4"/>
      <c r="P439" s="4"/>
      <c r="Q439" s="4"/>
      <c r="R439" s="4"/>
      <c r="S439" s="4"/>
      <c r="T439" s="4"/>
      <c r="U439" s="4"/>
    </row>
    <row r="440" spans="2:21" ht="14.25">
      <c r="B440" s="2"/>
      <c r="C440" s="2"/>
      <c r="D440" s="5"/>
      <c r="E440" s="4"/>
      <c r="F440" s="4"/>
      <c r="G440" s="4"/>
      <c r="H440" s="4"/>
      <c r="I440" s="4"/>
      <c r="J440" s="4"/>
      <c r="K440" s="4"/>
      <c r="L440" s="4"/>
      <c r="M440" s="4"/>
      <c r="N440" s="4"/>
      <c r="O440" s="4"/>
      <c r="P440" s="4"/>
      <c r="Q440" s="4"/>
      <c r="R440" s="4"/>
      <c r="S440" s="4"/>
      <c r="T440" s="4"/>
      <c r="U440" s="4"/>
    </row>
    <row r="441" spans="2:21" ht="14.25">
      <c r="B441" s="2"/>
      <c r="C441" s="2"/>
      <c r="D441" s="5"/>
      <c r="E441" s="4"/>
      <c r="F441" s="4"/>
      <c r="G441" s="4"/>
      <c r="H441" s="4"/>
      <c r="I441" s="4"/>
      <c r="J441" s="4"/>
      <c r="K441" s="4"/>
      <c r="L441" s="4"/>
      <c r="M441" s="4"/>
      <c r="N441" s="4"/>
      <c r="O441" s="4"/>
      <c r="P441" s="4"/>
      <c r="Q441" s="4"/>
      <c r="R441" s="4"/>
      <c r="S441" s="4"/>
      <c r="T441" s="4"/>
      <c r="U441" s="4"/>
    </row>
    <row r="442" spans="2:21" ht="14.25">
      <c r="B442" s="2"/>
      <c r="C442" s="2"/>
      <c r="D442" s="5"/>
      <c r="E442" s="4"/>
      <c r="F442" s="4"/>
      <c r="G442" s="4"/>
      <c r="H442" s="4"/>
      <c r="I442" s="4"/>
      <c r="J442" s="4"/>
      <c r="K442" s="4"/>
      <c r="L442" s="4"/>
      <c r="M442" s="4"/>
      <c r="N442" s="4"/>
      <c r="O442" s="4"/>
      <c r="P442" s="4"/>
      <c r="Q442" s="4"/>
      <c r="R442" s="4"/>
      <c r="S442" s="4"/>
      <c r="T442" s="4"/>
      <c r="U442" s="4"/>
    </row>
    <row r="443" spans="2:21" ht="14.25">
      <c r="B443" s="2"/>
      <c r="C443" s="2"/>
      <c r="D443" s="5"/>
      <c r="E443" s="4"/>
      <c r="F443" s="4"/>
      <c r="G443" s="4"/>
      <c r="H443" s="4"/>
      <c r="I443" s="4"/>
      <c r="J443" s="4"/>
      <c r="K443" s="4"/>
      <c r="L443" s="4"/>
      <c r="M443" s="4"/>
      <c r="N443" s="4"/>
      <c r="O443" s="4"/>
      <c r="P443" s="4"/>
      <c r="Q443" s="4"/>
      <c r="R443" s="4"/>
      <c r="S443" s="4"/>
      <c r="T443" s="4"/>
      <c r="U443" s="4"/>
    </row>
    <row r="444" spans="2:21" ht="14.25">
      <c r="B444" s="2"/>
      <c r="C444" s="2"/>
      <c r="D444" s="5"/>
      <c r="E444" s="4"/>
      <c r="F444" s="4"/>
      <c r="G444" s="4"/>
      <c r="H444" s="4"/>
      <c r="I444" s="4"/>
      <c r="J444" s="4"/>
      <c r="K444" s="4"/>
      <c r="L444" s="4"/>
      <c r="M444" s="4"/>
      <c r="N444" s="4"/>
      <c r="O444" s="4"/>
      <c r="P444" s="4"/>
      <c r="Q444" s="4"/>
      <c r="R444" s="4"/>
      <c r="S444" s="4"/>
      <c r="T444" s="4"/>
      <c r="U444" s="4"/>
    </row>
    <row r="445" spans="2:21" ht="14.25">
      <c r="B445" s="2"/>
      <c r="C445" s="2"/>
      <c r="D445" s="5"/>
      <c r="E445" s="4"/>
      <c r="F445" s="4"/>
      <c r="G445" s="4"/>
      <c r="H445" s="4"/>
      <c r="I445" s="4"/>
      <c r="J445" s="4"/>
      <c r="K445" s="4"/>
      <c r="L445" s="4"/>
      <c r="M445" s="4"/>
      <c r="N445" s="4"/>
      <c r="O445" s="4"/>
      <c r="P445" s="4"/>
      <c r="Q445" s="4"/>
      <c r="R445" s="4"/>
      <c r="S445" s="4"/>
      <c r="T445" s="4"/>
      <c r="U445" s="4"/>
    </row>
    <row r="446" spans="2:21" ht="14.25">
      <c r="B446" s="2"/>
      <c r="C446" s="2"/>
      <c r="D446" s="5"/>
      <c r="E446" s="4"/>
      <c r="F446" s="4"/>
      <c r="G446" s="4"/>
      <c r="H446" s="4"/>
      <c r="I446" s="4"/>
      <c r="J446" s="4"/>
      <c r="K446" s="4"/>
      <c r="L446" s="4"/>
      <c r="M446" s="4"/>
      <c r="N446" s="4"/>
      <c r="O446" s="4"/>
      <c r="P446" s="4"/>
      <c r="Q446" s="4"/>
      <c r="R446" s="4"/>
      <c r="S446" s="4"/>
      <c r="T446" s="4"/>
      <c r="U446" s="4"/>
    </row>
    <row r="447" spans="2:21" ht="14.25">
      <c r="B447" s="2"/>
      <c r="C447" s="2"/>
      <c r="D447" s="5"/>
      <c r="E447" s="4"/>
      <c r="F447" s="4"/>
      <c r="G447" s="4"/>
      <c r="H447" s="4"/>
      <c r="I447" s="4"/>
      <c r="J447" s="4"/>
      <c r="K447" s="4"/>
      <c r="L447" s="4"/>
      <c r="M447" s="4"/>
      <c r="N447" s="4"/>
      <c r="O447" s="4"/>
      <c r="P447" s="4"/>
      <c r="Q447" s="4"/>
      <c r="R447" s="4"/>
      <c r="S447" s="4"/>
      <c r="T447" s="4"/>
      <c r="U447" s="4"/>
    </row>
    <row r="448" spans="2:21" ht="14.25">
      <c r="B448" s="2"/>
      <c r="C448" s="2"/>
      <c r="D448" s="5"/>
      <c r="E448" s="4"/>
      <c r="F448" s="4"/>
      <c r="G448" s="4"/>
      <c r="H448" s="4"/>
      <c r="I448" s="4"/>
      <c r="J448" s="4"/>
      <c r="K448" s="4"/>
      <c r="L448" s="4"/>
      <c r="M448" s="4"/>
      <c r="N448" s="4"/>
      <c r="O448" s="4"/>
      <c r="P448" s="4"/>
      <c r="Q448" s="4"/>
      <c r="R448" s="4"/>
      <c r="S448" s="4"/>
      <c r="T448" s="4"/>
      <c r="U448" s="4"/>
    </row>
    <row r="449" spans="2:21" ht="14.25">
      <c r="B449" s="2"/>
      <c r="C449" s="2"/>
      <c r="D449" s="5"/>
      <c r="E449" s="4"/>
      <c r="F449" s="4"/>
      <c r="G449" s="4"/>
      <c r="H449" s="4"/>
      <c r="I449" s="4"/>
      <c r="J449" s="4"/>
      <c r="K449" s="4"/>
      <c r="L449" s="4"/>
      <c r="M449" s="4"/>
      <c r="N449" s="4"/>
      <c r="O449" s="4"/>
      <c r="P449" s="4"/>
      <c r="Q449" s="4"/>
      <c r="R449" s="4"/>
      <c r="S449" s="4"/>
      <c r="T449" s="4"/>
      <c r="U449" s="4"/>
    </row>
    <row r="450" spans="2:21" ht="14.25">
      <c r="B450" s="2"/>
      <c r="C450" s="2"/>
      <c r="D450" s="5"/>
      <c r="E450" s="4"/>
      <c r="F450" s="4"/>
      <c r="G450" s="4"/>
      <c r="H450" s="4"/>
      <c r="I450" s="4"/>
      <c r="J450" s="4"/>
      <c r="K450" s="4"/>
      <c r="L450" s="4"/>
      <c r="M450" s="4"/>
      <c r="N450" s="4"/>
      <c r="O450" s="4"/>
      <c r="P450" s="4"/>
      <c r="Q450" s="4"/>
      <c r="R450" s="4"/>
      <c r="S450" s="4"/>
      <c r="T450" s="4"/>
      <c r="U450" s="4"/>
    </row>
    <row r="451" spans="2:21" ht="14.25">
      <c r="B451" s="2"/>
      <c r="C451" s="2"/>
      <c r="D451" s="5"/>
      <c r="E451" s="4"/>
      <c r="F451" s="4"/>
      <c r="G451" s="4"/>
      <c r="H451" s="4"/>
      <c r="I451" s="4"/>
      <c r="J451" s="4"/>
      <c r="K451" s="4"/>
      <c r="L451" s="4"/>
      <c r="M451" s="4"/>
      <c r="N451" s="4"/>
      <c r="O451" s="4"/>
      <c r="P451" s="4"/>
      <c r="Q451" s="4"/>
      <c r="R451" s="4"/>
      <c r="S451" s="4"/>
      <c r="T451" s="4"/>
      <c r="U451" s="4"/>
    </row>
    <row r="452" spans="2:21" ht="14.25">
      <c r="B452" s="2"/>
      <c r="C452" s="2"/>
      <c r="D452" s="5"/>
      <c r="E452" s="4"/>
      <c r="F452" s="4"/>
      <c r="G452" s="4"/>
      <c r="H452" s="4"/>
      <c r="I452" s="4"/>
      <c r="J452" s="4"/>
      <c r="K452" s="4"/>
      <c r="L452" s="4"/>
      <c r="M452" s="4"/>
      <c r="N452" s="4"/>
      <c r="O452" s="4"/>
      <c r="P452" s="4"/>
      <c r="Q452" s="4"/>
      <c r="R452" s="4"/>
      <c r="S452" s="4"/>
      <c r="T452" s="4"/>
      <c r="U452" s="4"/>
    </row>
    <row r="453" spans="2:21" ht="14.25">
      <c r="B453" s="2"/>
      <c r="C453" s="2"/>
      <c r="D453" s="5"/>
      <c r="E453" s="4"/>
      <c r="F453" s="4"/>
      <c r="G453" s="4"/>
      <c r="H453" s="4"/>
      <c r="I453" s="4"/>
      <c r="J453" s="4"/>
      <c r="K453" s="4"/>
      <c r="L453" s="4"/>
      <c r="M453" s="4"/>
      <c r="N453" s="4"/>
      <c r="O453" s="4"/>
      <c r="P453" s="4"/>
      <c r="Q453" s="4"/>
      <c r="R453" s="4"/>
      <c r="S453" s="4"/>
      <c r="T453" s="4"/>
      <c r="U453" s="4"/>
    </row>
    <row r="454" spans="2:21" ht="14.25">
      <c r="B454" s="2"/>
      <c r="C454" s="2"/>
      <c r="D454" s="5"/>
      <c r="E454" s="4"/>
      <c r="F454" s="4"/>
      <c r="G454" s="4"/>
      <c r="H454" s="4"/>
      <c r="I454" s="4"/>
      <c r="J454" s="4"/>
      <c r="K454" s="4"/>
      <c r="L454" s="4"/>
      <c r="M454" s="4"/>
      <c r="N454" s="4"/>
      <c r="O454" s="4"/>
      <c r="P454" s="4"/>
      <c r="Q454" s="4"/>
      <c r="R454" s="4"/>
      <c r="S454" s="4"/>
      <c r="T454" s="4"/>
      <c r="U454" s="4"/>
    </row>
    <row r="455" spans="2:21" ht="14.25">
      <c r="B455" s="2"/>
      <c r="C455" s="2"/>
      <c r="D455" s="5"/>
      <c r="E455" s="4"/>
      <c r="F455" s="4"/>
      <c r="G455" s="4"/>
      <c r="H455" s="4"/>
      <c r="I455" s="4"/>
      <c r="J455" s="4"/>
      <c r="K455" s="4"/>
      <c r="L455" s="4"/>
      <c r="M455" s="4"/>
      <c r="N455" s="4"/>
      <c r="O455" s="4"/>
      <c r="P455" s="4"/>
      <c r="Q455" s="4"/>
      <c r="R455" s="4"/>
      <c r="S455" s="4"/>
      <c r="T455" s="4"/>
      <c r="U455" s="4"/>
    </row>
    <row r="456" spans="2:21" ht="14.25">
      <c r="B456" s="2"/>
      <c r="C456" s="2"/>
      <c r="D456" s="5"/>
      <c r="E456" s="4"/>
      <c r="F456" s="4"/>
      <c r="G456" s="4"/>
      <c r="H456" s="4"/>
      <c r="I456" s="4"/>
      <c r="J456" s="4"/>
      <c r="K456" s="4"/>
      <c r="L456" s="4"/>
      <c r="M456" s="4"/>
      <c r="N456" s="4"/>
      <c r="O456" s="4"/>
      <c r="P456" s="4"/>
      <c r="Q456" s="4"/>
      <c r="R456" s="4"/>
      <c r="S456" s="4"/>
      <c r="T456" s="4"/>
      <c r="U456" s="4"/>
    </row>
    <row r="457" spans="2:21" ht="14.25">
      <c r="B457" s="2"/>
      <c r="C457" s="2"/>
      <c r="D457" s="5"/>
      <c r="E457" s="4"/>
      <c r="F457" s="4"/>
      <c r="G457" s="4"/>
      <c r="H457" s="4"/>
      <c r="I457" s="4"/>
      <c r="J457" s="4"/>
      <c r="K457" s="4"/>
      <c r="L457" s="4"/>
      <c r="M457" s="4"/>
      <c r="N457" s="4"/>
      <c r="O457" s="4"/>
      <c r="P457" s="4"/>
      <c r="Q457" s="4"/>
      <c r="R457" s="4"/>
      <c r="S457" s="4"/>
      <c r="T457" s="4"/>
      <c r="U457" s="4"/>
    </row>
    <row r="458" spans="2:21" ht="14.25">
      <c r="B458" s="2"/>
      <c r="C458" s="2"/>
      <c r="D458" s="5"/>
      <c r="E458" s="4"/>
      <c r="F458" s="4"/>
      <c r="G458" s="4"/>
      <c r="H458" s="4"/>
      <c r="I458" s="4"/>
      <c r="J458" s="4"/>
      <c r="K458" s="4"/>
      <c r="L458" s="4"/>
      <c r="M458" s="4"/>
      <c r="N458" s="4"/>
      <c r="O458" s="4"/>
      <c r="P458" s="4"/>
      <c r="Q458" s="4"/>
      <c r="R458" s="4"/>
      <c r="S458" s="4"/>
      <c r="T458" s="4"/>
      <c r="U458" s="4"/>
    </row>
    <row r="459" spans="2:21" ht="14.25">
      <c r="B459" s="2"/>
      <c r="C459" s="2"/>
      <c r="D459" s="5"/>
      <c r="E459" s="4"/>
      <c r="F459" s="4"/>
      <c r="G459" s="4"/>
      <c r="H459" s="4"/>
      <c r="I459" s="4"/>
      <c r="J459" s="4"/>
      <c r="K459" s="4"/>
      <c r="L459" s="4"/>
      <c r="M459" s="4"/>
      <c r="N459" s="4"/>
      <c r="O459" s="4"/>
      <c r="P459" s="4"/>
      <c r="Q459" s="4"/>
      <c r="R459" s="4"/>
      <c r="S459" s="4"/>
      <c r="T459" s="4"/>
      <c r="U459" s="4"/>
    </row>
    <row r="460" spans="2:21" ht="14.25">
      <c r="B460" s="2"/>
      <c r="C460" s="2"/>
      <c r="D460" s="5"/>
      <c r="E460" s="4"/>
      <c r="F460" s="4"/>
      <c r="G460" s="4"/>
      <c r="H460" s="4"/>
      <c r="I460" s="4"/>
      <c r="J460" s="4"/>
      <c r="K460" s="4"/>
      <c r="L460" s="4"/>
      <c r="M460" s="4"/>
      <c r="N460" s="4"/>
      <c r="O460" s="4"/>
      <c r="P460" s="4"/>
      <c r="Q460" s="4"/>
      <c r="R460" s="4"/>
      <c r="S460" s="4"/>
      <c r="T460" s="4"/>
      <c r="U460" s="4"/>
    </row>
    <row r="461" spans="2:21" ht="14.25">
      <c r="B461" s="2"/>
      <c r="C461" s="2"/>
      <c r="D461" s="5"/>
      <c r="E461" s="4"/>
      <c r="F461" s="4"/>
      <c r="G461" s="4"/>
      <c r="H461" s="4"/>
      <c r="I461" s="4"/>
      <c r="J461" s="4"/>
      <c r="K461" s="4"/>
      <c r="L461" s="4"/>
      <c r="M461" s="4"/>
      <c r="N461" s="4"/>
      <c r="O461" s="4"/>
      <c r="P461" s="4"/>
      <c r="Q461" s="4"/>
      <c r="R461" s="4"/>
      <c r="S461" s="4"/>
      <c r="T461" s="4"/>
      <c r="U461" s="4"/>
    </row>
    <row r="462" spans="2:21" ht="14.25">
      <c r="B462" s="2"/>
      <c r="C462" s="2"/>
      <c r="D462" s="5"/>
      <c r="E462" s="4"/>
      <c r="F462" s="4"/>
      <c r="G462" s="4"/>
      <c r="H462" s="4"/>
      <c r="I462" s="4"/>
      <c r="J462" s="4"/>
      <c r="K462" s="4"/>
      <c r="L462" s="4"/>
      <c r="M462" s="4"/>
      <c r="N462" s="4"/>
      <c r="O462" s="4"/>
      <c r="P462" s="4"/>
      <c r="Q462" s="4"/>
      <c r="R462" s="4"/>
      <c r="S462" s="4"/>
      <c r="T462" s="4"/>
      <c r="U462" s="4"/>
    </row>
    <row r="463" spans="2:21" ht="14.25">
      <c r="B463" s="2"/>
      <c r="C463" s="2"/>
      <c r="D463" s="5"/>
      <c r="E463" s="4"/>
      <c r="F463" s="4"/>
      <c r="G463" s="4"/>
      <c r="H463" s="4"/>
      <c r="I463" s="4"/>
      <c r="J463" s="4"/>
      <c r="K463" s="4"/>
      <c r="L463" s="4"/>
      <c r="M463" s="4"/>
      <c r="N463" s="4"/>
      <c r="O463" s="4"/>
      <c r="P463" s="4"/>
      <c r="Q463" s="4"/>
      <c r="R463" s="4"/>
      <c r="S463" s="4"/>
      <c r="T463" s="4"/>
      <c r="U463" s="4"/>
    </row>
    <row r="464" spans="2:21" ht="14.25">
      <c r="B464" s="2"/>
      <c r="C464" s="2"/>
      <c r="D464" s="5"/>
      <c r="E464" s="4"/>
      <c r="F464" s="4"/>
      <c r="G464" s="4"/>
      <c r="H464" s="4"/>
      <c r="I464" s="4"/>
      <c r="J464" s="4"/>
      <c r="K464" s="4"/>
      <c r="L464" s="4"/>
      <c r="M464" s="4"/>
      <c r="N464" s="4"/>
      <c r="O464" s="4"/>
      <c r="P464" s="4"/>
      <c r="Q464" s="4"/>
      <c r="R464" s="4"/>
      <c r="S464" s="4"/>
      <c r="T464" s="4"/>
      <c r="U464" s="4"/>
    </row>
    <row r="465" spans="2:21" ht="14.25">
      <c r="B465" s="2"/>
      <c r="C465" s="2"/>
      <c r="D465" s="5"/>
      <c r="E465" s="4"/>
      <c r="F465" s="4"/>
      <c r="G465" s="4"/>
      <c r="H465" s="4"/>
      <c r="I465" s="4"/>
      <c r="J465" s="4"/>
      <c r="K465" s="4"/>
      <c r="L465" s="4"/>
      <c r="M465" s="4"/>
      <c r="N465" s="4"/>
      <c r="O465" s="4"/>
      <c r="P465" s="4"/>
      <c r="Q465" s="4"/>
      <c r="R465" s="4"/>
      <c r="S465" s="4"/>
      <c r="T465" s="4"/>
      <c r="U465" s="4"/>
    </row>
    <row r="466" spans="2:21" ht="14.25">
      <c r="B466" s="2"/>
      <c r="C466" s="2"/>
      <c r="D466" s="5"/>
      <c r="E466" s="4"/>
      <c r="F466" s="4"/>
      <c r="G466" s="4"/>
      <c r="H466" s="4"/>
      <c r="I466" s="4"/>
      <c r="J466" s="4"/>
      <c r="K466" s="4"/>
      <c r="L466" s="4"/>
      <c r="M466" s="4"/>
      <c r="N466" s="4"/>
      <c r="O466" s="4"/>
      <c r="P466" s="4"/>
      <c r="Q466" s="4"/>
      <c r="R466" s="4"/>
      <c r="S466" s="4"/>
      <c r="T466" s="4"/>
      <c r="U466" s="4"/>
    </row>
    <row r="467" spans="2:21" ht="14.25">
      <c r="B467" s="2"/>
      <c r="C467" s="2"/>
      <c r="D467" s="5"/>
      <c r="E467" s="4"/>
      <c r="F467" s="4"/>
      <c r="G467" s="4"/>
      <c r="H467" s="4"/>
      <c r="I467" s="4"/>
      <c r="J467" s="4"/>
      <c r="K467" s="4"/>
      <c r="L467" s="4"/>
      <c r="M467" s="4"/>
      <c r="N467" s="4"/>
      <c r="O467" s="4"/>
      <c r="P467" s="4"/>
      <c r="Q467" s="4"/>
      <c r="R467" s="4"/>
      <c r="S467" s="4"/>
      <c r="T467" s="4"/>
      <c r="U467" s="4"/>
    </row>
    <row r="468" spans="2:21" ht="14.25">
      <c r="B468" s="2"/>
      <c r="C468" s="2"/>
      <c r="D468" s="5"/>
      <c r="E468" s="4"/>
      <c r="F468" s="4"/>
      <c r="G468" s="4"/>
      <c r="H468" s="4"/>
      <c r="I468" s="4"/>
      <c r="J468" s="4"/>
      <c r="K468" s="4"/>
      <c r="L468" s="4"/>
      <c r="M468" s="4"/>
      <c r="N468" s="4"/>
      <c r="O468" s="4"/>
      <c r="P468" s="4"/>
      <c r="Q468" s="4"/>
      <c r="R468" s="4"/>
      <c r="S468" s="4"/>
      <c r="T468" s="4"/>
      <c r="U468" s="4"/>
    </row>
    <row r="469" spans="2:21" ht="14.25">
      <c r="B469" s="2"/>
      <c r="C469" s="2"/>
      <c r="D469" s="5"/>
      <c r="E469" s="4"/>
      <c r="F469" s="4"/>
      <c r="G469" s="4"/>
      <c r="H469" s="4"/>
      <c r="I469" s="4"/>
      <c r="J469" s="4"/>
      <c r="K469" s="4"/>
      <c r="L469" s="4"/>
      <c r="M469" s="4"/>
      <c r="N469" s="4"/>
      <c r="O469" s="4"/>
      <c r="P469" s="4"/>
      <c r="Q469" s="4"/>
      <c r="R469" s="4"/>
      <c r="S469" s="4"/>
      <c r="T469" s="4"/>
      <c r="U469" s="4"/>
    </row>
    <row r="470" spans="2:21" ht="14.25">
      <c r="B470" s="2"/>
      <c r="C470" s="2"/>
      <c r="D470" s="5"/>
      <c r="E470" s="4"/>
      <c r="F470" s="4"/>
      <c r="G470" s="4"/>
      <c r="H470" s="4"/>
      <c r="I470" s="4"/>
      <c r="J470" s="4"/>
      <c r="K470" s="4"/>
      <c r="L470" s="4"/>
      <c r="M470" s="4"/>
      <c r="N470" s="4"/>
      <c r="O470" s="4"/>
      <c r="P470" s="4"/>
      <c r="Q470" s="4"/>
      <c r="R470" s="4"/>
      <c r="S470" s="4"/>
      <c r="T470" s="4"/>
      <c r="U470" s="4"/>
    </row>
    <row r="471" spans="2:21" ht="14.25">
      <c r="B471" s="2"/>
      <c r="C471" s="2"/>
      <c r="D471" s="5"/>
      <c r="E471" s="4"/>
      <c r="F471" s="4"/>
      <c r="G471" s="4"/>
      <c r="H471" s="4"/>
      <c r="I471" s="4"/>
      <c r="J471" s="4"/>
      <c r="K471" s="4"/>
      <c r="L471" s="4"/>
      <c r="M471" s="4"/>
      <c r="N471" s="4"/>
      <c r="O471" s="4"/>
      <c r="P471" s="4"/>
      <c r="Q471" s="4"/>
      <c r="R471" s="4"/>
      <c r="S471" s="4"/>
      <c r="T471" s="4"/>
      <c r="U471" s="4"/>
    </row>
    <row r="472" spans="2:21" ht="14.25">
      <c r="B472" s="2"/>
      <c r="C472" s="2"/>
      <c r="D472" s="5"/>
      <c r="E472" s="4"/>
      <c r="F472" s="4"/>
      <c r="G472" s="4"/>
      <c r="H472" s="4"/>
      <c r="I472" s="4"/>
      <c r="J472" s="4"/>
      <c r="K472" s="4"/>
      <c r="L472" s="4"/>
      <c r="M472" s="4"/>
      <c r="N472" s="4"/>
      <c r="O472" s="4"/>
      <c r="P472" s="4"/>
      <c r="Q472" s="4"/>
      <c r="R472" s="4"/>
      <c r="S472" s="4"/>
      <c r="T472" s="4"/>
      <c r="U472" s="4"/>
    </row>
    <row r="473" spans="2:21" ht="14.25">
      <c r="B473" s="2"/>
      <c r="C473" s="2"/>
      <c r="D473" s="5"/>
      <c r="E473" s="4"/>
      <c r="F473" s="4"/>
      <c r="G473" s="4"/>
      <c r="H473" s="4"/>
      <c r="I473" s="4"/>
      <c r="J473" s="4"/>
      <c r="K473" s="4"/>
      <c r="L473" s="4"/>
      <c r="M473" s="4"/>
      <c r="N473" s="4"/>
      <c r="O473" s="4"/>
      <c r="P473" s="4"/>
      <c r="Q473" s="4"/>
      <c r="R473" s="4"/>
      <c r="S473" s="4"/>
      <c r="T473" s="4"/>
      <c r="U473" s="4"/>
    </row>
    <row r="474" spans="2:21" ht="14.25">
      <c r="B474" s="2"/>
      <c r="C474" s="2"/>
      <c r="D474" s="5"/>
      <c r="E474" s="4"/>
      <c r="F474" s="4"/>
      <c r="G474" s="4"/>
      <c r="H474" s="4"/>
      <c r="I474" s="4"/>
      <c r="J474" s="4"/>
      <c r="K474" s="4"/>
      <c r="L474" s="4"/>
      <c r="M474" s="4"/>
      <c r="N474" s="4"/>
      <c r="O474" s="4"/>
      <c r="P474" s="4"/>
      <c r="Q474" s="4"/>
      <c r="R474" s="4"/>
      <c r="S474" s="4"/>
      <c r="T474" s="4"/>
      <c r="U474" s="4"/>
    </row>
    <row r="475" spans="2:21" ht="14.25">
      <c r="B475" s="2"/>
      <c r="C475" s="2"/>
      <c r="D475" s="5"/>
      <c r="E475" s="4"/>
      <c r="F475" s="4"/>
      <c r="G475" s="4"/>
      <c r="H475" s="4"/>
      <c r="I475" s="4"/>
      <c r="J475" s="4"/>
      <c r="K475" s="4"/>
      <c r="L475" s="4"/>
      <c r="M475" s="4"/>
      <c r="N475" s="4"/>
      <c r="O475" s="4"/>
      <c r="P475" s="4"/>
      <c r="Q475" s="4"/>
      <c r="R475" s="4"/>
      <c r="S475" s="4"/>
      <c r="T475" s="4"/>
      <c r="U475" s="4"/>
    </row>
    <row r="476" spans="2:21" ht="14.25">
      <c r="B476" s="2"/>
      <c r="C476" s="2"/>
      <c r="D476" s="5"/>
      <c r="E476" s="4"/>
      <c r="F476" s="4"/>
      <c r="G476" s="4"/>
      <c r="H476" s="4"/>
      <c r="I476" s="4"/>
      <c r="J476" s="4"/>
      <c r="K476" s="4"/>
      <c r="L476" s="4"/>
      <c r="M476" s="4"/>
      <c r="N476" s="4"/>
      <c r="O476" s="4"/>
      <c r="P476" s="4"/>
      <c r="Q476" s="4"/>
      <c r="R476" s="4"/>
      <c r="S476" s="4"/>
      <c r="T476" s="4"/>
      <c r="U476" s="4"/>
    </row>
    <row r="477" spans="2:21" ht="14.25">
      <c r="B477" s="2"/>
      <c r="C477" s="2"/>
      <c r="D477" s="5"/>
      <c r="E477" s="4"/>
      <c r="F477" s="4"/>
      <c r="G477" s="4"/>
      <c r="H477" s="4"/>
      <c r="I477" s="4"/>
      <c r="J477" s="4"/>
      <c r="K477" s="4"/>
      <c r="L477" s="4"/>
      <c r="M477" s="4"/>
      <c r="N477" s="4"/>
      <c r="O477" s="4"/>
      <c r="P477" s="4"/>
      <c r="Q477" s="4"/>
      <c r="R477" s="4"/>
      <c r="S477" s="4"/>
      <c r="T477" s="4"/>
      <c r="U477" s="4"/>
    </row>
    <row r="478" spans="2:21" ht="14.25">
      <c r="B478" s="2"/>
      <c r="C478" s="2"/>
      <c r="D478" s="5"/>
      <c r="E478" s="4"/>
      <c r="F478" s="4"/>
      <c r="G478" s="4"/>
      <c r="H478" s="4"/>
      <c r="I478" s="4"/>
      <c r="J478" s="4"/>
      <c r="K478" s="4"/>
      <c r="L478" s="4"/>
      <c r="M478" s="4"/>
      <c r="N478" s="4"/>
      <c r="O478" s="4"/>
      <c r="P478" s="4"/>
      <c r="Q478" s="4"/>
      <c r="R478" s="4"/>
      <c r="S478" s="4"/>
      <c r="T478" s="4"/>
      <c r="U478" s="4"/>
    </row>
    <row r="479" spans="2:21" ht="14.25">
      <c r="B479" s="2"/>
      <c r="C479" s="2"/>
      <c r="D479" s="5"/>
      <c r="E479" s="4"/>
      <c r="F479" s="4"/>
      <c r="G479" s="4"/>
      <c r="H479" s="4"/>
      <c r="I479" s="4"/>
      <c r="J479" s="4"/>
      <c r="K479" s="4"/>
      <c r="L479" s="4"/>
      <c r="M479" s="4"/>
      <c r="N479" s="4"/>
      <c r="O479" s="4"/>
      <c r="P479" s="4"/>
      <c r="Q479" s="4"/>
      <c r="R479" s="4"/>
      <c r="S479" s="4"/>
      <c r="T479" s="4"/>
      <c r="U479" s="4"/>
    </row>
    <row r="480" spans="2:21" ht="14.25">
      <c r="B480" s="2"/>
      <c r="C480" s="2"/>
      <c r="D480" s="5"/>
      <c r="E480" s="4"/>
      <c r="F480" s="4"/>
      <c r="G480" s="4"/>
      <c r="H480" s="4"/>
      <c r="I480" s="4"/>
      <c r="J480" s="4"/>
      <c r="K480" s="4"/>
      <c r="L480" s="4"/>
      <c r="M480" s="4"/>
      <c r="N480" s="4"/>
      <c r="O480" s="4"/>
      <c r="P480" s="4"/>
      <c r="Q480" s="4"/>
      <c r="R480" s="4"/>
      <c r="S480" s="4"/>
      <c r="T480" s="4"/>
      <c r="U480" s="4"/>
    </row>
    <row r="481" spans="2:21" ht="14.25">
      <c r="B481" s="2"/>
      <c r="C481" s="2"/>
      <c r="D481" s="5"/>
      <c r="E481" s="4"/>
      <c r="F481" s="4"/>
      <c r="G481" s="4"/>
      <c r="H481" s="4"/>
      <c r="I481" s="4"/>
      <c r="J481" s="4"/>
      <c r="K481" s="4"/>
      <c r="L481" s="4"/>
      <c r="M481" s="4"/>
      <c r="N481" s="4"/>
      <c r="O481" s="4"/>
      <c r="P481" s="4"/>
      <c r="Q481" s="4"/>
      <c r="R481" s="4"/>
      <c r="S481" s="4"/>
      <c r="T481" s="4"/>
      <c r="U481" s="4"/>
    </row>
    <row r="482" spans="2:21" ht="14.25">
      <c r="B482" s="2"/>
      <c r="C482" s="2"/>
      <c r="D482" s="5"/>
      <c r="E482" s="4"/>
      <c r="F482" s="4"/>
      <c r="G482" s="4"/>
      <c r="H482" s="4"/>
      <c r="I482" s="4"/>
      <c r="J482" s="4"/>
      <c r="K482" s="4"/>
      <c r="L482" s="4"/>
      <c r="M482" s="4"/>
      <c r="N482" s="4"/>
      <c r="O482" s="4"/>
      <c r="P482" s="4"/>
      <c r="Q482" s="4"/>
      <c r="R482" s="4"/>
      <c r="S482" s="4"/>
      <c r="T482" s="4"/>
      <c r="U482" s="4"/>
    </row>
    <row r="483" spans="2:21" ht="14.25">
      <c r="B483" s="2"/>
      <c r="C483" s="2"/>
      <c r="D483" s="5"/>
      <c r="E483" s="4"/>
      <c r="F483" s="4"/>
      <c r="G483" s="4"/>
      <c r="H483" s="4"/>
      <c r="I483" s="4"/>
      <c r="J483" s="4"/>
      <c r="K483" s="4"/>
      <c r="L483" s="4"/>
      <c r="M483" s="4"/>
      <c r="N483" s="4"/>
      <c r="O483" s="4"/>
      <c r="P483" s="4"/>
      <c r="Q483" s="4"/>
      <c r="R483" s="4"/>
      <c r="S483" s="4"/>
      <c r="T483" s="4"/>
      <c r="U483" s="4"/>
    </row>
    <row r="484" spans="2:21" ht="14.25">
      <c r="B484" s="2"/>
      <c r="C484" s="2"/>
      <c r="D484" s="5"/>
      <c r="E484" s="4"/>
      <c r="F484" s="4"/>
      <c r="G484" s="4"/>
      <c r="H484" s="4"/>
      <c r="I484" s="4"/>
      <c r="J484" s="4"/>
      <c r="K484" s="4"/>
      <c r="L484" s="4"/>
      <c r="M484" s="4"/>
      <c r="N484" s="4"/>
      <c r="O484" s="4"/>
      <c r="P484" s="4"/>
      <c r="Q484" s="4"/>
      <c r="R484" s="4"/>
      <c r="S484" s="4"/>
      <c r="T484" s="4"/>
      <c r="U484" s="4"/>
    </row>
    <row r="485" spans="2:21" ht="14.25">
      <c r="B485" s="2"/>
      <c r="C485" s="2"/>
      <c r="D485" s="5"/>
      <c r="E485" s="4"/>
      <c r="F485" s="4"/>
      <c r="G485" s="4"/>
      <c r="H485" s="4"/>
      <c r="I485" s="4"/>
      <c r="J485" s="4"/>
      <c r="K485" s="4"/>
      <c r="L485" s="4"/>
      <c r="M485" s="4"/>
      <c r="N485" s="4"/>
      <c r="O485" s="4"/>
      <c r="P485" s="4"/>
      <c r="Q485" s="4"/>
      <c r="R485" s="4"/>
      <c r="S485" s="4"/>
      <c r="T485" s="4"/>
      <c r="U485" s="4"/>
    </row>
    <row r="486" spans="2:21" ht="14.25">
      <c r="B486" s="2"/>
      <c r="C486" s="2"/>
      <c r="D486" s="5"/>
      <c r="E486" s="4"/>
      <c r="F486" s="4"/>
      <c r="G486" s="4"/>
      <c r="H486" s="4"/>
      <c r="I486" s="4"/>
      <c r="J486" s="4"/>
      <c r="K486" s="4"/>
      <c r="L486" s="4"/>
      <c r="M486" s="4"/>
      <c r="N486" s="4"/>
      <c r="O486" s="4"/>
      <c r="P486" s="4"/>
      <c r="Q486" s="4"/>
      <c r="R486" s="4"/>
      <c r="S486" s="4"/>
      <c r="T486" s="4"/>
      <c r="U486" s="4"/>
    </row>
    <row r="487" spans="2:21" ht="14.25">
      <c r="B487" s="2"/>
      <c r="C487" s="2"/>
      <c r="D487" s="5"/>
      <c r="E487" s="4"/>
      <c r="F487" s="4"/>
      <c r="G487" s="4"/>
      <c r="H487" s="4"/>
      <c r="I487" s="4"/>
      <c r="J487" s="4"/>
      <c r="K487" s="4"/>
      <c r="L487" s="4"/>
      <c r="M487" s="4"/>
      <c r="N487" s="4"/>
      <c r="O487" s="4"/>
      <c r="P487" s="4"/>
      <c r="Q487" s="4"/>
      <c r="R487" s="4"/>
      <c r="S487" s="4"/>
      <c r="T487" s="4"/>
      <c r="U487" s="4"/>
    </row>
    <row r="488" spans="2:21" ht="14.25">
      <c r="B488" s="2"/>
      <c r="C488" s="2"/>
      <c r="D488" s="5"/>
      <c r="E488" s="4"/>
      <c r="F488" s="4"/>
      <c r="G488" s="4"/>
      <c r="H488" s="4"/>
      <c r="I488" s="4"/>
      <c r="J488" s="4"/>
      <c r="K488" s="4"/>
      <c r="L488" s="4"/>
      <c r="M488" s="4"/>
      <c r="N488" s="4"/>
      <c r="O488" s="4"/>
      <c r="P488" s="4"/>
      <c r="Q488" s="4"/>
      <c r="R488" s="4"/>
      <c r="S488" s="4"/>
      <c r="T488" s="4"/>
      <c r="U488" s="4"/>
    </row>
    <row r="489" spans="2:21" ht="14.25">
      <c r="B489" s="2"/>
      <c r="C489" s="2"/>
      <c r="D489" s="5"/>
      <c r="E489" s="4"/>
      <c r="F489" s="4"/>
      <c r="G489" s="4"/>
      <c r="H489" s="4"/>
      <c r="I489" s="4"/>
      <c r="J489" s="4"/>
      <c r="K489" s="4"/>
      <c r="L489" s="4"/>
      <c r="M489" s="4"/>
      <c r="N489" s="4"/>
      <c r="O489" s="4"/>
      <c r="P489" s="4"/>
      <c r="Q489" s="4"/>
      <c r="R489" s="4"/>
      <c r="S489" s="4"/>
      <c r="T489" s="4"/>
      <c r="U489" s="4"/>
    </row>
    <row r="490" spans="2:21" ht="14.25">
      <c r="B490" s="2"/>
      <c r="C490" s="2"/>
      <c r="D490" s="5"/>
      <c r="E490" s="4"/>
      <c r="F490" s="4"/>
      <c r="G490" s="4"/>
      <c r="H490" s="4"/>
      <c r="I490" s="4"/>
      <c r="J490" s="4"/>
      <c r="K490" s="4"/>
      <c r="L490" s="4"/>
      <c r="M490" s="4"/>
      <c r="N490" s="4"/>
      <c r="O490" s="4"/>
      <c r="P490" s="4"/>
      <c r="Q490" s="4"/>
      <c r="R490" s="4"/>
      <c r="S490" s="4"/>
      <c r="T490" s="4"/>
      <c r="U490" s="4"/>
    </row>
    <row r="491" spans="2:21" ht="14.25">
      <c r="B491" s="2"/>
      <c r="C491" s="2"/>
      <c r="D491" s="5"/>
      <c r="E491" s="4"/>
      <c r="F491" s="4"/>
      <c r="G491" s="4"/>
      <c r="H491" s="4"/>
      <c r="I491" s="4"/>
      <c r="J491" s="4"/>
      <c r="K491" s="4"/>
      <c r="L491" s="4"/>
      <c r="M491" s="4"/>
      <c r="N491" s="4"/>
      <c r="O491" s="4"/>
      <c r="P491" s="4"/>
      <c r="Q491" s="4"/>
      <c r="R491" s="4"/>
      <c r="S491" s="4"/>
      <c r="T491" s="4"/>
      <c r="U491" s="4"/>
    </row>
    <row r="492" spans="2:21" ht="14.25">
      <c r="B492" s="2"/>
      <c r="C492" s="2"/>
      <c r="D492" s="5"/>
      <c r="E492" s="4"/>
      <c r="F492" s="4"/>
      <c r="G492" s="4"/>
      <c r="H492" s="4"/>
      <c r="I492" s="4"/>
      <c r="J492" s="4"/>
      <c r="K492" s="4"/>
      <c r="L492" s="4"/>
      <c r="M492" s="4"/>
      <c r="N492" s="4"/>
      <c r="O492" s="4"/>
      <c r="P492" s="4"/>
      <c r="Q492" s="4"/>
      <c r="R492" s="4"/>
      <c r="S492" s="4"/>
      <c r="T492" s="4"/>
      <c r="U492" s="4"/>
    </row>
    <row r="493" spans="2:21" ht="14.25">
      <c r="B493" s="2"/>
      <c r="C493" s="2"/>
      <c r="D493" s="5"/>
      <c r="E493" s="4"/>
      <c r="F493" s="4"/>
      <c r="G493" s="4"/>
      <c r="H493" s="4"/>
      <c r="I493" s="4"/>
      <c r="J493" s="4"/>
      <c r="K493" s="4"/>
      <c r="L493" s="4"/>
      <c r="M493" s="4"/>
      <c r="N493" s="4"/>
      <c r="O493" s="4"/>
      <c r="P493" s="4"/>
      <c r="Q493" s="4"/>
      <c r="R493" s="4"/>
      <c r="S493" s="4"/>
      <c r="T493" s="4"/>
      <c r="U493" s="4"/>
    </row>
    <row r="494" spans="2:21" ht="14.25">
      <c r="B494" s="2"/>
      <c r="C494" s="2"/>
      <c r="D494" s="5"/>
      <c r="E494" s="4"/>
      <c r="F494" s="4"/>
      <c r="G494" s="4"/>
      <c r="H494" s="4"/>
      <c r="I494" s="4"/>
      <c r="J494" s="4"/>
      <c r="K494" s="4"/>
      <c r="L494" s="4"/>
      <c r="M494" s="4"/>
      <c r="N494" s="4"/>
      <c r="O494" s="4"/>
      <c r="P494" s="4"/>
      <c r="Q494" s="4"/>
      <c r="R494" s="4"/>
      <c r="S494" s="4"/>
      <c r="T494" s="4"/>
      <c r="U494" s="4"/>
    </row>
    <row r="495" spans="2:21" ht="14.25">
      <c r="B495" s="2"/>
      <c r="C495" s="2"/>
      <c r="D495" s="5"/>
      <c r="E495" s="4"/>
      <c r="F495" s="4"/>
      <c r="G495" s="4"/>
      <c r="H495" s="4"/>
      <c r="I495" s="4"/>
      <c r="J495" s="4"/>
      <c r="K495" s="4"/>
      <c r="L495" s="4"/>
      <c r="M495" s="4"/>
      <c r="N495" s="4"/>
      <c r="O495" s="4"/>
      <c r="P495" s="4"/>
      <c r="Q495" s="4"/>
      <c r="R495" s="4"/>
      <c r="S495" s="4"/>
      <c r="T495" s="4"/>
      <c r="U495" s="4"/>
    </row>
    <row r="496" spans="2:21" ht="14.25">
      <c r="B496" s="2"/>
      <c r="C496" s="2"/>
      <c r="D496" s="5"/>
      <c r="E496" s="4"/>
      <c r="F496" s="4"/>
      <c r="G496" s="4"/>
      <c r="H496" s="4"/>
      <c r="I496" s="4"/>
      <c r="J496" s="4"/>
      <c r="K496" s="4"/>
      <c r="L496" s="4"/>
      <c r="M496" s="4"/>
      <c r="N496" s="4"/>
      <c r="O496" s="4"/>
      <c r="P496" s="4"/>
      <c r="Q496" s="4"/>
      <c r="R496" s="4"/>
      <c r="S496" s="4"/>
      <c r="T496" s="4"/>
      <c r="U496" s="4"/>
    </row>
    <row r="497" spans="2:21" ht="14.25">
      <c r="B497" s="2"/>
      <c r="C497" s="2"/>
      <c r="D497" s="5"/>
      <c r="E497" s="4"/>
      <c r="F497" s="4"/>
      <c r="G497" s="4"/>
      <c r="H497" s="4"/>
      <c r="I497" s="4"/>
      <c r="J497" s="4"/>
      <c r="K497" s="4"/>
      <c r="L497" s="4"/>
      <c r="M497" s="4"/>
      <c r="N497" s="4"/>
      <c r="O497" s="4"/>
      <c r="P497" s="4"/>
      <c r="Q497" s="4"/>
      <c r="R497" s="4"/>
      <c r="S497" s="4"/>
      <c r="T497" s="4"/>
      <c r="U497" s="4"/>
    </row>
    <row r="498" spans="2:21" ht="14.25">
      <c r="B498" s="2"/>
      <c r="C498" s="2"/>
      <c r="D498" s="5"/>
      <c r="E498" s="4"/>
      <c r="F498" s="4"/>
      <c r="G498" s="4"/>
      <c r="H498" s="4"/>
      <c r="I498" s="4"/>
      <c r="J498" s="4"/>
      <c r="K498" s="4"/>
      <c r="L498" s="4"/>
      <c r="M498" s="4"/>
      <c r="N498" s="4"/>
      <c r="O498" s="4"/>
      <c r="P498" s="4"/>
      <c r="Q498" s="4"/>
      <c r="R498" s="4"/>
      <c r="S498" s="4"/>
      <c r="T498" s="4"/>
      <c r="U498" s="4"/>
    </row>
    <row r="499" spans="2:21" ht="14.25">
      <c r="B499" s="2"/>
      <c r="C499" s="2"/>
      <c r="D499" s="5"/>
      <c r="E499" s="4"/>
      <c r="F499" s="4"/>
      <c r="G499" s="4"/>
      <c r="H499" s="4"/>
      <c r="I499" s="4"/>
      <c r="J499" s="4"/>
      <c r="K499" s="4"/>
      <c r="L499" s="4"/>
      <c r="M499" s="4"/>
      <c r="N499" s="4"/>
      <c r="O499" s="4"/>
      <c r="P499" s="4"/>
      <c r="Q499" s="4"/>
      <c r="R499" s="4"/>
      <c r="S499" s="4"/>
      <c r="T499" s="4"/>
      <c r="U499" s="4"/>
    </row>
    <row r="500" spans="2:21" ht="14.25">
      <c r="B500" s="2"/>
      <c r="C500" s="2"/>
      <c r="D500" s="5"/>
      <c r="E500" s="4"/>
      <c r="F500" s="4"/>
      <c r="G500" s="4"/>
      <c r="H500" s="4"/>
      <c r="I500" s="4"/>
      <c r="J500" s="4"/>
      <c r="K500" s="4"/>
      <c r="L500" s="4"/>
      <c r="M500" s="4"/>
      <c r="N500" s="4"/>
      <c r="O500" s="4"/>
      <c r="P500" s="4"/>
      <c r="Q500" s="4"/>
      <c r="R500" s="4"/>
      <c r="S500" s="4"/>
      <c r="T500" s="4"/>
      <c r="U500" s="4"/>
    </row>
    <row r="501" spans="2:21" ht="14.25">
      <c r="B501" s="2"/>
      <c r="C501" s="2"/>
      <c r="D501" s="5"/>
      <c r="E501" s="4"/>
      <c r="F501" s="4"/>
      <c r="G501" s="4"/>
      <c r="H501" s="4"/>
      <c r="I501" s="4"/>
      <c r="J501" s="4"/>
      <c r="K501" s="4"/>
      <c r="L501" s="4"/>
      <c r="M501" s="4"/>
      <c r="N501" s="4"/>
      <c r="O501" s="4"/>
      <c r="P501" s="4"/>
      <c r="Q501" s="4"/>
      <c r="R501" s="4"/>
      <c r="S501" s="4"/>
      <c r="T501" s="4"/>
      <c r="U501" s="4"/>
    </row>
    <row r="502" spans="2:21" ht="14.25">
      <c r="B502" s="2"/>
      <c r="C502" s="2"/>
      <c r="D502" s="5"/>
      <c r="E502" s="4"/>
      <c r="F502" s="4"/>
      <c r="G502" s="4"/>
      <c r="H502" s="4"/>
      <c r="I502" s="4"/>
      <c r="J502" s="4"/>
      <c r="K502" s="4"/>
      <c r="L502" s="4"/>
      <c r="M502" s="4"/>
      <c r="N502" s="4"/>
      <c r="O502" s="4"/>
      <c r="P502" s="4"/>
      <c r="Q502" s="4"/>
      <c r="R502" s="4"/>
      <c r="S502" s="4"/>
      <c r="T502" s="4"/>
      <c r="U502" s="4"/>
    </row>
    <row r="503" spans="2:21" ht="14.25">
      <c r="B503" s="2"/>
      <c r="C503" s="2"/>
      <c r="D503" s="5"/>
      <c r="E503" s="4"/>
      <c r="F503" s="4"/>
      <c r="G503" s="4"/>
      <c r="H503" s="4"/>
      <c r="I503" s="4"/>
      <c r="J503" s="4"/>
      <c r="K503" s="4"/>
      <c r="L503" s="4"/>
      <c r="M503" s="4"/>
      <c r="N503" s="4"/>
      <c r="O503" s="4"/>
      <c r="P503" s="4"/>
      <c r="Q503" s="4"/>
      <c r="R503" s="4"/>
      <c r="S503" s="4"/>
      <c r="T503" s="4"/>
      <c r="U503" s="4"/>
    </row>
    <row r="504" spans="2:21" ht="14.25">
      <c r="B504" s="2"/>
      <c r="C504" s="2"/>
      <c r="D504" s="5"/>
      <c r="E504" s="4"/>
      <c r="F504" s="4"/>
      <c r="G504" s="4"/>
      <c r="H504" s="4"/>
      <c r="I504" s="4"/>
      <c r="J504" s="4"/>
      <c r="K504" s="4"/>
      <c r="L504" s="4"/>
      <c r="M504" s="4"/>
      <c r="N504" s="4"/>
      <c r="O504" s="4"/>
      <c r="P504" s="4"/>
      <c r="Q504" s="4"/>
      <c r="R504" s="4"/>
      <c r="S504" s="4"/>
      <c r="T504" s="4"/>
      <c r="U504" s="4"/>
    </row>
    <row r="505" spans="2:21" ht="14.25">
      <c r="B505" s="2"/>
      <c r="C505" s="2"/>
      <c r="D505" s="5"/>
      <c r="E505" s="4"/>
      <c r="F505" s="4"/>
      <c r="G505" s="4"/>
      <c r="H505" s="4"/>
      <c r="I505" s="4"/>
      <c r="J505" s="4"/>
      <c r="K505" s="4"/>
      <c r="L505" s="4"/>
      <c r="M505" s="4"/>
      <c r="N505" s="4"/>
      <c r="O505" s="4"/>
      <c r="P505" s="4"/>
      <c r="Q505" s="4"/>
      <c r="R505" s="4"/>
      <c r="S505" s="4"/>
      <c r="T505" s="4"/>
      <c r="U505" s="4"/>
    </row>
    <row r="506" spans="2:21" ht="14.25">
      <c r="B506" s="2"/>
      <c r="C506" s="2"/>
      <c r="D506" s="5"/>
      <c r="E506" s="4"/>
      <c r="F506" s="4"/>
      <c r="G506" s="4"/>
      <c r="H506" s="4"/>
      <c r="I506" s="4"/>
      <c r="J506" s="4"/>
      <c r="K506" s="4"/>
      <c r="L506" s="4"/>
      <c r="M506" s="4"/>
      <c r="N506" s="4"/>
      <c r="O506" s="4"/>
      <c r="P506" s="4"/>
      <c r="Q506" s="4"/>
      <c r="R506" s="4"/>
      <c r="S506" s="4"/>
      <c r="T506" s="4"/>
      <c r="U506" s="4"/>
    </row>
    <row r="507" spans="2:21" ht="14.25">
      <c r="B507" s="2"/>
      <c r="C507" s="2"/>
      <c r="D507" s="5"/>
      <c r="E507" s="4"/>
      <c r="F507" s="4"/>
      <c r="G507" s="4"/>
      <c r="H507" s="4"/>
      <c r="I507" s="4"/>
      <c r="J507" s="4"/>
      <c r="K507" s="4"/>
      <c r="L507" s="4"/>
      <c r="M507" s="4"/>
      <c r="N507" s="4"/>
      <c r="O507" s="4"/>
      <c r="P507" s="4"/>
      <c r="Q507" s="4"/>
      <c r="R507" s="4"/>
      <c r="S507" s="4"/>
      <c r="T507" s="4"/>
      <c r="U507" s="4"/>
    </row>
    <row r="508" spans="2:21" ht="14.25">
      <c r="B508" s="2"/>
      <c r="C508" s="2"/>
      <c r="D508" s="5"/>
      <c r="E508" s="4"/>
      <c r="F508" s="4"/>
      <c r="G508" s="4"/>
      <c r="H508" s="4"/>
      <c r="I508" s="4"/>
      <c r="J508" s="4"/>
      <c r="K508" s="4"/>
      <c r="L508" s="4"/>
      <c r="M508" s="4"/>
      <c r="N508" s="4"/>
      <c r="O508" s="4"/>
      <c r="P508" s="4"/>
      <c r="Q508" s="4"/>
      <c r="R508" s="4"/>
      <c r="S508" s="4"/>
      <c r="T508" s="4"/>
      <c r="U508" s="4"/>
    </row>
    <row r="509" spans="2:21" ht="14.25">
      <c r="B509" s="2"/>
      <c r="C509" s="2"/>
      <c r="D509" s="5"/>
      <c r="E509" s="4"/>
      <c r="F509" s="4"/>
      <c r="G509" s="4"/>
      <c r="H509" s="4"/>
      <c r="I509" s="4"/>
      <c r="J509" s="4"/>
      <c r="K509" s="4"/>
      <c r="L509" s="4"/>
      <c r="M509" s="4"/>
      <c r="N509" s="4"/>
      <c r="O509" s="4"/>
      <c r="P509" s="4"/>
      <c r="Q509" s="4"/>
      <c r="R509" s="4"/>
      <c r="S509" s="4"/>
      <c r="T509" s="4"/>
      <c r="U509" s="4"/>
    </row>
    <row r="510" spans="2:21" ht="14.25">
      <c r="B510" s="2"/>
      <c r="C510" s="2"/>
      <c r="D510" s="5"/>
      <c r="E510" s="4"/>
      <c r="F510" s="4"/>
      <c r="G510" s="4"/>
      <c r="H510" s="4"/>
      <c r="I510" s="4"/>
      <c r="J510" s="4"/>
      <c r="K510" s="4"/>
      <c r="L510" s="4"/>
      <c r="M510" s="4"/>
      <c r="N510" s="4"/>
      <c r="O510" s="4"/>
      <c r="P510" s="4"/>
      <c r="Q510" s="4"/>
      <c r="R510" s="4"/>
      <c r="S510" s="4"/>
      <c r="T510" s="4"/>
      <c r="U510" s="4"/>
    </row>
    <row r="511" spans="2:21" ht="14.25">
      <c r="B511" s="2"/>
      <c r="C511" s="2"/>
      <c r="D511" s="5"/>
      <c r="E511" s="4"/>
      <c r="F511" s="4"/>
      <c r="G511" s="4"/>
      <c r="H511" s="4"/>
      <c r="I511" s="4"/>
      <c r="J511" s="4"/>
      <c r="K511" s="4"/>
      <c r="L511" s="4"/>
      <c r="M511" s="4"/>
      <c r="N511" s="4"/>
      <c r="O511" s="4"/>
      <c r="P511" s="4"/>
      <c r="Q511" s="4"/>
      <c r="R511" s="4"/>
      <c r="S511" s="4"/>
      <c r="T511" s="4"/>
      <c r="U511" s="4"/>
    </row>
    <row r="512" spans="2:21" ht="14.25">
      <c r="B512" s="2"/>
      <c r="C512" s="2"/>
      <c r="D512" s="5"/>
      <c r="E512" s="4"/>
      <c r="F512" s="4"/>
      <c r="G512" s="4"/>
      <c r="H512" s="4"/>
      <c r="I512" s="4"/>
      <c r="J512" s="4"/>
      <c r="K512" s="4"/>
      <c r="L512" s="4"/>
      <c r="M512" s="4"/>
      <c r="N512" s="4"/>
      <c r="O512" s="4"/>
      <c r="P512" s="4"/>
      <c r="Q512" s="4"/>
      <c r="R512" s="4"/>
      <c r="S512" s="4"/>
      <c r="T512" s="4"/>
      <c r="U512" s="4"/>
    </row>
    <row r="513" spans="2:21" ht="14.25">
      <c r="B513" s="2"/>
      <c r="C513" s="2"/>
      <c r="D513" s="5"/>
      <c r="E513" s="4"/>
      <c r="F513" s="4"/>
      <c r="G513" s="4"/>
      <c r="H513" s="4"/>
      <c r="I513" s="4"/>
      <c r="J513" s="4"/>
      <c r="K513" s="4"/>
      <c r="L513" s="4"/>
      <c r="M513" s="4"/>
      <c r="N513" s="4"/>
      <c r="O513" s="4"/>
      <c r="P513" s="4"/>
      <c r="Q513" s="4"/>
      <c r="R513" s="4"/>
      <c r="S513" s="4"/>
      <c r="T513" s="4"/>
      <c r="U513" s="4"/>
    </row>
    <row r="514" spans="2:21" ht="14.25">
      <c r="B514" s="2"/>
      <c r="C514" s="2"/>
      <c r="D514" s="5"/>
      <c r="E514" s="4"/>
      <c r="F514" s="4"/>
      <c r="G514" s="4"/>
      <c r="H514" s="4"/>
      <c r="I514" s="4"/>
      <c r="J514" s="4"/>
      <c r="K514" s="4"/>
      <c r="L514" s="4"/>
      <c r="M514" s="4"/>
      <c r="N514" s="4"/>
      <c r="O514" s="4"/>
      <c r="P514" s="4"/>
      <c r="Q514" s="4"/>
      <c r="R514" s="4"/>
      <c r="S514" s="4"/>
      <c r="T514" s="4"/>
      <c r="U514" s="4"/>
    </row>
    <row r="515" spans="2:21" ht="14.25">
      <c r="B515" s="2"/>
      <c r="C515" s="2"/>
      <c r="D515" s="5"/>
      <c r="E515" s="4"/>
      <c r="F515" s="4"/>
      <c r="G515" s="4"/>
      <c r="H515" s="4"/>
      <c r="I515" s="4"/>
      <c r="J515" s="4"/>
      <c r="K515" s="4"/>
      <c r="L515" s="4"/>
      <c r="M515" s="4"/>
      <c r="N515" s="4"/>
      <c r="O515" s="4"/>
      <c r="P515" s="4"/>
      <c r="Q515" s="4"/>
      <c r="R515" s="4"/>
      <c r="S515" s="4"/>
      <c r="T515" s="4"/>
      <c r="U515" s="4"/>
    </row>
    <row r="516" spans="2:21" ht="14.25">
      <c r="B516" s="2"/>
      <c r="C516" s="2"/>
      <c r="D516" s="5"/>
      <c r="E516" s="4"/>
      <c r="F516" s="4"/>
      <c r="G516" s="4"/>
      <c r="H516" s="4"/>
      <c r="I516" s="4"/>
      <c r="J516" s="4"/>
      <c r="K516" s="4"/>
      <c r="L516" s="4"/>
      <c r="M516" s="4"/>
      <c r="N516" s="4"/>
      <c r="O516" s="4"/>
      <c r="P516" s="4"/>
      <c r="Q516" s="4"/>
      <c r="R516" s="4"/>
      <c r="S516" s="4"/>
      <c r="T516" s="4"/>
      <c r="U516" s="4"/>
    </row>
    <row r="517" spans="2:21" ht="14.25">
      <c r="B517" s="2"/>
      <c r="C517" s="2"/>
      <c r="D517" s="5"/>
      <c r="E517" s="4"/>
      <c r="F517" s="4"/>
      <c r="G517" s="4"/>
      <c r="H517" s="4"/>
      <c r="I517" s="4"/>
      <c r="J517" s="4"/>
      <c r="K517" s="4"/>
      <c r="L517" s="4"/>
      <c r="M517" s="4"/>
      <c r="N517" s="4"/>
      <c r="O517" s="4"/>
      <c r="P517" s="4"/>
      <c r="Q517" s="4"/>
      <c r="R517" s="4"/>
      <c r="S517" s="4"/>
      <c r="T517" s="4"/>
      <c r="U517" s="4"/>
    </row>
    <row r="518" spans="2:21" ht="14.25">
      <c r="B518" s="2"/>
      <c r="C518" s="2"/>
      <c r="D518" s="5"/>
      <c r="E518" s="4"/>
      <c r="F518" s="4"/>
      <c r="G518" s="4"/>
      <c r="H518" s="4"/>
      <c r="I518" s="4"/>
      <c r="J518" s="4"/>
      <c r="K518" s="4"/>
      <c r="L518" s="4"/>
      <c r="M518" s="4"/>
      <c r="N518" s="4"/>
      <c r="O518" s="4"/>
      <c r="P518" s="4"/>
      <c r="Q518" s="4"/>
      <c r="R518" s="4"/>
      <c r="S518" s="4"/>
      <c r="T518" s="4"/>
      <c r="U518" s="4"/>
    </row>
    <row r="519" spans="2:21" ht="14.25">
      <c r="B519" s="2"/>
      <c r="C519" s="2"/>
      <c r="D519" s="5"/>
      <c r="E519" s="4"/>
      <c r="F519" s="4"/>
      <c r="G519" s="4"/>
      <c r="H519" s="4"/>
      <c r="I519" s="4"/>
      <c r="J519" s="4"/>
      <c r="K519" s="4"/>
      <c r="L519" s="4"/>
      <c r="M519" s="4"/>
      <c r="N519" s="4"/>
      <c r="O519" s="4"/>
      <c r="P519" s="4"/>
      <c r="Q519" s="4"/>
      <c r="R519" s="4"/>
      <c r="S519" s="4"/>
      <c r="T519" s="4"/>
      <c r="U519" s="4"/>
    </row>
    <row r="520" spans="2:21" ht="14.25">
      <c r="B520" s="2"/>
      <c r="C520" s="2"/>
      <c r="D520" s="5"/>
      <c r="E520" s="4"/>
      <c r="F520" s="4"/>
      <c r="G520" s="4"/>
      <c r="H520" s="4"/>
      <c r="I520" s="4"/>
      <c r="J520" s="4"/>
      <c r="K520" s="4"/>
      <c r="L520" s="4"/>
      <c r="M520" s="4"/>
      <c r="N520" s="4"/>
      <c r="O520" s="4"/>
      <c r="P520" s="4"/>
      <c r="Q520" s="4"/>
      <c r="R520" s="4"/>
      <c r="S520" s="4"/>
      <c r="T520" s="4"/>
      <c r="U520" s="4"/>
    </row>
    <row r="521" spans="2:21" ht="14.25">
      <c r="B521" s="2"/>
      <c r="C521" s="2"/>
      <c r="D521" s="5"/>
      <c r="E521" s="4"/>
      <c r="F521" s="4"/>
      <c r="G521" s="4"/>
      <c r="H521" s="4"/>
      <c r="I521" s="4"/>
      <c r="J521" s="4"/>
      <c r="K521" s="4"/>
      <c r="L521" s="4"/>
      <c r="M521" s="4"/>
      <c r="N521" s="4"/>
      <c r="O521" s="4"/>
      <c r="P521" s="4"/>
      <c r="Q521" s="4"/>
      <c r="R521" s="4"/>
      <c r="S521" s="4"/>
      <c r="T521" s="4"/>
      <c r="U521" s="4"/>
    </row>
    <row r="522" spans="2:21" ht="14.25">
      <c r="B522" s="2"/>
      <c r="C522" s="2"/>
      <c r="D522" s="5"/>
      <c r="E522" s="4"/>
      <c r="F522" s="4"/>
      <c r="G522" s="4"/>
      <c r="H522" s="4"/>
      <c r="I522" s="4"/>
      <c r="J522" s="4"/>
      <c r="K522" s="4"/>
      <c r="L522" s="4"/>
      <c r="M522" s="4"/>
      <c r="N522" s="4"/>
      <c r="O522" s="4"/>
      <c r="P522" s="4"/>
      <c r="Q522" s="4"/>
      <c r="R522" s="4"/>
      <c r="S522" s="4"/>
      <c r="T522" s="4"/>
      <c r="U522" s="4"/>
    </row>
    <row r="523" spans="2:21" ht="14.25">
      <c r="B523" s="2"/>
      <c r="C523" s="2"/>
      <c r="D523" s="5"/>
      <c r="E523" s="4"/>
      <c r="F523" s="4"/>
      <c r="G523" s="4"/>
      <c r="H523" s="4"/>
      <c r="I523" s="4"/>
      <c r="J523" s="4"/>
      <c r="K523" s="4"/>
      <c r="L523" s="4"/>
      <c r="M523" s="4"/>
      <c r="N523" s="4"/>
      <c r="O523" s="4"/>
      <c r="P523" s="4"/>
      <c r="Q523" s="4"/>
      <c r="R523" s="4"/>
      <c r="S523" s="4"/>
      <c r="T523" s="4"/>
      <c r="U523" s="4"/>
    </row>
    <row r="524" spans="2:21" ht="14.25">
      <c r="B524" s="2"/>
      <c r="C524" s="2"/>
      <c r="D524" s="5"/>
      <c r="E524" s="4"/>
      <c r="F524" s="4"/>
      <c r="G524" s="4"/>
      <c r="H524" s="4"/>
      <c r="I524" s="4"/>
      <c r="J524" s="4"/>
      <c r="K524" s="4"/>
      <c r="L524" s="4"/>
      <c r="M524" s="4"/>
      <c r="N524" s="4"/>
      <c r="O524" s="4"/>
      <c r="P524" s="4"/>
      <c r="Q524" s="4"/>
      <c r="R524" s="4"/>
      <c r="S524" s="4"/>
      <c r="T524" s="4"/>
      <c r="U524" s="4"/>
    </row>
    <row r="525" spans="2:21" ht="14.25">
      <c r="B525" s="2"/>
      <c r="C525" s="2"/>
      <c r="D525" s="5"/>
      <c r="E525" s="4"/>
      <c r="F525" s="4"/>
      <c r="G525" s="4"/>
      <c r="H525" s="4"/>
      <c r="I525" s="4"/>
      <c r="J525" s="4"/>
      <c r="K525" s="4"/>
      <c r="L525" s="4"/>
      <c r="M525" s="4"/>
      <c r="N525" s="4"/>
      <c r="O525" s="4"/>
      <c r="P525" s="4"/>
      <c r="Q525" s="4"/>
      <c r="R525" s="4"/>
      <c r="S525" s="4"/>
      <c r="T525" s="4"/>
      <c r="U525" s="4"/>
    </row>
    <row r="526" spans="2:21" ht="14.25">
      <c r="B526" s="2"/>
      <c r="C526" s="2"/>
      <c r="D526" s="5"/>
      <c r="E526" s="4"/>
      <c r="F526" s="4"/>
      <c r="G526" s="4"/>
      <c r="H526" s="4"/>
      <c r="I526" s="4"/>
      <c r="J526" s="4"/>
      <c r="K526" s="4"/>
      <c r="L526" s="4"/>
      <c r="M526" s="4"/>
      <c r="N526" s="4"/>
      <c r="O526" s="4"/>
      <c r="P526" s="4"/>
      <c r="Q526" s="4"/>
      <c r="R526" s="4"/>
      <c r="S526" s="4"/>
      <c r="T526" s="4"/>
      <c r="U526" s="4"/>
    </row>
    <row r="527" spans="2:21" ht="14.25">
      <c r="B527" s="2"/>
      <c r="C527" s="2"/>
      <c r="D527" s="5"/>
      <c r="E527" s="4"/>
      <c r="F527" s="4"/>
      <c r="G527" s="4"/>
      <c r="H527" s="4"/>
      <c r="I527" s="4"/>
      <c r="J527" s="4"/>
      <c r="K527" s="4"/>
      <c r="L527" s="4"/>
      <c r="M527" s="4"/>
      <c r="N527" s="4"/>
      <c r="O527" s="4"/>
      <c r="P527" s="4"/>
      <c r="Q527" s="4"/>
      <c r="R527" s="4"/>
      <c r="S527" s="4"/>
      <c r="T527" s="4"/>
      <c r="U527" s="4"/>
    </row>
    <row r="528" spans="2:21" ht="14.25">
      <c r="B528" s="2"/>
      <c r="C528" s="2"/>
      <c r="D528" s="5"/>
      <c r="E528" s="4"/>
      <c r="F528" s="4"/>
      <c r="G528" s="4"/>
      <c r="H528" s="4"/>
      <c r="I528" s="4"/>
      <c r="J528" s="4"/>
      <c r="K528" s="4"/>
      <c r="L528" s="4"/>
      <c r="M528" s="4"/>
      <c r="N528" s="4"/>
      <c r="O528" s="4"/>
      <c r="P528" s="4"/>
      <c r="Q528" s="4"/>
      <c r="R528" s="4"/>
      <c r="S528" s="4"/>
      <c r="T528" s="4"/>
      <c r="U528" s="4"/>
    </row>
    <row r="529" spans="2:21" ht="14.25">
      <c r="B529" s="2"/>
      <c r="C529" s="2"/>
      <c r="D529" s="5"/>
      <c r="E529" s="4"/>
      <c r="F529" s="4"/>
      <c r="G529" s="4"/>
      <c r="H529" s="4"/>
      <c r="I529" s="4"/>
      <c r="J529" s="4"/>
      <c r="K529" s="4"/>
      <c r="L529" s="4"/>
      <c r="M529" s="4"/>
      <c r="N529" s="4"/>
      <c r="O529" s="4"/>
      <c r="P529" s="4"/>
      <c r="Q529" s="4"/>
      <c r="R529" s="4"/>
      <c r="S529" s="4"/>
      <c r="T529" s="4"/>
      <c r="U529" s="4"/>
    </row>
    <row r="530" spans="2:21" ht="14.25">
      <c r="B530" s="2"/>
      <c r="C530" s="2"/>
      <c r="D530" s="5"/>
      <c r="E530" s="4"/>
      <c r="F530" s="4"/>
      <c r="G530" s="4"/>
      <c r="H530" s="4"/>
      <c r="I530" s="4"/>
      <c r="J530" s="4"/>
      <c r="K530" s="4"/>
      <c r="L530" s="4"/>
      <c r="M530" s="4"/>
      <c r="N530" s="4"/>
      <c r="O530" s="4"/>
      <c r="P530" s="4"/>
      <c r="Q530" s="4"/>
      <c r="R530" s="4"/>
      <c r="S530" s="4"/>
      <c r="T530" s="4"/>
      <c r="U530" s="4"/>
    </row>
    <row r="531" spans="2:21" ht="14.25">
      <c r="B531" s="2"/>
      <c r="C531" s="2"/>
      <c r="D531" s="5"/>
      <c r="E531" s="4"/>
      <c r="F531" s="4"/>
      <c r="G531" s="4"/>
      <c r="H531" s="4"/>
      <c r="I531" s="4"/>
      <c r="J531" s="4"/>
      <c r="K531" s="4"/>
      <c r="L531" s="4"/>
      <c r="M531" s="4"/>
      <c r="N531" s="4"/>
      <c r="O531" s="4"/>
      <c r="P531" s="4"/>
      <c r="Q531" s="4"/>
      <c r="R531" s="4"/>
      <c r="S531" s="4"/>
      <c r="T531" s="4"/>
      <c r="U531" s="4"/>
    </row>
    <row r="532" spans="2:21" ht="14.25">
      <c r="B532" s="2"/>
      <c r="C532" s="2"/>
      <c r="D532" s="5"/>
      <c r="E532" s="4"/>
      <c r="F532" s="4"/>
      <c r="G532" s="4"/>
      <c r="H532" s="4"/>
      <c r="I532" s="4"/>
      <c r="J532" s="4"/>
      <c r="K532" s="4"/>
      <c r="L532" s="4"/>
      <c r="M532" s="4"/>
      <c r="N532" s="4"/>
      <c r="O532" s="4"/>
      <c r="P532" s="4"/>
      <c r="Q532" s="4"/>
      <c r="R532" s="4"/>
      <c r="S532" s="4"/>
      <c r="T532" s="4"/>
      <c r="U532" s="4"/>
    </row>
    <row r="533" spans="2:21" ht="14.25">
      <c r="B533" s="2"/>
      <c r="C533" s="2"/>
      <c r="D533" s="5"/>
      <c r="E533" s="4"/>
      <c r="F533" s="4"/>
      <c r="G533" s="4"/>
      <c r="H533" s="4"/>
      <c r="I533" s="4"/>
      <c r="J533" s="4"/>
      <c r="K533" s="4"/>
      <c r="L533" s="4"/>
      <c r="M533" s="4"/>
      <c r="N533" s="4"/>
      <c r="O533" s="4"/>
      <c r="P533" s="4"/>
      <c r="Q533" s="4"/>
      <c r="R533" s="4"/>
      <c r="S533" s="4"/>
      <c r="T533" s="4"/>
      <c r="U533" s="4"/>
    </row>
    <row r="534" spans="2:21" ht="14.25">
      <c r="B534" s="2"/>
      <c r="C534" s="2"/>
      <c r="D534" s="5"/>
      <c r="E534" s="4"/>
      <c r="F534" s="4"/>
      <c r="G534" s="4"/>
      <c r="H534" s="4"/>
      <c r="I534" s="4"/>
      <c r="J534" s="4"/>
      <c r="K534" s="4"/>
      <c r="L534" s="4"/>
      <c r="M534" s="4"/>
      <c r="N534" s="4"/>
      <c r="O534" s="4"/>
      <c r="P534" s="4"/>
      <c r="Q534" s="4"/>
      <c r="R534" s="4"/>
      <c r="S534" s="4"/>
      <c r="T534" s="4"/>
      <c r="U534" s="4"/>
    </row>
    <row r="535" spans="2:21" ht="14.25">
      <c r="B535" s="2"/>
      <c r="C535" s="2"/>
      <c r="D535" s="5"/>
      <c r="E535" s="4"/>
      <c r="F535" s="4"/>
      <c r="G535" s="4"/>
      <c r="H535" s="4"/>
      <c r="I535" s="4"/>
      <c r="J535" s="4"/>
      <c r="K535" s="4"/>
      <c r="L535" s="4"/>
      <c r="M535" s="4"/>
      <c r="N535" s="4"/>
      <c r="O535" s="4"/>
      <c r="P535" s="4"/>
      <c r="Q535" s="4"/>
      <c r="R535" s="4"/>
      <c r="S535" s="4"/>
      <c r="T535" s="4"/>
      <c r="U535" s="4"/>
    </row>
    <row r="536" spans="2:21" ht="14.25">
      <c r="B536" s="2"/>
      <c r="C536" s="2"/>
      <c r="D536" s="5"/>
      <c r="E536" s="4"/>
      <c r="F536" s="4"/>
      <c r="G536" s="4"/>
      <c r="H536" s="4"/>
      <c r="I536" s="4"/>
      <c r="J536" s="4"/>
      <c r="K536" s="4"/>
      <c r="L536" s="4"/>
      <c r="M536" s="4"/>
      <c r="N536" s="4"/>
      <c r="O536" s="4"/>
      <c r="P536" s="4"/>
      <c r="Q536" s="4"/>
      <c r="R536" s="4"/>
      <c r="S536" s="4"/>
      <c r="T536" s="4"/>
      <c r="U536" s="4"/>
    </row>
    <row r="537" spans="2:21" ht="14.25">
      <c r="B537" s="2"/>
      <c r="C537" s="2"/>
      <c r="D537" s="5"/>
      <c r="E537" s="4"/>
      <c r="F537" s="4"/>
      <c r="G537" s="4"/>
      <c r="H537" s="4"/>
      <c r="I537" s="4"/>
      <c r="J537" s="4"/>
      <c r="K537" s="4"/>
      <c r="L537" s="4"/>
      <c r="M537" s="4"/>
      <c r="N537" s="4"/>
      <c r="O537" s="4"/>
      <c r="P537" s="4"/>
      <c r="Q537" s="4"/>
      <c r="R537" s="4"/>
      <c r="S537" s="4"/>
      <c r="T537" s="4"/>
      <c r="U537" s="4"/>
    </row>
    <row r="538" spans="2:21" ht="14.25">
      <c r="B538" s="2"/>
      <c r="C538" s="2"/>
      <c r="D538" s="5"/>
      <c r="E538" s="4"/>
      <c r="F538" s="4"/>
      <c r="G538" s="4"/>
      <c r="H538" s="4"/>
      <c r="I538" s="4"/>
      <c r="J538" s="4"/>
      <c r="K538" s="4"/>
      <c r="L538" s="4"/>
      <c r="M538" s="4"/>
      <c r="N538" s="4"/>
      <c r="O538" s="4"/>
      <c r="P538" s="4"/>
      <c r="Q538" s="4"/>
      <c r="R538" s="4"/>
      <c r="S538" s="4"/>
      <c r="T538" s="4"/>
      <c r="U538" s="4"/>
    </row>
    <row r="539" spans="2:21" ht="14.25">
      <c r="B539" s="2"/>
      <c r="C539" s="2"/>
      <c r="D539" s="5"/>
      <c r="E539" s="4"/>
      <c r="F539" s="4"/>
      <c r="G539" s="4"/>
      <c r="H539" s="4"/>
      <c r="I539" s="4"/>
      <c r="J539" s="4"/>
      <c r="K539" s="4"/>
      <c r="L539" s="4"/>
      <c r="M539" s="4"/>
      <c r="N539" s="4"/>
      <c r="O539" s="4"/>
      <c r="P539" s="4"/>
      <c r="Q539" s="4"/>
      <c r="R539" s="4"/>
      <c r="S539" s="4"/>
      <c r="T539" s="4"/>
      <c r="U539" s="4"/>
    </row>
    <row r="540" spans="2:21" ht="14.25">
      <c r="B540" s="2"/>
      <c r="C540" s="2"/>
      <c r="D540" s="5"/>
      <c r="E540" s="4"/>
      <c r="F540" s="4"/>
      <c r="G540" s="4"/>
      <c r="H540" s="4"/>
      <c r="I540" s="4"/>
      <c r="J540" s="4"/>
      <c r="K540" s="4"/>
      <c r="L540" s="4"/>
      <c r="M540" s="4"/>
      <c r="N540" s="4"/>
      <c r="O540" s="4"/>
      <c r="P540" s="4"/>
      <c r="Q540" s="4"/>
      <c r="R540" s="4"/>
      <c r="S540" s="4"/>
      <c r="T540" s="4"/>
      <c r="U540" s="4"/>
    </row>
    <row r="541" spans="2:21" ht="14.25">
      <c r="B541" s="2"/>
      <c r="C541" s="2"/>
      <c r="D541" s="5"/>
      <c r="E541" s="4"/>
      <c r="F541" s="4"/>
      <c r="G541" s="4"/>
      <c r="H541" s="4"/>
      <c r="I541" s="4"/>
      <c r="J541" s="4"/>
      <c r="K541" s="4"/>
      <c r="L541" s="4"/>
      <c r="M541" s="4"/>
      <c r="N541" s="4"/>
      <c r="O541" s="4"/>
      <c r="P541" s="4"/>
      <c r="Q541" s="4"/>
      <c r="R541" s="4"/>
      <c r="S541" s="4"/>
      <c r="T541" s="4"/>
      <c r="U541" s="4"/>
    </row>
    <row r="542" spans="2:21" ht="14.25">
      <c r="B542" s="2"/>
      <c r="C542" s="2"/>
      <c r="D542" s="5"/>
      <c r="E542" s="4"/>
      <c r="F542" s="4"/>
      <c r="G542" s="4"/>
      <c r="H542" s="4"/>
      <c r="I542" s="4"/>
      <c r="J542" s="4"/>
      <c r="K542" s="4"/>
      <c r="L542" s="4"/>
      <c r="M542" s="4"/>
      <c r="N542" s="4"/>
      <c r="O542" s="4"/>
      <c r="P542" s="4"/>
      <c r="Q542" s="4"/>
      <c r="R542" s="4"/>
      <c r="S542" s="4"/>
      <c r="T542" s="4"/>
      <c r="U542" s="4"/>
    </row>
    <row r="543" spans="2:21" ht="14.25">
      <c r="B543" s="2"/>
      <c r="C543" s="2"/>
      <c r="D543" s="5"/>
      <c r="E543" s="4"/>
      <c r="F543" s="4"/>
      <c r="G543" s="4"/>
      <c r="H543" s="4"/>
      <c r="I543" s="4"/>
      <c r="J543" s="4"/>
      <c r="K543" s="4"/>
      <c r="L543" s="4"/>
      <c r="M543" s="4"/>
      <c r="N543" s="4"/>
      <c r="O543" s="4"/>
      <c r="P543" s="4"/>
      <c r="Q543" s="4"/>
      <c r="R543" s="4"/>
      <c r="S543" s="4"/>
      <c r="T543" s="4"/>
      <c r="U543" s="4"/>
    </row>
    <row r="544" spans="2:21" ht="14.25">
      <c r="B544" s="2"/>
      <c r="C544" s="2"/>
      <c r="D544" s="5"/>
      <c r="E544" s="4"/>
      <c r="F544" s="4"/>
      <c r="G544" s="4"/>
      <c r="H544" s="4"/>
      <c r="I544" s="4"/>
      <c r="J544" s="4"/>
      <c r="K544" s="4"/>
      <c r="L544" s="4"/>
      <c r="M544" s="4"/>
      <c r="N544" s="4"/>
      <c r="O544" s="4"/>
      <c r="P544" s="4"/>
      <c r="Q544" s="4"/>
      <c r="R544" s="4"/>
      <c r="S544" s="4"/>
      <c r="T544" s="4"/>
      <c r="U544" s="4"/>
    </row>
    <row r="545" spans="2:21" ht="14.25">
      <c r="B545" s="2"/>
      <c r="C545" s="2"/>
      <c r="D545" s="5"/>
      <c r="E545" s="4"/>
      <c r="F545" s="4"/>
      <c r="G545" s="4"/>
      <c r="H545" s="4"/>
      <c r="I545" s="4"/>
      <c r="J545" s="4"/>
      <c r="K545" s="4"/>
      <c r="L545" s="4"/>
      <c r="M545" s="4"/>
      <c r="N545" s="4"/>
      <c r="O545" s="4"/>
      <c r="P545" s="4"/>
      <c r="Q545" s="4"/>
      <c r="R545" s="4"/>
      <c r="S545" s="4"/>
      <c r="T545" s="4"/>
      <c r="U545" s="4"/>
    </row>
    <row r="546" spans="2:21" ht="14.25">
      <c r="B546" s="2"/>
      <c r="C546" s="2"/>
      <c r="D546" s="5"/>
      <c r="E546" s="4"/>
      <c r="F546" s="4"/>
      <c r="G546" s="4"/>
      <c r="H546" s="4"/>
      <c r="I546" s="4"/>
      <c r="J546" s="4"/>
      <c r="K546" s="4"/>
      <c r="L546" s="4"/>
      <c r="M546" s="4"/>
      <c r="N546" s="4"/>
      <c r="O546" s="4"/>
      <c r="P546" s="4"/>
      <c r="Q546" s="4"/>
      <c r="R546" s="4"/>
      <c r="S546" s="4"/>
      <c r="T546" s="4"/>
      <c r="U546" s="4"/>
    </row>
    <row r="547" spans="2:21" ht="14.25">
      <c r="B547" s="2"/>
      <c r="C547" s="2"/>
      <c r="D547" s="5"/>
      <c r="E547" s="4"/>
      <c r="F547" s="4"/>
      <c r="G547" s="4"/>
      <c r="H547" s="4"/>
      <c r="I547" s="4"/>
      <c r="J547" s="4"/>
      <c r="K547" s="4"/>
      <c r="L547" s="4"/>
      <c r="M547" s="4"/>
      <c r="N547" s="4"/>
      <c r="O547" s="4"/>
      <c r="P547" s="4"/>
      <c r="Q547" s="4"/>
      <c r="R547" s="4"/>
      <c r="S547" s="4"/>
      <c r="T547" s="4"/>
      <c r="U547" s="4"/>
    </row>
    <row r="548" spans="2:21" ht="14.25">
      <c r="B548" s="2"/>
      <c r="C548" s="2"/>
      <c r="D548" s="5"/>
      <c r="E548" s="4"/>
      <c r="F548" s="4"/>
      <c r="G548" s="4"/>
      <c r="H548" s="4"/>
      <c r="I548" s="4"/>
      <c r="J548" s="4"/>
      <c r="K548" s="4"/>
      <c r="L548" s="4"/>
      <c r="M548" s="4"/>
      <c r="N548" s="4"/>
      <c r="O548" s="4"/>
      <c r="P548" s="4"/>
      <c r="Q548" s="4"/>
      <c r="R548" s="4"/>
      <c r="S548" s="4"/>
      <c r="T548" s="4"/>
      <c r="U548" s="4"/>
    </row>
    <row r="549" spans="2:21" ht="14.25">
      <c r="B549" s="2"/>
      <c r="C549" s="2"/>
      <c r="D549" s="5"/>
      <c r="E549" s="4"/>
      <c r="F549" s="4"/>
      <c r="G549" s="4"/>
      <c r="H549" s="4"/>
      <c r="I549" s="4"/>
      <c r="J549" s="4"/>
      <c r="K549" s="4"/>
      <c r="L549" s="4"/>
      <c r="M549" s="4"/>
      <c r="N549" s="4"/>
      <c r="O549" s="4"/>
      <c r="P549" s="4"/>
      <c r="Q549" s="4"/>
      <c r="R549" s="4"/>
      <c r="S549" s="4"/>
      <c r="T549" s="4"/>
      <c r="U549" s="4"/>
    </row>
    <row r="550" spans="2:21" ht="14.25">
      <c r="B550" s="2"/>
      <c r="C550" s="2"/>
      <c r="D550" s="5"/>
      <c r="E550" s="4"/>
      <c r="F550" s="4"/>
      <c r="G550" s="4"/>
      <c r="H550" s="4"/>
      <c r="I550" s="4"/>
      <c r="J550" s="4"/>
      <c r="K550" s="4"/>
      <c r="L550" s="4"/>
      <c r="M550" s="4"/>
      <c r="N550" s="4"/>
      <c r="O550" s="4"/>
      <c r="P550" s="4"/>
      <c r="Q550" s="4"/>
      <c r="R550" s="4"/>
      <c r="S550" s="4"/>
      <c r="T550" s="4"/>
      <c r="U550" s="4"/>
    </row>
    <row r="551" spans="2:21" ht="14.25">
      <c r="B551" s="2"/>
      <c r="C551" s="2"/>
      <c r="D551" s="5"/>
      <c r="E551" s="4"/>
      <c r="F551" s="4"/>
      <c r="G551" s="4"/>
      <c r="H551" s="4"/>
      <c r="I551" s="4"/>
      <c r="J551" s="4"/>
      <c r="K551" s="4"/>
      <c r="L551" s="4"/>
      <c r="M551" s="4"/>
      <c r="N551" s="4"/>
      <c r="O551" s="4"/>
      <c r="P551" s="4"/>
      <c r="Q551" s="4"/>
      <c r="R551" s="4"/>
      <c r="S551" s="4"/>
      <c r="T551" s="4"/>
      <c r="U551" s="4"/>
    </row>
    <row r="552" spans="2:21" ht="14.25">
      <c r="B552" s="2"/>
      <c r="C552" s="2"/>
      <c r="D552" s="5"/>
      <c r="E552" s="4"/>
      <c r="F552" s="4"/>
      <c r="G552" s="4"/>
      <c r="H552" s="4"/>
      <c r="I552" s="4"/>
      <c r="J552" s="4"/>
      <c r="K552" s="4"/>
      <c r="L552" s="4"/>
      <c r="M552" s="4"/>
      <c r="N552" s="4"/>
      <c r="O552" s="4"/>
      <c r="P552" s="4"/>
      <c r="Q552" s="4"/>
      <c r="R552" s="4"/>
      <c r="S552" s="4"/>
      <c r="T552" s="4"/>
      <c r="U552" s="4"/>
    </row>
    <row r="553" spans="2:21" ht="14.25">
      <c r="B553" s="2"/>
      <c r="C553" s="2"/>
      <c r="D553" s="5"/>
      <c r="E553" s="4"/>
      <c r="F553" s="4"/>
      <c r="G553" s="4"/>
      <c r="H553" s="4"/>
      <c r="I553" s="4"/>
      <c r="J553" s="4"/>
      <c r="K553" s="4"/>
      <c r="L553" s="4"/>
      <c r="M553" s="4"/>
      <c r="N553" s="4"/>
      <c r="O553" s="4"/>
      <c r="P553" s="4"/>
      <c r="Q553" s="4"/>
      <c r="R553" s="4"/>
      <c r="S553" s="4"/>
      <c r="T553" s="4"/>
      <c r="U553" s="4"/>
    </row>
    <row r="554" spans="2:21" ht="14.25">
      <c r="B554" s="2"/>
      <c r="C554" s="2"/>
      <c r="D554" s="5"/>
      <c r="E554" s="4"/>
      <c r="F554" s="4"/>
      <c r="G554" s="4"/>
      <c r="H554" s="4"/>
      <c r="I554" s="4"/>
      <c r="J554" s="4"/>
      <c r="K554" s="4"/>
      <c r="L554" s="4"/>
      <c r="M554" s="4"/>
      <c r="N554" s="4"/>
      <c r="O554" s="4"/>
      <c r="P554" s="4"/>
      <c r="Q554" s="4"/>
      <c r="R554" s="4"/>
      <c r="S554" s="4"/>
      <c r="T554" s="4"/>
      <c r="U554" s="4"/>
    </row>
    <row r="555" spans="2:21" ht="14.25">
      <c r="B555" s="2"/>
      <c r="C555" s="2"/>
      <c r="D555" s="5"/>
      <c r="E555" s="4"/>
      <c r="F555" s="4"/>
      <c r="G555" s="4"/>
      <c r="H555" s="4"/>
      <c r="I555" s="4"/>
      <c r="J555" s="4"/>
      <c r="K555" s="4"/>
      <c r="L555" s="4"/>
      <c r="M555" s="4"/>
      <c r="N555" s="4"/>
      <c r="O555" s="4"/>
      <c r="P555" s="4"/>
      <c r="Q555" s="4"/>
      <c r="R555" s="4"/>
      <c r="S555" s="4"/>
      <c r="T555" s="4"/>
      <c r="U555" s="4"/>
    </row>
    <row r="556" spans="2:21" ht="14.25">
      <c r="B556" s="2"/>
      <c r="C556" s="2"/>
      <c r="D556" s="5"/>
      <c r="E556" s="4"/>
      <c r="F556" s="4"/>
      <c r="G556" s="4"/>
      <c r="H556" s="4"/>
      <c r="I556" s="4"/>
      <c r="J556" s="4"/>
      <c r="K556" s="4"/>
      <c r="L556" s="4"/>
      <c r="M556" s="4"/>
      <c r="N556" s="4"/>
      <c r="O556" s="4"/>
      <c r="P556" s="4"/>
      <c r="Q556" s="4"/>
      <c r="R556" s="4"/>
      <c r="S556" s="4"/>
      <c r="T556" s="4"/>
      <c r="U556" s="4"/>
    </row>
    <row r="557" spans="2:21" ht="14.25">
      <c r="B557" s="2"/>
      <c r="C557" s="2"/>
      <c r="D557" s="5"/>
      <c r="E557" s="4"/>
      <c r="F557" s="4"/>
      <c r="G557" s="4"/>
      <c r="H557" s="4"/>
      <c r="I557" s="4"/>
      <c r="J557" s="4"/>
      <c r="K557" s="4"/>
      <c r="L557" s="4"/>
      <c r="M557" s="4"/>
      <c r="N557" s="4"/>
      <c r="O557" s="4"/>
      <c r="P557" s="4"/>
      <c r="Q557" s="4"/>
      <c r="R557" s="4"/>
      <c r="S557" s="4"/>
      <c r="T557" s="4"/>
      <c r="U557" s="4"/>
    </row>
    <row r="558" spans="2:21" ht="14.25">
      <c r="B558" s="2"/>
      <c r="C558" s="2"/>
      <c r="D558" s="5"/>
      <c r="E558" s="4"/>
      <c r="F558" s="4"/>
      <c r="G558" s="4"/>
      <c r="H558" s="4"/>
      <c r="I558" s="4"/>
      <c r="J558" s="4"/>
      <c r="K558" s="4"/>
      <c r="L558" s="4"/>
      <c r="M558" s="4"/>
      <c r="N558" s="4"/>
      <c r="O558" s="4"/>
      <c r="P558" s="4"/>
      <c r="Q558" s="4"/>
      <c r="R558" s="4"/>
      <c r="S558" s="4"/>
      <c r="T558" s="4"/>
      <c r="U558" s="4"/>
    </row>
    <row r="559" spans="2:21" ht="14.25">
      <c r="B559" s="2"/>
      <c r="C559" s="2"/>
      <c r="D559" s="5"/>
      <c r="E559" s="4"/>
      <c r="F559" s="4"/>
      <c r="G559" s="4"/>
      <c r="H559" s="4"/>
      <c r="I559" s="4"/>
      <c r="J559" s="4"/>
      <c r="K559" s="4"/>
      <c r="L559" s="4"/>
      <c r="M559" s="4"/>
      <c r="N559" s="4"/>
      <c r="O559" s="4"/>
      <c r="P559" s="4"/>
      <c r="Q559" s="4"/>
      <c r="R559" s="4"/>
      <c r="S559" s="4"/>
      <c r="T559" s="4"/>
      <c r="U559" s="4"/>
    </row>
    <row r="560" spans="2:21" ht="14.25">
      <c r="B560" s="2"/>
      <c r="C560" s="2"/>
      <c r="D560" s="5"/>
      <c r="E560" s="4"/>
      <c r="F560" s="4"/>
      <c r="G560" s="4"/>
      <c r="H560" s="4"/>
      <c r="I560" s="4"/>
      <c r="J560" s="4"/>
      <c r="K560" s="4"/>
      <c r="L560" s="4"/>
      <c r="M560" s="4"/>
      <c r="N560" s="4"/>
      <c r="O560" s="4"/>
      <c r="P560" s="4"/>
      <c r="Q560" s="4"/>
      <c r="R560" s="4"/>
      <c r="S560" s="4"/>
      <c r="T560" s="4"/>
      <c r="U560" s="4"/>
    </row>
    <row r="561" spans="2:21" ht="14.25">
      <c r="B561" s="2"/>
      <c r="C561" s="2"/>
      <c r="D561" s="5"/>
      <c r="E561" s="4"/>
      <c r="F561" s="4"/>
      <c r="G561" s="4"/>
      <c r="H561" s="4"/>
      <c r="I561" s="4"/>
      <c r="J561" s="4"/>
      <c r="K561" s="4"/>
      <c r="L561" s="4"/>
      <c r="M561" s="4"/>
      <c r="N561" s="4"/>
      <c r="O561" s="4"/>
      <c r="P561" s="4"/>
      <c r="Q561" s="4"/>
      <c r="R561" s="4"/>
      <c r="S561" s="4"/>
      <c r="T561" s="4"/>
      <c r="U561" s="4"/>
    </row>
    <row r="562" spans="2:21" ht="14.25">
      <c r="B562" s="2"/>
      <c r="C562" s="2"/>
      <c r="D562" s="5"/>
      <c r="E562" s="4"/>
      <c r="F562" s="4"/>
      <c r="G562" s="4"/>
      <c r="H562" s="4"/>
      <c r="I562" s="4"/>
      <c r="J562" s="4"/>
      <c r="K562" s="4"/>
      <c r="L562" s="4"/>
      <c r="M562" s="4"/>
      <c r="N562" s="4"/>
      <c r="O562" s="4"/>
      <c r="P562" s="4"/>
      <c r="Q562" s="4"/>
      <c r="R562" s="4"/>
      <c r="S562" s="4"/>
      <c r="T562" s="4"/>
      <c r="U562" s="4"/>
    </row>
    <row r="563" spans="2:21" ht="14.25">
      <c r="B563" s="2"/>
      <c r="C563" s="2"/>
      <c r="D563" s="5"/>
      <c r="E563" s="4"/>
      <c r="F563" s="4"/>
      <c r="G563" s="4"/>
      <c r="H563" s="4"/>
      <c r="I563" s="4"/>
      <c r="J563" s="4"/>
      <c r="K563" s="4"/>
      <c r="L563" s="4"/>
      <c r="M563" s="4"/>
      <c r="N563" s="4"/>
      <c r="O563" s="4"/>
      <c r="P563" s="4"/>
      <c r="Q563" s="4"/>
      <c r="R563" s="4"/>
      <c r="S563" s="4"/>
      <c r="T563" s="4"/>
      <c r="U563" s="4"/>
    </row>
    <row r="564" spans="2:21" ht="14.25">
      <c r="B564" s="2"/>
      <c r="C564" s="2"/>
      <c r="D564" s="5"/>
      <c r="E564" s="4"/>
      <c r="F564" s="4"/>
      <c r="G564" s="4"/>
      <c r="H564" s="4"/>
      <c r="I564" s="4"/>
      <c r="J564" s="4"/>
      <c r="K564" s="4"/>
      <c r="L564" s="4"/>
      <c r="M564" s="4"/>
      <c r="N564" s="4"/>
      <c r="O564" s="4"/>
      <c r="P564" s="4"/>
      <c r="Q564" s="4"/>
      <c r="R564" s="4"/>
      <c r="S564" s="4"/>
      <c r="T564" s="4"/>
      <c r="U564" s="4"/>
    </row>
    <row r="565" spans="2:21" ht="14.25">
      <c r="B565" s="2"/>
      <c r="C565" s="2"/>
      <c r="D565" s="5"/>
      <c r="E565" s="4"/>
      <c r="F565" s="4"/>
      <c r="G565" s="4"/>
      <c r="H565" s="4"/>
      <c r="I565" s="4"/>
      <c r="J565" s="4"/>
      <c r="K565" s="4"/>
      <c r="L565" s="4"/>
      <c r="M565" s="4"/>
      <c r="N565" s="4"/>
      <c r="O565" s="4"/>
      <c r="P565" s="4"/>
      <c r="Q565" s="4"/>
      <c r="R565" s="4"/>
      <c r="S565" s="4"/>
      <c r="T565" s="4"/>
      <c r="U565" s="4"/>
    </row>
    <row r="566" spans="2:21" ht="14.25">
      <c r="B566" s="2"/>
      <c r="C566" s="2"/>
      <c r="D566" s="5"/>
      <c r="E566" s="4"/>
      <c r="F566" s="4"/>
      <c r="G566" s="4"/>
      <c r="H566" s="4"/>
      <c r="I566" s="4"/>
      <c r="J566" s="4"/>
      <c r="K566" s="4"/>
      <c r="L566" s="4"/>
      <c r="M566" s="4"/>
      <c r="N566" s="4"/>
      <c r="O566" s="4"/>
      <c r="P566" s="4"/>
      <c r="Q566" s="4"/>
      <c r="R566" s="4"/>
      <c r="S566" s="4"/>
      <c r="T566" s="4"/>
      <c r="U566" s="4"/>
    </row>
    <row r="567" spans="2:21" ht="14.25">
      <c r="B567" s="2"/>
      <c r="C567" s="2"/>
      <c r="D567" s="5"/>
      <c r="E567" s="4"/>
      <c r="F567" s="4"/>
      <c r="G567" s="4"/>
      <c r="H567" s="4"/>
      <c r="I567" s="4"/>
      <c r="J567" s="4"/>
      <c r="K567" s="4"/>
      <c r="L567" s="4"/>
      <c r="M567" s="4"/>
      <c r="N567" s="4"/>
      <c r="O567" s="4"/>
      <c r="P567" s="4"/>
      <c r="Q567" s="4"/>
      <c r="R567" s="4"/>
      <c r="S567" s="4"/>
      <c r="T567" s="4"/>
      <c r="U567" s="4"/>
    </row>
    <row r="568" spans="2:21" ht="14.25">
      <c r="B568" s="2"/>
      <c r="C568" s="2"/>
      <c r="D568" s="5"/>
      <c r="E568" s="4"/>
      <c r="F568" s="4"/>
      <c r="G568" s="4"/>
      <c r="H568" s="4"/>
      <c r="I568" s="4"/>
      <c r="J568" s="4"/>
      <c r="K568" s="4"/>
      <c r="L568" s="4"/>
      <c r="M568" s="4"/>
      <c r="N568" s="4"/>
      <c r="O568" s="4"/>
      <c r="P568" s="4"/>
      <c r="Q568" s="4"/>
      <c r="R568" s="4"/>
      <c r="S568" s="4"/>
      <c r="T568" s="4"/>
      <c r="U568" s="4"/>
    </row>
    <row r="569" spans="2:21" ht="14.25">
      <c r="B569" s="2"/>
      <c r="C569" s="2"/>
      <c r="D569" s="5"/>
      <c r="E569" s="4"/>
      <c r="F569" s="4"/>
      <c r="G569" s="4"/>
      <c r="H569" s="4"/>
      <c r="I569" s="4"/>
      <c r="J569" s="4"/>
      <c r="K569" s="4"/>
      <c r="L569" s="4"/>
      <c r="M569" s="4"/>
      <c r="N569" s="4"/>
      <c r="O569" s="4"/>
      <c r="P569" s="4"/>
      <c r="Q569" s="4"/>
      <c r="R569" s="4"/>
      <c r="S569" s="4"/>
      <c r="T569" s="4"/>
      <c r="U569" s="4"/>
    </row>
    <row r="570" spans="2:21" ht="14.25">
      <c r="B570" s="2"/>
      <c r="C570" s="2"/>
      <c r="D570" s="5"/>
      <c r="E570" s="4"/>
      <c r="F570" s="4"/>
      <c r="G570" s="4"/>
      <c r="H570" s="4"/>
      <c r="I570" s="4"/>
      <c r="J570" s="4"/>
      <c r="K570" s="4"/>
      <c r="L570" s="4"/>
      <c r="M570" s="4"/>
      <c r="N570" s="4"/>
      <c r="O570" s="4"/>
      <c r="P570" s="4"/>
      <c r="Q570" s="4"/>
      <c r="R570" s="4"/>
      <c r="S570" s="4"/>
      <c r="T570" s="4"/>
      <c r="U570" s="4"/>
    </row>
    <row r="571" spans="2:21" ht="14.25">
      <c r="B571" s="2"/>
      <c r="C571" s="2"/>
      <c r="D571" s="5"/>
      <c r="E571" s="4"/>
      <c r="F571" s="4"/>
      <c r="G571" s="4"/>
      <c r="H571" s="4"/>
      <c r="I571" s="4"/>
      <c r="J571" s="4"/>
      <c r="K571" s="4"/>
      <c r="L571" s="4"/>
      <c r="M571" s="4"/>
      <c r="N571" s="4"/>
      <c r="O571" s="4"/>
      <c r="P571" s="4"/>
      <c r="Q571" s="4"/>
      <c r="R571" s="4"/>
      <c r="S571" s="4"/>
      <c r="T571" s="4"/>
      <c r="U571" s="4"/>
    </row>
    <row r="572" spans="2:21" ht="14.25">
      <c r="B572" s="2"/>
      <c r="C572" s="2"/>
      <c r="D572" s="5"/>
      <c r="E572" s="4"/>
      <c r="F572" s="4"/>
      <c r="G572" s="4"/>
      <c r="H572" s="4"/>
      <c r="I572" s="4"/>
      <c r="J572" s="4"/>
      <c r="K572" s="4"/>
      <c r="L572" s="4"/>
      <c r="M572" s="4"/>
      <c r="N572" s="4"/>
      <c r="O572" s="4"/>
      <c r="P572" s="4"/>
      <c r="Q572" s="4"/>
      <c r="R572" s="4"/>
      <c r="S572" s="4"/>
      <c r="T572" s="4"/>
      <c r="U572" s="4"/>
    </row>
    <row r="573" spans="2:21" ht="14.25">
      <c r="B573" s="2"/>
      <c r="C573" s="2"/>
      <c r="D573" s="5"/>
      <c r="E573" s="4"/>
      <c r="F573" s="4"/>
      <c r="G573" s="4"/>
      <c r="H573" s="4"/>
      <c r="I573" s="4"/>
      <c r="J573" s="4"/>
      <c r="K573" s="4"/>
      <c r="L573" s="4"/>
      <c r="M573" s="4"/>
      <c r="N573" s="4"/>
      <c r="O573" s="4"/>
      <c r="P573" s="4"/>
      <c r="Q573" s="4"/>
      <c r="R573" s="4"/>
      <c r="S573" s="4"/>
      <c r="T573" s="4"/>
      <c r="U573" s="4"/>
    </row>
    <row r="574" spans="2:21" ht="14.25">
      <c r="B574" s="2"/>
      <c r="C574" s="2"/>
      <c r="D574" s="5"/>
      <c r="E574" s="4"/>
      <c r="F574" s="4"/>
      <c r="G574" s="4"/>
      <c r="H574" s="4"/>
      <c r="I574" s="4"/>
      <c r="J574" s="4"/>
      <c r="K574" s="4"/>
      <c r="L574" s="4"/>
      <c r="M574" s="4"/>
      <c r="N574" s="4"/>
      <c r="O574" s="4"/>
      <c r="P574" s="4"/>
      <c r="Q574" s="4"/>
      <c r="R574" s="4"/>
      <c r="S574" s="4"/>
      <c r="T574" s="4"/>
      <c r="U574" s="4"/>
    </row>
    <row r="575" spans="2:21" ht="14.25">
      <c r="B575" s="2"/>
      <c r="C575" s="2"/>
      <c r="D575" s="5"/>
      <c r="E575" s="4"/>
      <c r="F575" s="4"/>
      <c r="G575" s="4"/>
      <c r="H575" s="4"/>
      <c r="I575" s="4"/>
      <c r="J575" s="4"/>
      <c r="K575" s="4"/>
      <c r="L575" s="4"/>
      <c r="M575" s="4"/>
      <c r="N575" s="4"/>
      <c r="O575" s="4"/>
      <c r="P575" s="4"/>
      <c r="Q575" s="4"/>
      <c r="R575" s="4"/>
      <c r="S575" s="4"/>
      <c r="T575" s="4"/>
      <c r="U575" s="4"/>
    </row>
    <row r="576" spans="2:21" ht="14.25">
      <c r="B576" s="2"/>
      <c r="C576" s="2"/>
      <c r="D576" s="5"/>
      <c r="E576" s="4"/>
      <c r="F576" s="4"/>
      <c r="G576" s="4"/>
      <c r="H576" s="4"/>
      <c r="I576" s="4"/>
      <c r="J576" s="4"/>
      <c r="K576" s="4"/>
      <c r="L576" s="4"/>
      <c r="M576" s="4"/>
      <c r="N576" s="4"/>
      <c r="O576" s="4"/>
      <c r="P576" s="4"/>
      <c r="Q576" s="4"/>
      <c r="R576" s="4"/>
      <c r="S576" s="4"/>
      <c r="T576" s="4"/>
      <c r="U576" s="4"/>
    </row>
    <row r="577" spans="2:21" ht="14.25">
      <c r="B577" s="2"/>
      <c r="C577" s="2"/>
      <c r="D577" s="5"/>
      <c r="E577" s="4"/>
      <c r="F577" s="4"/>
      <c r="G577" s="4"/>
      <c r="H577" s="4"/>
      <c r="I577" s="4"/>
      <c r="J577" s="4"/>
      <c r="K577" s="4"/>
      <c r="L577" s="4"/>
      <c r="M577" s="4"/>
      <c r="N577" s="4"/>
      <c r="O577" s="4"/>
      <c r="P577" s="4"/>
      <c r="Q577" s="4"/>
      <c r="R577" s="4"/>
      <c r="S577" s="4"/>
      <c r="T577" s="4"/>
      <c r="U577" s="4"/>
    </row>
    <row r="578" spans="2:21" ht="14.25">
      <c r="B578" s="2"/>
      <c r="C578" s="2"/>
      <c r="D578" s="5"/>
      <c r="E578" s="4"/>
      <c r="F578" s="4"/>
      <c r="G578" s="4"/>
      <c r="H578" s="4"/>
      <c r="I578" s="4"/>
      <c r="J578" s="4"/>
      <c r="K578" s="4"/>
      <c r="L578" s="4"/>
      <c r="M578" s="4"/>
      <c r="N578" s="4"/>
      <c r="O578" s="4"/>
      <c r="P578" s="4"/>
      <c r="Q578" s="4"/>
      <c r="R578" s="4"/>
      <c r="S578" s="4"/>
      <c r="T578" s="4"/>
      <c r="U578" s="4"/>
    </row>
    <row r="579" spans="2:21" ht="14.25">
      <c r="B579" s="2"/>
      <c r="C579" s="2"/>
      <c r="D579" s="5"/>
      <c r="E579" s="4"/>
      <c r="F579" s="4"/>
      <c r="G579" s="4"/>
      <c r="H579" s="4"/>
      <c r="I579" s="4"/>
      <c r="J579" s="4"/>
      <c r="K579" s="4"/>
      <c r="L579" s="4"/>
      <c r="M579" s="4"/>
      <c r="N579" s="4"/>
      <c r="O579" s="4"/>
      <c r="P579" s="4"/>
      <c r="Q579" s="4"/>
      <c r="R579" s="4"/>
      <c r="S579" s="4"/>
      <c r="T579" s="4"/>
      <c r="U579" s="4"/>
    </row>
    <row r="580" spans="2:21" ht="14.25">
      <c r="B580" s="2"/>
      <c r="C580" s="2"/>
      <c r="D580" s="5"/>
      <c r="E580" s="4"/>
      <c r="F580" s="4"/>
      <c r="G580" s="4"/>
      <c r="H580" s="4"/>
      <c r="I580" s="4"/>
      <c r="J580" s="4"/>
      <c r="K580" s="4"/>
      <c r="L580" s="4"/>
      <c r="M580" s="4"/>
      <c r="N580" s="4"/>
      <c r="O580" s="4"/>
      <c r="P580" s="4"/>
      <c r="Q580" s="4"/>
      <c r="R580" s="4"/>
      <c r="S580" s="4"/>
      <c r="T580" s="4"/>
      <c r="U580" s="4"/>
    </row>
    <row r="581" spans="2:21" ht="14.25">
      <c r="B581" s="2"/>
      <c r="C581" s="2"/>
      <c r="D581" s="5"/>
      <c r="E581" s="4"/>
      <c r="F581" s="4"/>
      <c r="G581" s="4"/>
      <c r="H581" s="4"/>
      <c r="I581" s="4"/>
      <c r="J581" s="4"/>
      <c r="K581" s="4"/>
      <c r="L581" s="4"/>
      <c r="M581" s="4"/>
      <c r="N581" s="4"/>
      <c r="O581" s="4"/>
      <c r="P581" s="4"/>
      <c r="Q581" s="4"/>
      <c r="R581" s="4"/>
      <c r="S581" s="4"/>
      <c r="T581" s="4"/>
      <c r="U581" s="4"/>
    </row>
    <row r="582" spans="2:21" ht="14.25">
      <c r="B582" s="2"/>
      <c r="C582" s="2"/>
      <c r="D582" s="5"/>
      <c r="E582" s="4"/>
      <c r="F582" s="4"/>
      <c r="G582" s="4"/>
      <c r="H582" s="4"/>
      <c r="I582" s="4"/>
      <c r="J582" s="4"/>
      <c r="K582" s="4"/>
      <c r="L582" s="4"/>
      <c r="M582" s="4"/>
      <c r="N582" s="4"/>
      <c r="O582" s="4"/>
      <c r="P582" s="4"/>
      <c r="Q582" s="4"/>
      <c r="R582" s="4"/>
      <c r="S582" s="4"/>
      <c r="T582" s="4"/>
      <c r="U582" s="4"/>
    </row>
    <row r="583" spans="2:21" ht="14.25">
      <c r="B583" s="2"/>
      <c r="C583" s="2"/>
      <c r="D583" s="5"/>
      <c r="E583" s="4"/>
      <c r="F583" s="4"/>
      <c r="G583" s="4"/>
      <c r="H583" s="4"/>
      <c r="I583" s="4"/>
      <c r="J583" s="4"/>
      <c r="K583" s="4"/>
      <c r="L583" s="4"/>
      <c r="M583" s="4"/>
      <c r="N583" s="4"/>
      <c r="O583" s="4"/>
      <c r="P583" s="4"/>
      <c r="Q583" s="4"/>
      <c r="R583" s="4"/>
      <c r="S583" s="4"/>
      <c r="T583" s="4"/>
      <c r="U583" s="4"/>
    </row>
    <row r="584" spans="2:21" ht="14.25">
      <c r="B584" s="2"/>
      <c r="C584" s="2"/>
      <c r="D584" s="5"/>
      <c r="E584" s="4"/>
      <c r="F584" s="4"/>
      <c r="G584" s="4"/>
      <c r="H584" s="4"/>
      <c r="I584" s="4"/>
      <c r="J584" s="4"/>
      <c r="K584" s="4"/>
      <c r="L584" s="4"/>
      <c r="M584" s="4"/>
      <c r="N584" s="4"/>
      <c r="O584" s="4"/>
      <c r="P584" s="4"/>
      <c r="Q584" s="4"/>
      <c r="R584" s="4"/>
      <c r="S584" s="4"/>
      <c r="T584" s="4"/>
      <c r="U584" s="4"/>
    </row>
    <row r="585" spans="2:21" ht="14.25">
      <c r="B585" s="2"/>
      <c r="C585" s="2"/>
      <c r="D585" s="5"/>
      <c r="E585" s="4"/>
      <c r="F585" s="4"/>
      <c r="G585" s="4"/>
      <c r="H585" s="4"/>
      <c r="I585" s="4"/>
      <c r="J585" s="4"/>
      <c r="K585" s="4"/>
      <c r="L585" s="4"/>
      <c r="M585" s="4"/>
      <c r="N585" s="4"/>
      <c r="O585" s="4"/>
      <c r="P585" s="4"/>
      <c r="Q585" s="4"/>
      <c r="R585" s="4"/>
      <c r="S585" s="4"/>
      <c r="T585" s="4"/>
      <c r="U585" s="4"/>
    </row>
    <row r="586" spans="2:21" ht="14.25">
      <c r="B586" s="2"/>
      <c r="C586" s="2"/>
      <c r="D586" s="5"/>
      <c r="E586" s="4"/>
      <c r="F586" s="4"/>
      <c r="G586" s="4"/>
      <c r="H586" s="4"/>
      <c r="I586" s="4"/>
      <c r="J586" s="4"/>
      <c r="K586" s="4"/>
      <c r="L586" s="4"/>
      <c r="M586" s="4"/>
      <c r="N586" s="4"/>
      <c r="O586" s="4"/>
      <c r="P586" s="4"/>
      <c r="Q586" s="4"/>
      <c r="R586" s="4"/>
      <c r="S586" s="4"/>
      <c r="T586" s="4"/>
      <c r="U586" s="4"/>
    </row>
    <row r="587" spans="2:21" ht="14.25">
      <c r="B587" s="2"/>
      <c r="C587" s="2"/>
      <c r="D587" s="5"/>
      <c r="E587" s="4"/>
      <c r="F587" s="4"/>
      <c r="G587" s="4"/>
      <c r="H587" s="4"/>
      <c r="I587" s="4"/>
      <c r="J587" s="4"/>
      <c r="K587" s="4"/>
      <c r="L587" s="4"/>
      <c r="M587" s="4"/>
      <c r="N587" s="4"/>
      <c r="O587" s="4"/>
      <c r="P587" s="4"/>
      <c r="Q587" s="4"/>
      <c r="R587" s="4"/>
      <c r="S587" s="4"/>
      <c r="T587" s="4"/>
      <c r="U587" s="4"/>
    </row>
    <row r="588" spans="2:21" ht="14.25">
      <c r="B588" s="2"/>
      <c r="C588" s="2"/>
      <c r="D588" s="5"/>
      <c r="E588" s="4"/>
      <c r="F588" s="4"/>
      <c r="G588" s="4"/>
      <c r="H588" s="4"/>
      <c r="I588" s="4"/>
      <c r="J588" s="4"/>
      <c r="K588" s="4"/>
      <c r="L588" s="4"/>
      <c r="M588" s="4"/>
      <c r="N588" s="4"/>
      <c r="O588" s="4"/>
      <c r="P588" s="4"/>
      <c r="Q588" s="4"/>
      <c r="R588" s="4"/>
      <c r="S588" s="4"/>
      <c r="T588" s="4"/>
      <c r="U588" s="4"/>
    </row>
    <row r="589" spans="2:21" ht="14.25">
      <c r="B589" s="2"/>
      <c r="C589" s="2"/>
      <c r="D589" s="5"/>
      <c r="E589" s="4"/>
      <c r="F589" s="4"/>
      <c r="G589" s="4"/>
      <c r="H589" s="4"/>
      <c r="I589" s="4"/>
      <c r="J589" s="4"/>
      <c r="K589" s="4"/>
      <c r="L589" s="4"/>
      <c r="M589" s="4"/>
      <c r="N589" s="4"/>
      <c r="O589" s="4"/>
      <c r="P589" s="4"/>
      <c r="Q589" s="4"/>
      <c r="R589" s="4"/>
      <c r="S589" s="4"/>
      <c r="T589" s="4"/>
      <c r="U589" s="4"/>
    </row>
    <row r="590" spans="2:21" ht="14.25">
      <c r="B590" s="2"/>
      <c r="C590" s="2"/>
      <c r="D590" s="5"/>
      <c r="E590" s="4"/>
      <c r="F590" s="4"/>
      <c r="G590" s="4"/>
      <c r="H590" s="4"/>
      <c r="I590" s="4"/>
      <c r="J590" s="4"/>
      <c r="K590" s="4"/>
      <c r="L590" s="4"/>
      <c r="M590" s="4"/>
      <c r="N590" s="4"/>
      <c r="O590" s="4"/>
      <c r="P590" s="4"/>
      <c r="Q590" s="4"/>
      <c r="R590" s="4"/>
      <c r="S590" s="4"/>
      <c r="T590" s="4"/>
      <c r="U590" s="4"/>
    </row>
    <row r="591" spans="2:21" ht="14.25">
      <c r="B591" s="2"/>
      <c r="C591" s="2"/>
      <c r="D591" s="5"/>
      <c r="E591" s="4"/>
      <c r="F591" s="4"/>
      <c r="G591" s="4"/>
      <c r="H591" s="4"/>
      <c r="I591" s="4"/>
      <c r="J591" s="4"/>
      <c r="K591" s="4"/>
      <c r="L591" s="4"/>
      <c r="M591" s="4"/>
      <c r="N591" s="4"/>
      <c r="O591" s="4"/>
      <c r="P591" s="4"/>
      <c r="Q591" s="4"/>
      <c r="R591" s="4"/>
      <c r="S591" s="4"/>
      <c r="T591" s="4"/>
      <c r="U591" s="4"/>
    </row>
    <row r="592" spans="2:21" ht="14.25">
      <c r="B592" s="2"/>
      <c r="C592" s="2"/>
      <c r="D592" s="5"/>
      <c r="E592" s="4"/>
      <c r="F592" s="4"/>
      <c r="G592" s="4"/>
      <c r="H592" s="4"/>
      <c r="I592" s="4"/>
      <c r="J592" s="4"/>
      <c r="K592" s="4"/>
      <c r="L592" s="4"/>
      <c r="M592" s="4"/>
      <c r="N592" s="4"/>
      <c r="O592" s="4"/>
      <c r="P592" s="4"/>
      <c r="Q592" s="4"/>
      <c r="R592" s="4"/>
      <c r="S592" s="4"/>
      <c r="T592" s="4"/>
      <c r="U592" s="4"/>
    </row>
    <row r="593" spans="2:21" ht="14.25">
      <c r="B593" s="2"/>
      <c r="C593" s="2"/>
      <c r="D593" s="5"/>
      <c r="E593" s="4"/>
      <c r="F593" s="4"/>
      <c r="G593" s="4"/>
      <c r="H593" s="4"/>
      <c r="I593" s="4"/>
      <c r="J593" s="4"/>
      <c r="K593" s="4"/>
      <c r="L593" s="4"/>
      <c r="M593" s="4"/>
      <c r="N593" s="4"/>
      <c r="O593" s="4"/>
      <c r="P593" s="4"/>
      <c r="Q593" s="4"/>
      <c r="R593" s="4"/>
      <c r="S593" s="4"/>
      <c r="T593" s="4"/>
      <c r="U593" s="4"/>
    </row>
    <row r="594" spans="2:21" ht="14.25">
      <c r="B594" s="2"/>
      <c r="C594" s="2"/>
      <c r="D594" s="5"/>
      <c r="E594" s="4"/>
      <c r="F594" s="4"/>
      <c r="G594" s="4"/>
      <c r="H594" s="4"/>
      <c r="I594" s="4"/>
      <c r="J594" s="4"/>
      <c r="K594" s="4"/>
      <c r="L594" s="4"/>
      <c r="M594" s="4"/>
      <c r="N594" s="4"/>
      <c r="O594" s="4"/>
      <c r="P594" s="4"/>
      <c r="Q594" s="4"/>
      <c r="R594" s="4"/>
      <c r="S594" s="4"/>
      <c r="T594" s="4"/>
      <c r="U594" s="4"/>
    </row>
    <row r="595" spans="2:21" ht="14.25">
      <c r="B595" s="2"/>
      <c r="C595" s="2"/>
      <c r="D595" s="5"/>
      <c r="E595" s="4"/>
      <c r="F595" s="4"/>
      <c r="G595" s="4"/>
      <c r="H595" s="4"/>
      <c r="I595" s="4"/>
      <c r="J595" s="4"/>
      <c r="K595" s="4"/>
      <c r="L595" s="4"/>
      <c r="M595" s="4"/>
      <c r="N595" s="4"/>
      <c r="O595" s="4"/>
      <c r="P595" s="4"/>
      <c r="Q595" s="4"/>
      <c r="R595" s="4"/>
      <c r="S595" s="4"/>
      <c r="T595" s="4"/>
      <c r="U595" s="4"/>
    </row>
    <row r="596" spans="2:21" ht="14.25">
      <c r="B596" s="2"/>
      <c r="C596" s="2"/>
      <c r="D596" s="5"/>
      <c r="E596" s="4"/>
      <c r="F596" s="4"/>
      <c r="G596" s="4"/>
      <c r="H596" s="4"/>
      <c r="I596" s="4"/>
      <c r="J596" s="4"/>
      <c r="K596" s="4"/>
      <c r="L596" s="4"/>
      <c r="M596" s="4"/>
      <c r="N596" s="4"/>
      <c r="O596" s="4"/>
      <c r="P596" s="4"/>
      <c r="Q596" s="4"/>
      <c r="R596" s="4"/>
      <c r="S596" s="4"/>
      <c r="T596" s="4"/>
      <c r="U596" s="4"/>
    </row>
    <row r="597" spans="2:21" ht="14.25">
      <c r="B597" s="2"/>
      <c r="C597" s="2"/>
      <c r="D597" s="5"/>
      <c r="E597" s="4"/>
      <c r="F597" s="4"/>
      <c r="G597" s="4"/>
      <c r="H597" s="4"/>
      <c r="I597" s="4"/>
      <c r="J597" s="4"/>
      <c r="K597" s="4"/>
      <c r="L597" s="4"/>
      <c r="M597" s="4"/>
      <c r="N597" s="4"/>
      <c r="O597" s="4"/>
      <c r="P597" s="4"/>
      <c r="Q597" s="4"/>
      <c r="R597" s="4"/>
      <c r="S597" s="4"/>
      <c r="T597" s="4"/>
      <c r="U597" s="4"/>
    </row>
    <row r="598" spans="2:21" ht="14.25">
      <c r="B598" s="2"/>
      <c r="C598" s="2"/>
      <c r="D598" s="5"/>
      <c r="E598" s="4"/>
      <c r="F598" s="4"/>
      <c r="G598" s="4"/>
      <c r="H598" s="4"/>
      <c r="I598" s="4"/>
      <c r="J598" s="4"/>
      <c r="K598" s="4"/>
      <c r="L598" s="4"/>
      <c r="M598" s="4"/>
      <c r="N598" s="4"/>
      <c r="O598" s="4"/>
      <c r="P598" s="4"/>
      <c r="Q598" s="4"/>
      <c r="R598" s="4"/>
      <c r="S598" s="4"/>
      <c r="T598" s="4"/>
      <c r="U598" s="4"/>
    </row>
    <row r="599" spans="2:21" ht="14.25">
      <c r="B599" s="2"/>
      <c r="C599" s="2"/>
      <c r="D599" s="5"/>
      <c r="E599" s="4"/>
      <c r="F599" s="4"/>
      <c r="G599" s="4"/>
      <c r="H599" s="4"/>
      <c r="I599" s="4"/>
      <c r="J599" s="4"/>
      <c r="K599" s="4"/>
      <c r="L599" s="4"/>
      <c r="M599" s="4"/>
      <c r="N599" s="4"/>
      <c r="O599" s="4"/>
      <c r="P599" s="4"/>
      <c r="Q599" s="4"/>
      <c r="R599" s="4"/>
      <c r="S599" s="4"/>
      <c r="T599" s="4"/>
      <c r="U599" s="4"/>
    </row>
    <row r="600" spans="2:21" ht="14.25">
      <c r="B600" s="2"/>
      <c r="C600" s="2"/>
      <c r="D600" s="5"/>
      <c r="E600" s="4"/>
      <c r="F600" s="4"/>
      <c r="G600" s="4"/>
      <c r="H600" s="4"/>
      <c r="I600" s="4"/>
      <c r="J600" s="4"/>
      <c r="K600" s="4"/>
      <c r="L600" s="4"/>
      <c r="M600" s="4"/>
      <c r="N600" s="4"/>
      <c r="O600" s="4"/>
      <c r="P600" s="4"/>
      <c r="Q600" s="4"/>
      <c r="R600" s="4"/>
      <c r="S600" s="4"/>
      <c r="T600" s="4"/>
      <c r="U600" s="4"/>
    </row>
    <row r="601" spans="2:21" ht="14.25">
      <c r="B601" s="2"/>
      <c r="C601" s="2"/>
      <c r="D601" s="5"/>
      <c r="E601" s="4"/>
      <c r="F601" s="4"/>
      <c r="G601" s="4"/>
      <c r="H601" s="4"/>
      <c r="I601" s="4"/>
      <c r="J601" s="4"/>
      <c r="K601" s="4"/>
      <c r="L601" s="4"/>
      <c r="M601" s="4"/>
      <c r="N601" s="4"/>
      <c r="O601" s="4"/>
      <c r="P601" s="4"/>
      <c r="Q601" s="4"/>
      <c r="R601" s="4"/>
      <c r="S601" s="4"/>
      <c r="T601" s="4"/>
      <c r="U601" s="4"/>
    </row>
    <row r="602" spans="2:21" ht="14.25">
      <c r="B602" s="2"/>
      <c r="C602" s="2"/>
      <c r="D602" s="5"/>
      <c r="E602" s="4"/>
      <c r="F602" s="4"/>
      <c r="G602" s="4"/>
      <c r="H602" s="4"/>
      <c r="I602" s="4"/>
      <c r="J602" s="4"/>
      <c r="K602" s="4"/>
      <c r="L602" s="4"/>
      <c r="M602" s="4"/>
      <c r="N602" s="4"/>
      <c r="O602" s="4"/>
      <c r="P602" s="4"/>
      <c r="Q602" s="4"/>
      <c r="R602" s="4"/>
      <c r="S602" s="4"/>
      <c r="T602" s="4"/>
      <c r="U602" s="4"/>
    </row>
    <row r="603" spans="2:21" ht="14.25">
      <c r="B603" s="2"/>
      <c r="C603" s="2"/>
      <c r="D603" s="5"/>
      <c r="E603" s="4"/>
      <c r="F603" s="4"/>
      <c r="G603" s="4"/>
      <c r="H603" s="4"/>
      <c r="I603" s="4"/>
      <c r="J603" s="4"/>
      <c r="K603" s="4"/>
      <c r="L603" s="4"/>
      <c r="M603" s="4"/>
      <c r="N603" s="4"/>
      <c r="O603" s="4"/>
      <c r="P603" s="4"/>
      <c r="Q603" s="4"/>
      <c r="R603" s="4"/>
      <c r="S603" s="4"/>
      <c r="T603" s="4"/>
      <c r="U603" s="4"/>
    </row>
    <row r="604" spans="2:21" ht="14.25">
      <c r="B604" s="2"/>
      <c r="C604" s="2"/>
      <c r="D604" s="5"/>
      <c r="E604" s="4"/>
      <c r="F604" s="4"/>
      <c r="G604" s="4"/>
      <c r="H604" s="4"/>
      <c r="I604" s="4"/>
      <c r="J604" s="4"/>
      <c r="K604" s="4"/>
      <c r="L604" s="4"/>
      <c r="M604" s="4"/>
      <c r="N604" s="4"/>
      <c r="O604" s="4"/>
      <c r="P604" s="4"/>
      <c r="Q604" s="4"/>
      <c r="R604" s="4"/>
      <c r="S604" s="4"/>
      <c r="T604" s="4"/>
      <c r="U604" s="4"/>
    </row>
    <row r="605" spans="2:21" ht="14.25">
      <c r="B605" s="2"/>
      <c r="C605" s="2"/>
      <c r="D605" s="5"/>
      <c r="E605" s="4"/>
      <c r="F605" s="4"/>
      <c r="G605" s="4"/>
      <c r="H605" s="4"/>
      <c r="I605" s="4"/>
      <c r="J605" s="4"/>
      <c r="K605" s="4"/>
      <c r="L605" s="4"/>
      <c r="M605" s="4"/>
      <c r="N605" s="4"/>
      <c r="O605" s="4"/>
      <c r="P605" s="4"/>
      <c r="Q605" s="4"/>
      <c r="R605" s="4"/>
      <c r="S605" s="4"/>
      <c r="T605" s="4"/>
      <c r="U605" s="4"/>
    </row>
    <row r="606" spans="2:21" ht="14.25">
      <c r="B606" s="2"/>
      <c r="C606" s="2"/>
      <c r="D606" s="5"/>
      <c r="E606" s="4"/>
      <c r="F606" s="4"/>
      <c r="G606" s="4"/>
      <c r="H606" s="4"/>
      <c r="I606" s="4"/>
      <c r="J606" s="4"/>
      <c r="K606" s="4"/>
      <c r="L606" s="4"/>
      <c r="M606" s="4"/>
      <c r="N606" s="4"/>
      <c r="O606" s="4"/>
      <c r="P606" s="4"/>
      <c r="Q606" s="4"/>
      <c r="R606" s="4"/>
      <c r="S606" s="4"/>
      <c r="T606" s="4"/>
      <c r="U606" s="4"/>
    </row>
    <row r="607" spans="2:21" ht="14.25">
      <c r="B607" s="2"/>
      <c r="C607" s="2"/>
      <c r="D607" s="5"/>
      <c r="E607" s="4"/>
      <c r="F607" s="4"/>
      <c r="G607" s="4"/>
      <c r="H607" s="4"/>
      <c r="I607" s="4"/>
      <c r="J607" s="4"/>
      <c r="K607" s="4"/>
      <c r="L607" s="4"/>
      <c r="M607" s="4"/>
      <c r="N607" s="4"/>
      <c r="O607" s="4"/>
      <c r="P607" s="4"/>
      <c r="Q607" s="4"/>
      <c r="R607" s="4"/>
      <c r="S607" s="4"/>
      <c r="T607" s="4"/>
      <c r="U607" s="4"/>
    </row>
    <row r="608" spans="2:21" ht="14.25">
      <c r="B608" s="2"/>
      <c r="C608" s="2"/>
      <c r="D608" s="5"/>
      <c r="E608" s="4"/>
      <c r="F608" s="4"/>
      <c r="G608" s="4"/>
      <c r="H608" s="4"/>
      <c r="I608" s="4"/>
      <c r="J608" s="4"/>
      <c r="K608" s="4"/>
      <c r="L608" s="4"/>
      <c r="M608" s="4"/>
      <c r="N608" s="4"/>
      <c r="O608" s="4"/>
      <c r="P608" s="4"/>
      <c r="Q608" s="4"/>
      <c r="R608" s="4"/>
      <c r="S608" s="4"/>
      <c r="T608" s="4"/>
      <c r="U608" s="4"/>
    </row>
    <row r="609" spans="2:21" ht="14.25">
      <c r="B609" s="2"/>
      <c r="C609" s="2"/>
      <c r="D609" s="5"/>
      <c r="E609" s="4"/>
      <c r="F609" s="4"/>
      <c r="G609" s="4"/>
      <c r="H609" s="4"/>
      <c r="I609" s="4"/>
      <c r="J609" s="4"/>
      <c r="K609" s="4"/>
      <c r="L609" s="4"/>
      <c r="M609" s="4"/>
      <c r="N609" s="4"/>
      <c r="O609" s="4"/>
      <c r="P609" s="4"/>
      <c r="Q609" s="4"/>
      <c r="R609" s="4"/>
      <c r="S609" s="4"/>
      <c r="T609" s="4"/>
      <c r="U609" s="4"/>
    </row>
    <row r="610" spans="2:21" ht="14.25">
      <c r="B610" s="2"/>
      <c r="C610" s="2"/>
      <c r="D610" s="5"/>
      <c r="E610" s="4"/>
      <c r="F610" s="4"/>
      <c r="G610" s="4"/>
      <c r="H610" s="4"/>
      <c r="I610" s="4"/>
      <c r="J610" s="4"/>
      <c r="K610" s="4"/>
      <c r="L610" s="4"/>
      <c r="M610" s="4"/>
      <c r="N610" s="4"/>
      <c r="O610" s="4"/>
      <c r="P610" s="4"/>
      <c r="Q610" s="4"/>
      <c r="R610" s="4"/>
      <c r="S610" s="4"/>
      <c r="T610" s="4"/>
      <c r="U610" s="4"/>
    </row>
    <row r="611" spans="2:21" ht="14.25">
      <c r="B611" s="2"/>
      <c r="C611" s="2"/>
      <c r="D611" s="5"/>
      <c r="E611" s="4"/>
      <c r="F611" s="4"/>
      <c r="G611" s="4"/>
      <c r="H611" s="4"/>
      <c r="I611" s="4"/>
      <c r="J611" s="4"/>
      <c r="K611" s="4"/>
      <c r="L611" s="4"/>
      <c r="M611" s="4"/>
      <c r="N611" s="4"/>
      <c r="O611" s="4"/>
      <c r="P611" s="4"/>
      <c r="Q611" s="4"/>
      <c r="R611" s="4"/>
      <c r="S611" s="4"/>
      <c r="T611" s="4"/>
      <c r="U611" s="4"/>
    </row>
    <row r="612" spans="2:21" ht="14.25">
      <c r="B612" s="2"/>
      <c r="C612" s="2"/>
      <c r="D612" s="5"/>
      <c r="E612" s="4"/>
      <c r="F612" s="4"/>
      <c r="G612" s="4"/>
      <c r="H612" s="4"/>
      <c r="I612" s="4"/>
      <c r="J612" s="4"/>
      <c r="K612" s="4"/>
      <c r="L612" s="4"/>
      <c r="M612" s="4"/>
      <c r="N612" s="4"/>
      <c r="O612" s="4"/>
      <c r="P612" s="4"/>
      <c r="Q612" s="4"/>
      <c r="R612" s="4"/>
      <c r="S612" s="4"/>
      <c r="T612" s="4"/>
      <c r="U612" s="4"/>
    </row>
    <row r="613" spans="2:21" ht="14.25">
      <c r="B613" s="2"/>
      <c r="C613" s="2"/>
      <c r="D613" s="5"/>
      <c r="E613" s="4"/>
      <c r="F613" s="4"/>
      <c r="G613" s="4"/>
      <c r="H613" s="4"/>
      <c r="I613" s="4"/>
      <c r="J613" s="4"/>
      <c r="K613" s="4"/>
      <c r="L613" s="4"/>
      <c r="M613" s="4"/>
      <c r="N613" s="4"/>
      <c r="O613" s="4"/>
      <c r="P613" s="4"/>
      <c r="Q613" s="4"/>
      <c r="R613" s="4"/>
      <c r="S613" s="4"/>
      <c r="T613" s="4"/>
      <c r="U613" s="4"/>
    </row>
    <row r="614" spans="2:21" ht="14.25">
      <c r="B614" s="2"/>
      <c r="C614" s="2"/>
      <c r="D614" s="5"/>
      <c r="E614" s="4"/>
      <c r="F614" s="4"/>
      <c r="G614" s="4"/>
      <c r="H614" s="4"/>
      <c r="I614" s="4"/>
      <c r="J614" s="4"/>
      <c r="K614" s="4"/>
      <c r="L614" s="4"/>
      <c r="M614" s="4"/>
      <c r="N614" s="4"/>
      <c r="O614" s="4"/>
      <c r="P614" s="4"/>
      <c r="Q614" s="4"/>
      <c r="R614" s="4"/>
      <c r="S614" s="4"/>
      <c r="T614" s="4"/>
      <c r="U614" s="4"/>
    </row>
    <row r="615" spans="2:21" ht="14.25">
      <c r="B615" s="2"/>
      <c r="C615" s="2"/>
      <c r="D615" s="5"/>
      <c r="E615" s="4"/>
      <c r="F615" s="4"/>
      <c r="G615" s="4"/>
      <c r="H615" s="4"/>
      <c r="I615" s="4"/>
      <c r="J615" s="4"/>
      <c r="K615" s="4"/>
      <c r="L615" s="4"/>
      <c r="M615" s="4"/>
      <c r="N615" s="4"/>
      <c r="O615" s="4"/>
      <c r="P615" s="4"/>
      <c r="Q615" s="4"/>
      <c r="R615" s="4"/>
      <c r="S615" s="4"/>
      <c r="T615" s="4"/>
      <c r="U615" s="4"/>
    </row>
    <row r="616" spans="2:21" ht="14.25">
      <c r="B616" s="2"/>
      <c r="C616" s="2"/>
      <c r="D616" s="5"/>
      <c r="E616" s="4"/>
      <c r="F616" s="4"/>
      <c r="G616" s="4"/>
      <c r="H616" s="4"/>
      <c r="I616" s="4"/>
      <c r="J616" s="4"/>
      <c r="K616" s="4"/>
      <c r="L616" s="4"/>
      <c r="M616" s="4"/>
      <c r="N616" s="4"/>
      <c r="O616" s="4"/>
      <c r="P616" s="4"/>
      <c r="Q616" s="4"/>
      <c r="R616" s="4"/>
      <c r="S616" s="4"/>
      <c r="T616" s="4"/>
      <c r="U616" s="4"/>
    </row>
    <row r="617" spans="2:21" ht="14.25">
      <c r="B617" s="2"/>
      <c r="C617" s="2"/>
      <c r="D617" s="5"/>
      <c r="E617" s="4"/>
      <c r="F617" s="4"/>
      <c r="G617" s="4"/>
      <c r="H617" s="4"/>
      <c r="I617" s="4"/>
      <c r="J617" s="4"/>
      <c r="K617" s="4"/>
      <c r="L617" s="4"/>
      <c r="M617" s="4"/>
      <c r="N617" s="4"/>
      <c r="O617" s="4"/>
      <c r="P617" s="4"/>
      <c r="Q617" s="4"/>
      <c r="R617" s="4"/>
      <c r="S617" s="4"/>
      <c r="T617" s="4"/>
      <c r="U617" s="4"/>
    </row>
    <row r="618" spans="2:21" ht="14.25">
      <c r="B618" s="2"/>
      <c r="C618" s="2"/>
      <c r="D618" s="5"/>
      <c r="E618" s="4"/>
      <c r="F618" s="4"/>
      <c r="G618" s="4"/>
      <c r="H618" s="4"/>
      <c r="I618" s="4"/>
      <c r="J618" s="4"/>
      <c r="K618" s="4"/>
      <c r="L618" s="4"/>
      <c r="M618" s="4"/>
      <c r="N618" s="4"/>
      <c r="O618" s="4"/>
      <c r="P618" s="4"/>
      <c r="Q618" s="4"/>
      <c r="R618" s="4"/>
      <c r="S618" s="4"/>
      <c r="T618" s="4"/>
      <c r="U618" s="4"/>
    </row>
    <row r="619" spans="2:21" ht="14.25">
      <c r="B619" s="2"/>
      <c r="C619" s="2"/>
      <c r="D619" s="5"/>
      <c r="E619" s="4"/>
      <c r="F619" s="4"/>
      <c r="G619" s="4"/>
      <c r="H619" s="4"/>
      <c r="I619" s="4"/>
      <c r="J619" s="4"/>
      <c r="K619" s="4"/>
      <c r="L619" s="4"/>
      <c r="M619" s="4"/>
      <c r="N619" s="4"/>
      <c r="O619" s="4"/>
      <c r="P619" s="4"/>
      <c r="Q619" s="4"/>
      <c r="R619" s="4"/>
      <c r="S619" s="4"/>
      <c r="T619" s="4"/>
      <c r="U619" s="4"/>
    </row>
    <row r="620" spans="2:21" ht="14.25">
      <c r="B620" s="2"/>
      <c r="C620" s="2"/>
      <c r="D620" s="5"/>
      <c r="E620" s="4"/>
      <c r="F620" s="4"/>
      <c r="G620" s="4"/>
      <c r="H620" s="4"/>
      <c r="I620" s="4"/>
      <c r="J620" s="4"/>
      <c r="K620" s="4"/>
      <c r="L620" s="4"/>
      <c r="M620" s="4"/>
      <c r="N620" s="4"/>
      <c r="O620" s="4"/>
      <c r="P620" s="4"/>
      <c r="Q620" s="4"/>
      <c r="R620" s="4"/>
      <c r="S620" s="4"/>
      <c r="T620" s="4"/>
      <c r="U620" s="4"/>
    </row>
    <row r="621" spans="2:21" ht="14.25">
      <c r="B621" s="2"/>
      <c r="C621" s="2"/>
      <c r="D621" s="5"/>
      <c r="E621" s="4"/>
      <c r="F621" s="4"/>
      <c r="G621" s="4"/>
      <c r="H621" s="4"/>
      <c r="I621" s="4"/>
      <c r="J621" s="4"/>
      <c r="K621" s="4"/>
      <c r="L621" s="4"/>
      <c r="M621" s="4"/>
      <c r="N621" s="4"/>
      <c r="O621" s="4"/>
      <c r="P621" s="4"/>
      <c r="Q621" s="4"/>
      <c r="R621" s="4"/>
      <c r="S621" s="4"/>
      <c r="T621" s="4"/>
      <c r="U621" s="4"/>
    </row>
    <row r="622" spans="2:21" ht="14.25">
      <c r="B622" s="2"/>
      <c r="C622" s="2"/>
      <c r="D622" s="5"/>
      <c r="E622" s="4"/>
      <c r="F622" s="4"/>
      <c r="G622" s="4"/>
      <c r="H622" s="4"/>
      <c r="I622" s="4"/>
      <c r="J622" s="4"/>
      <c r="K622" s="4"/>
      <c r="L622" s="4"/>
      <c r="M622" s="4"/>
      <c r="N622" s="4"/>
      <c r="O622" s="4"/>
      <c r="P622" s="4"/>
      <c r="Q622" s="4"/>
      <c r="R622" s="4"/>
      <c r="S622" s="4"/>
      <c r="T622" s="4"/>
      <c r="U622" s="4"/>
    </row>
    <row r="623" spans="2:21" ht="14.25">
      <c r="B623" s="2"/>
      <c r="C623" s="2"/>
      <c r="D623" s="5"/>
      <c r="E623" s="4"/>
      <c r="F623" s="4"/>
      <c r="G623" s="4"/>
      <c r="H623" s="4"/>
      <c r="I623" s="4"/>
      <c r="J623" s="4"/>
      <c r="K623" s="4"/>
      <c r="L623" s="4"/>
      <c r="M623" s="4"/>
      <c r="N623" s="4"/>
      <c r="O623" s="4"/>
      <c r="P623" s="4"/>
      <c r="Q623" s="4"/>
      <c r="R623" s="4"/>
      <c r="S623" s="4"/>
      <c r="T623" s="4"/>
      <c r="U623" s="4"/>
    </row>
    <row r="624" spans="2:21" ht="14.25">
      <c r="B624" s="2"/>
      <c r="C624" s="2"/>
      <c r="D624" s="5"/>
      <c r="E624" s="4"/>
      <c r="F624" s="4"/>
      <c r="G624" s="4"/>
      <c r="H624" s="4"/>
      <c r="I624" s="4"/>
      <c r="J624" s="4"/>
      <c r="K624" s="4"/>
      <c r="L624" s="4"/>
      <c r="M624" s="4"/>
      <c r="N624" s="4"/>
      <c r="O624" s="4"/>
      <c r="P624" s="4"/>
      <c r="Q624" s="4"/>
      <c r="R624" s="4"/>
      <c r="S624" s="4"/>
      <c r="T624" s="4"/>
      <c r="U624" s="4"/>
    </row>
    <row r="625" spans="2:21" ht="14.25">
      <c r="B625" s="2"/>
      <c r="C625" s="2"/>
      <c r="D625" s="5"/>
      <c r="E625" s="4"/>
      <c r="F625" s="4"/>
      <c r="G625" s="4"/>
      <c r="H625" s="4"/>
      <c r="I625" s="4"/>
      <c r="J625" s="4"/>
      <c r="K625" s="4"/>
      <c r="L625" s="4"/>
      <c r="M625" s="4"/>
      <c r="N625" s="4"/>
      <c r="O625" s="4"/>
      <c r="P625" s="4"/>
      <c r="Q625" s="4"/>
      <c r="R625" s="4"/>
      <c r="S625" s="4"/>
      <c r="T625" s="4"/>
      <c r="U625" s="4"/>
    </row>
    <row r="626" spans="2:21" ht="14.25">
      <c r="B626" s="2"/>
      <c r="C626" s="2"/>
      <c r="D626" s="5"/>
      <c r="E626" s="4"/>
      <c r="F626" s="4"/>
      <c r="G626" s="4"/>
      <c r="H626" s="4"/>
      <c r="I626" s="4"/>
      <c r="J626" s="4"/>
      <c r="K626" s="4"/>
      <c r="L626" s="4"/>
      <c r="M626" s="4"/>
      <c r="N626" s="4"/>
      <c r="O626" s="4"/>
      <c r="P626" s="4"/>
      <c r="Q626" s="4"/>
      <c r="R626" s="4"/>
      <c r="S626" s="4"/>
      <c r="T626" s="4"/>
      <c r="U626" s="4"/>
    </row>
    <row r="627" spans="2:21" ht="14.25">
      <c r="B627" s="2"/>
      <c r="C627" s="2"/>
      <c r="D627" s="5"/>
      <c r="E627" s="4"/>
      <c r="F627" s="4"/>
      <c r="G627" s="4"/>
      <c r="H627" s="4"/>
      <c r="I627" s="4"/>
      <c r="J627" s="4"/>
      <c r="K627" s="4"/>
      <c r="L627" s="4"/>
      <c r="M627" s="4"/>
      <c r="N627" s="4"/>
      <c r="O627" s="4"/>
      <c r="P627" s="4"/>
      <c r="Q627" s="4"/>
      <c r="R627" s="4"/>
      <c r="S627" s="4"/>
      <c r="T627" s="4"/>
      <c r="U627" s="4"/>
    </row>
    <row r="628" spans="2:21" ht="14.25">
      <c r="B628" s="2"/>
      <c r="C628" s="2"/>
      <c r="D628" s="5"/>
      <c r="E628" s="4"/>
      <c r="F628" s="4"/>
      <c r="G628" s="4"/>
      <c r="H628" s="4"/>
      <c r="I628" s="4"/>
      <c r="J628" s="4"/>
      <c r="K628" s="4"/>
      <c r="L628" s="4"/>
      <c r="M628" s="4"/>
      <c r="N628" s="4"/>
      <c r="O628" s="4"/>
      <c r="P628" s="4"/>
      <c r="Q628" s="4"/>
      <c r="R628" s="4"/>
      <c r="S628" s="4"/>
      <c r="T628" s="4"/>
      <c r="U628" s="4"/>
    </row>
    <row r="629" spans="2:21" ht="14.25">
      <c r="B629" s="2"/>
      <c r="C629" s="2"/>
      <c r="D629" s="5"/>
      <c r="E629" s="4"/>
      <c r="F629" s="4"/>
      <c r="G629" s="4"/>
      <c r="H629" s="4"/>
      <c r="I629" s="4"/>
      <c r="J629" s="4"/>
      <c r="K629" s="4"/>
      <c r="L629" s="4"/>
      <c r="M629" s="4"/>
      <c r="N629" s="4"/>
      <c r="O629" s="4"/>
      <c r="P629" s="4"/>
      <c r="Q629" s="4"/>
      <c r="R629" s="4"/>
      <c r="S629" s="4"/>
      <c r="T629" s="4"/>
      <c r="U629" s="4"/>
    </row>
    <row r="630" spans="2:21" ht="14.25">
      <c r="B630" s="2"/>
      <c r="C630" s="2"/>
      <c r="D630" s="5"/>
      <c r="E630" s="4"/>
      <c r="F630" s="4"/>
      <c r="G630" s="4"/>
      <c r="H630" s="4"/>
      <c r="I630" s="4"/>
      <c r="J630" s="4"/>
      <c r="K630" s="4"/>
      <c r="L630" s="4"/>
      <c r="M630" s="4"/>
      <c r="N630" s="4"/>
      <c r="O630" s="4"/>
      <c r="P630" s="4"/>
      <c r="Q630" s="4"/>
      <c r="R630" s="4"/>
      <c r="S630" s="4"/>
      <c r="T630" s="4"/>
      <c r="U630" s="4"/>
    </row>
    <row r="631" spans="2:21" ht="14.25">
      <c r="B631" s="2"/>
      <c r="C631" s="2"/>
      <c r="D631" s="5"/>
      <c r="E631" s="4"/>
      <c r="F631" s="4"/>
      <c r="G631" s="4"/>
      <c r="H631" s="4"/>
      <c r="I631" s="4"/>
      <c r="J631" s="4"/>
      <c r="K631" s="4"/>
      <c r="L631" s="4"/>
      <c r="M631" s="4"/>
      <c r="N631" s="4"/>
      <c r="O631" s="4"/>
      <c r="P631" s="4"/>
      <c r="Q631" s="4"/>
      <c r="R631" s="4"/>
      <c r="S631" s="4"/>
      <c r="T631" s="4"/>
      <c r="U631" s="4"/>
    </row>
    <row r="632" spans="2:21" ht="14.25">
      <c r="B632" s="2"/>
      <c r="C632" s="2"/>
      <c r="D632" s="5"/>
      <c r="E632" s="4"/>
      <c r="F632" s="4"/>
      <c r="G632" s="4"/>
      <c r="H632" s="4"/>
      <c r="I632" s="4"/>
      <c r="J632" s="4"/>
      <c r="K632" s="4"/>
      <c r="L632" s="4"/>
      <c r="M632" s="4"/>
      <c r="N632" s="4"/>
      <c r="O632" s="4"/>
      <c r="P632" s="4"/>
      <c r="Q632" s="4"/>
      <c r="R632" s="4"/>
      <c r="S632" s="4"/>
      <c r="T632" s="4"/>
      <c r="U632" s="4"/>
    </row>
    <row r="633" spans="2:21" ht="14.25">
      <c r="B633" s="2"/>
      <c r="C633" s="2"/>
      <c r="D633" s="5"/>
      <c r="E633" s="4"/>
      <c r="F633" s="4"/>
      <c r="G633" s="4"/>
      <c r="H633" s="4"/>
      <c r="I633" s="4"/>
      <c r="J633" s="4"/>
      <c r="K633" s="4"/>
      <c r="L633" s="4"/>
      <c r="M633" s="4"/>
      <c r="N633" s="4"/>
      <c r="O633" s="4"/>
      <c r="P633" s="4"/>
      <c r="Q633" s="4"/>
      <c r="R633" s="4"/>
      <c r="S633" s="4"/>
      <c r="T633" s="4"/>
      <c r="U633" s="4"/>
    </row>
    <row r="634" spans="2:21" ht="14.25">
      <c r="B634" s="2"/>
      <c r="C634" s="2"/>
      <c r="D634" s="5"/>
      <c r="E634" s="4"/>
      <c r="F634" s="4"/>
      <c r="G634" s="4"/>
      <c r="H634" s="4"/>
      <c r="I634" s="4"/>
      <c r="J634" s="4"/>
      <c r="K634" s="4"/>
      <c r="L634" s="4"/>
      <c r="M634" s="4"/>
      <c r="N634" s="4"/>
      <c r="O634" s="4"/>
      <c r="P634" s="4"/>
      <c r="Q634" s="4"/>
      <c r="R634" s="4"/>
      <c r="S634" s="4"/>
      <c r="T634" s="4"/>
      <c r="U634" s="4"/>
    </row>
    <row r="635" spans="2:21" ht="14.25">
      <c r="B635" s="2"/>
      <c r="C635" s="2"/>
      <c r="D635" s="5"/>
      <c r="E635" s="4"/>
      <c r="F635" s="4"/>
      <c r="G635" s="4"/>
      <c r="H635" s="4"/>
      <c r="I635" s="4"/>
      <c r="J635" s="4"/>
      <c r="K635" s="4"/>
      <c r="L635" s="4"/>
      <c r="M635" s="4"/>
      <c r="N635" s="4"/>
      <c r="O635" s="4"/>
      <c r="P635" s="4"/>
      <c r="Q635" s="4"/>
      <c r="R635" s="4"/>
      <c r="S635" s="4"/>
      <c r="T635" s="4"/>
      <c r="U635" s="4"/>
    </row>
    <row r="636" spans="2:21" ht="14.25">
      <c r="B636" s="2"/>
      <c r="C636" s="2"/>
      <c r="D636" s="5"/>
      <c r="E636" s="4"/>
      <c r="F636" s="4"/>
      <c r="G636" s="4"/>
      <c r="H636" s="4"/>
      <c r="I636" s="4"/>
      <c r="J636" s="4"/>
      <c r="K636" s="4"/>
      <c r="L636" s="4"/>
      <c r="M636" s="4"/>
      <c r="N636" s="4"/>
      <c r="O636" s="4"/>
      <c r="P636" s="4"/>
      <c r="Q636" s="4"/>
      <c r="R636" s="4"/>
      <c r="S636" s="4"/>
      <c r="T636" s="4"/>
      <c r="U636" s="4"/>
    </row>
    <row r="637" spans="2:21" ht="14.25">
      <c r="B637" s="2"/>
      <c r="C637" s="2"/>
      <c r="D637" s="5"/>
      <c r="E637" s="4"/>
      <c r="F637" s="4"/>
      <c r="G637" s="4"/>
      <c r="H637" s="4"/>
      <c r="I637" s="4"/>
      <c r="J637" s="4"/>
      <c r="K637" s="4"/>
      <c r="L637" s="4"/>
      <c r="M637" s="4"/>
      <c r="N637" s="4"/>
      <c r="O637" s="4"/>
      <c r="P637" s="4"/>
      <c r="Q637" s="4"/>
      <c r="R637" s="4"/>
      <c r="S637" s="4"/>
      <c r="T637" s="4"/>
      <c r="U637" s="4"/>
    </row>
    <row r="638" spans="2:21" ht="14.25">
      <c r="B638" s="2"/>
      <c r="C638" s="2"/>
      <c r="D638" s="5"/>
      <c r="E638" s="4"/>
      <c r="F638" s="4"/>
      <c r="G638" s="4"/>
      <c r="H638" s="4"/>
      <c r="I638" s="4"/>
      <c r="J638" s="4"/>
      <c r="K638" s="4"/>
      <c r="L638" s="4"/>
      <c r="M638" s="4"/>
      <c r="N638" s="4"/>
      <c r="O638" s="4"/>
      <c r="P638" s="4"/>
      <c r="Q638" s="4"/>
      <c r="R638" s="4"/>
      <c r="S638" s="4"/>
      <c r="T638" s="4"/>
      <c r="U638" s="4"/>
    </row>
    <row r="639" spans="2:21" ht="14.25">
      <c r="B639" s="2"/>
      <c r="C639" s="2"/>
      <c r="D639" s="5"/>
      <c r="E639" s="4"/>
      <c r="F639" s="4"/>
      <c r="G639" s="4"/>
      <c r="H639" s="4"/>
      <c r="I639" s="4"/>
      <c r="J639" s="4"/>
      <c r="K639" s="4"/>
      <c r="L639" s="4"/>
      <c r="M639" s="4"/>
      <c r="N639" s="4"/>
      <c r="O639" s="4"/>
      <c r="P639" s="4"/>
      <c r="Q639" s="4"/>
      <c r="R639" s="4"/>
      <c r="S639" s="4"/>
      <c r="T639" s="4"/>
      <c r="U639" s="4"/>
    </row>
    <row r="640" spans="2:21" ht="14.25">
      <c r="B640" s="2"/>
      <c r="C640" s="2"/>
      <c r="D640" s="5"/>
      <c r="E640" s="4"/>
      <c r="F640" s="4"/>
      <c r="G640" s="4"/>
      <c r="H640" s="4"/>
      <c r="I640" s="4"/>
      <c r="J640" s="4"/>
      <c r="K640" s="4"/>
      <c r="L640" s="4"/>
      <c r="M640" s="4"/>
      <c r="N640" s="4"/>
      <c r="O640" s="4"/>
      <c r="P640" s="4"/>
      <c r="Q640" s="4"/>
      <c r="R640" s="4"/>
      <c r="S640" s="4"/>
      <c r="T640" s="4"/>
      <c r="U640" s="4"/>
    </row>
    <row r="641" spans="2:21" ht="14.25">
      <c r="B641" s="2"/>
      <c r="C641" s="2"/>
      <c r="D641" s="5"/>
      <c r="E641" s="4"/>
      <c r="F641" s="4"/>
      <c r="G641" s="4"/>
      <c r="H641" s="4"/>
      <c r="I641" s="4"/>
      <c r="J641" s="4"/>
      <c r="K641" s="4"/>
      <c r="L641" s="4"/>
      <c r="M641" s="4"/>
      <c r="N641" s="4"/>
      <c r="O641" s="4"/>
      <c r="P641" s="4"/>
      <c r="Q641" s="4"/>
      <c r="R641" s="4"/>
      <c r="S641" s="4"/>
      <c r="T641" s="4"/>
      <c r="U641" s="4"/>
    </row>
    <row r="642" spans="2:21" ht="14.25">
      <c r="B642" s="2"/>
      <c r="C642" s="2"/>
      <c r="D642" s="5"/>
      <c r="E642" s="4"/>
      <c r="F642" s="4"/>
      <c r="G642" s="4"/>
      <c r="H642" s="4"/>
      <c r="I642" s="4"/>
      <c r="J642" s="4"/>
      <c r="K642" s="4"/>
      <c r="L642" s="4"/>
      <c r="M642" s="4"/>
      <c r="N642" s="4"/>
      <c r="O642" s="4"/>
      <c r="P642" s="4"/>
      <c r="Q642" s="4"/>
      <c r="R642" s="4"/>
      <c r="S642" s="4"/>
      <c r="T642" s="4"/>
      <c r="U642" s="4"/>
    </row>
    <row r="643" spans="2:21" ht="14.25">
      <c r="B643" s="2"/>
      <c r="C643" s="2"/>
      <c r="D643" s="5"/>
      <c r="E643" s="4"/>
      <c r="F643" s="4"/>
      <c r="G643" s="4"/>
      <c r="H643" s="4"/>
      <c r="I643" s="4"/>
      <c r="J643" s="4"/>
      <c r="K643" s="4"/>
      <c r="L643" s="4"/>
      <c r="M643" s="4"/>
      <c r="N643" s="4"/>
      <c r="O643" s="4"/>
      <c r="P643" s="4"/>
      <c r="Q643" s="4"/>
      <c r="R643" s="4"/>
      <c r="S643" s="4"/>
      <c r="T643" s="4"/>
      <c r="U643" s="4"/>
    </row>
    <row r="644" spans="2:21" ht="14.25">
      <c r="B644" s="2"/>
      <c r="C644" s="2"/>
      <c r="D644" s="5"/>
      <c r="E644" s="4"/>
      <c r="F644" s="4"/>
      <c r="G644" s="4"/>
      <c r="H644" s="4"/>
      <c r="I644" s="4"/>
      <c r="J644" s="4"/>
      <c r="K644" s="4"/>
      <c r="L644" s="4"/>
      <c r="M644" s="4"/>
      <c r="N644" s="4"/>
      <c r="O644" s="4"/>
      <c r="P644" s="4"/>
      <c r="Q644" s="4"/>
      <c r="R644" s="4"/>
      <c r="S644" s="4"/>
      <c r="T644" s="4"/>
      <c r="U644" s="4"/>
    </row>
    <row r="645" spans="2:21" ht="14.25">
      <c r="B645" s="2"/>
      <c r="C645" s="2"/>
      <c r="D645" s="5"/>
      <c r="E645" s="4"/>
      <c r="F645" s="4"/>
      <c r="G645" s="4"/>
      <c r="H645" s="4"/>
      <c r="I645" s="4"/>
      <c r="J645" s="4"/>
      <c r="K645" s="4"/>
      <c r="L645" s="4"/>
      <c r="M645" s="4"/>
      <c r="N645" s="4"/>
      <c r="O645" s="4"/>
      <c r="P645" s="4"/>
      <c r="Q645" s="4"/>
      <c r="R645" s="4"/>
      <c r="S645" s="4"/>
      <c r="T645" s="4"/>
      <c r="U645" s="4"/>
    </row>
    <row r="646" spans="2:21" ht="14.25">
      <c r="B646" s="2"/>
      <c r="C646" s="2"/>
      <c r="D646" s="5"/>
      <c r="E646" s="4"/>
      <c r="F646" s="4"/>
      <c r="G646" s="4"/>
      <c r="H646" s="4"/>
      <c r="I646" s="4"/>
      <c r="J646" s="4"/>
      <c r="K646" s="4"/>
      <c r="L646" s="4"/>
      <c r="M646" s="4"/>
      <c r="N646" s="4"/>
      <c r="O646" s="4"/>
      <c r="P646" s="4"/>
      <c r="Q646" s="4"/>
      <c r="R646" s="4"/>
      <c r="S646" s="4"/>
      <c r="T646" s="4"/>
      <c r="U646" s="4"/>
    </row>
    <row r="647" spans="2:21" ht="14.25">
      <c r="B647" s="2"/>
      <c r="C647" s="2"/>
      <c r="D647" s="5"/>
      <c r="E647" s="4"/>
      <c r="F647" s="4"/>
      <c r="G647" s="4"/>
      <c r="H647" s="4"/>
      <c r="I647" s="4"/>
      <c r="J647" s="4"/>
      <c r="K647" s="4"/>
      <c r="L647" s="4"/>
      <c r="M647" s="4"/>
      <c r="N647" s="4"/>
      <c r="O647" s="4"/>
      <c r="P647" s="4"/>
      <c r="Q647" s="4"/>
      <c r="R647" s="4"/>
      <c r="S647" s="4"/>
      <c r="T647" s="4"/>
      <c r="U647" s="4"/>
    </row>
    <row r="648" spans="2:21" ht="14.25">
      <c r="B648" s="2"/>
      <c r="C648" s="2"/>
      <c r="D648" s="5"/>
      <c r="E648" s="4"/>
      <c r="F648" s="4"/>
      <c r="G648" s="4"/>
      <c r="H648" s="4"/>
      <c r="I648" s="4"/>
      <c r="J648" s="4"/>
      <c r="K648" s="4"/>
      <c r="L648" s="4"/>
      <c r="M648" s="4"/>
      <c r="N648" s="4"/>
      <c r="O648" s="4"/>
      <c r="P648" s="4"/>
      <c r="Q648" s="4"/>
      <c r="R648" s="4"/>
      <c r="S648" s="4"/>
      <c r="T648" s="4"/>
      <c r="U648" s="4"/>
    </row>
    <row r="649" spans="2:21" ht="14.25">
      <c r="B649" s="2"/>
      <c r="C649" s="2"/>
      <c r="D649" s="5"/>
      <c r="E649" s="4"/>
      <c r="F649" s="4"/>
      <c r="G649" s="4"/>
      <c r="H649" s="4"/>
      <c r="I649" s="4"/>
      <c r="J649" s="4"/>
      <c r="K649" s="4"/>
      <c r="L649" s="4"/>
      <c r="M649" s="4"/>
      <c r="N649" s="4"/>
      <c r="O649" s="4"/>
      <c r="P649" s="4"/>
      <c r="Q649" s="4"/>
      <c r="R649" s="4"/>
      <c r="S649" s="4"/>
      <c r="T649" s="4"/>
      <c r="U649" s="4"/>
    </row>
    <row r="650" spans="2:21" ht="14.25">
      <c r="B650" s="2"/>
      <c r="C650" s="2"/>
      <c r="D650" s="5"/>
      <c r="E650" s="4"/>
      <c r="F650" s="4"/>
      <c r="G650" s="4"/>
      <c r="H650" s="4"/>
      <c r="I650" s="4"/>
      <c r="J650" s="4"/>
      <c r="K650" s="4"/>
      <c r="L650" s="4"/>
      <c r="M650" s="4"/>
      <c r="N650" s="4"/>
      <c r="O650" s="4"/>
      <c r="P650" s="4"/>
      <c r="Q650" s="4"/>
      <c r="R650" s="4"/>
      <c r="S650" s="4"/>
      <c r="T650" s="4"/>
      <c r="U650" s="4"/>
    </row>
    <row r="651" spans="2:21" ht="14.25">
      <c r="B651" s="2"/>
      <c r="C651" s="2"/>
      <c r="D651" s="5"/>
      <c r="E651" s="4"/>
      <c r="F651" s="4"/>
      <c r="G651" s="4"/>
      <c r="H651" s="4"/>
      <c r="I651" s="4"/>
      <c r="J651" s="4"/>
      <c r="K651" s="4"/>
      <c r="L651" s="4"/>
      <c r="M651" s="4"/>
      <c r="N651" s="4"/>
      <c r="O651" s="4"/>
      <c r="P651" s="4"/>
      <c r="Q651" s="4"/>
      <c r="R651" s="4"/>
      <c r="S651" s="4"/>
      <c r="T651" s="4"/>
      <c r="U651" s="4"/>
    </row>
    <row r="652" spans="2:21" ht="14.25">
      <c r="B652" s="2"/>
      <c r="C652" s="2"/>
      <c r="D652" s="5"/>
      <c r="E652" s="4"/>
      <c r="F652" s="4"/>
      <c r="G652" s="4"/>
      <c r="H652" s="4"/>
      <c r="I652" s="4"/>
      <c r="J652" s="4"/>
      <c r="K652" s="4"/>
      <c r="L652" s="4"/>
      <c r="M652" s="4"/>
      <c r="N652" s="4"/>
      <c r="O652" s="4"/>
      <c r="P652" s="4"/>
      <c r="Q652" s="4"/>
      <c r="R652" s="4"/>
      <c r="S652" s="4"/>
      <c r="T652" s="4"/>
      <c r="U652" s="4"/>
    </row>
    <row r="653" spans="2:21" ht="14.25">
      <c r="B653" s="2"/>
      <c r="C653" s="2"/>
      <c r="D653" s="5"/>
      <c r="E653" s="4"/>
      <c r="F653" s="4"/>
      <c r="G653" s="4"/>
      <c r="H653" s="4"/>
      <c r="I653" s="4"/>
      <c r="J653" s="4"/>
      <c r="K653" s="4"/>
      <c r="L653" s="4"/>
      <c r="M653" s="4"/>
      <c r="N653" s="4"/>
      <c r="O653" s="4"/>
      <c r="P653" s="4"/>
      <c r="Q653" s="4"/>
      <c r="R653" s="4"/>
      <c r="S653" s="4"/>
      <c r="T653" s="4"/>
      <c r="U653" s="4"/>
    </row>
    <row r="654" spans="2:21" ht="14.25">
      <c r="B654" s="2"/>
      <c r="C654" s="2"/>
      <c r="D654" s="5"/>
      <c r="E654" s="4"/>
      <c r="F654" s="4"/>
      <c r="G654" s="4"/>
      <c r="H654" s="4"/>
      <c r="I654" s="4"/>
      <c r="J654" s="4"/>
      <c r="K654" s="4"/>
      <c r="L654" s="4"/>
      <c r="M654" s="4"/>
      <c r="N654" s="4"/>
      <c r="O654" s="4"/>
      <c r="P654" s="4"/>
      <c r="Q654" s="4"/>
      <c r="R654" s="4"/>
      <c r="S654" s="4"/>
      <c r="T654" s="4"/>
      <c r="U654" s="4"/>
    </row>
    <row r="655" spans="2:21" ht="14.25">
      <c r="B655" s="2"/>
      <c r="C655" s="2"/>
      <c r="D655" s="5"/>
      <c r="E655" s="4"/>
      <c r="F655" s="4"/>
      <c r="G655" s="4"/>
      <c r="H655" s="4"/>
      <c r="I655" s="4"/>
      <c r="J655" s="4"/>
      <c r="K655" s="4"/>
      <c r="L655" s="4"/>
      <c r="M655" s="4"/>
      <c r="N655" s="4"/>
      <c r="O655" s="4"/>
      <c r="P655" s="4"/>
      <c r="Q655" s="4"/>
      <c r="R655" s="4"/>
      <c r="S655" s="4"/>
      <c r="T655" s="4"/>
      <c r="U655" s="4"/>
    </row>
    <row r="656" spans="2:21" ht="14.25">
      <c r="B656" s="2"/>
      <c r="C656" s="2"/>
      <c r="D656" s="5"/>
      <c r="E656" s="4"/>
      <c r="F656" s="4"/>
      <c r="G656" s="4"/>
      <c r="H656" s="4"/>
      <c r="I656" s="4"/>
      <c r="J656" s="4"/>
      <c r="K656" s="4"/>
      <c r="L656" s="4"/>
      <c r="M656" s="4"/>
      <c r="N656" s="4"/>
      <c r="O656" s="4"/>
      <c r="P656" s="4"/>
      <c r="Q656" s="4"/>
      <c r="R656" s="4"/>
      <c r="S656" s="4"/>
      <c r="T656" s="4"/>
      <c r="U656" s="4"/>
    </row>
    <row r="657" spans="2:21" ht="14.25">
      <c r="B657" s="2"/>
      <c r="C657" s="2"/>
      <c r="D657" s="5"/>
      <c r="E657" s="4"/>
      <c r="F657" s="4"/>
      <c r="G657" s="4"/>
      <c r="H657" s="4"/>
      <c r="I657" s="4"/>
      <c r="J657" s="4"/>
      <c r="K657" s="4"/>
      <c r="L657" s="4"/>
      <c r="M657" s="4"/>
      <c r="N657" s="4"/>
      <c r="O657" s="4"/>
      <c r="P657" s="4"/>
      <c r="Q657" s="4"/>
      <c r="R657" s="4"/>
      <c r="S657" s="4"/>
      <c r="T657" s="4"/>
      <c r="U657" s="4"/>
    </row>
    <row r="658" spans="2:21" ht="14.25">
      <c r="B658" s="2"/>
      <c r="C658" s="2"/>
      <c r="D658" s="5"/>
      <c r="E658" s="4"/>
      <c r="F658" s="4"/>
      <c r="G658" s="4"/>
      <c r="H658" s="4"/>
      <c r="I658" s="4"/>
      <c r="J658" s="4"/>
      <c r="K658" s="4"/>
      <c r="L658" s="4"/>
      <c r="M658" s="4"/>
      <c r="N658" s="4"/>
      <c r="O658" s="4"/>
      <c r="P658" s="4"/>
      <c r="Q658" s="4"/>
      <c r="R658" s="4"/>
      <c r="S658" s="4"/>
      <c r="T658" s="4"/>
      <c r="U658" s="4"/>
    </row>
    <row r="659" spans="2:21" ht="14.25">
      <c r="B659" s="2"/>
      <c r="C659" s="2"/>
      <c r="D659" s="5"/>
      <c r="E659" s="4"/>
      <c r="F659" s="4"/>
      <c r="G659" s="4"/>
      <c r="H659" s="4"/>
      <c r="I659" s="4"/>
      <c r="J659" s="4"/>
      <c r="K659" s="4"/>
      <c r="L659" s="4"/>
      <c r="M659" s="4"/>
      <c r="N659" s="4"/>
      <c r="O659" s="4"/>
      <c r="P659" s="4"/>
      <c r="Q659" s="4"/>
      <c r="R659" s="4"/>
      <c r="S659" s="4"/>
      <c r="T659" s="4"/>
      <c r="U659" s="4"/>
    </row>
    <row r="660" spans="2:21" ht="14.25">
      <c r="B660" s="2"/>
      <c r="C660" s="2"/>
      <c r="D660" s="5"/>
      <c r="E660" s="4"/>
      <c r="F660" s="4"/>
      <c r="G660" s="4"/>
      <c r="H660" s="4"/>
      <c r="I660" s="4"/>
      <c r="J660" s="4"/>
      <c r="K660" s="4"/>
      <c r="L660" s="4"/>
      <c r="M660" s="4"/>
      <c r="N660" s="4"/>
      <c r="O660" s="4"/>
      <c r="P660" s="4"/>
      <c r="Q660" s="4"/>
      <c r="R660" s="4"/>
      <c r="S660" s="4"/>
      <c r="T660" s="4"/>
      <c r="U660" s="4"/>
    </row>
    <row r="661" spans="2:21" ht="14.25">
      <c r="B661" s="2"/>
      <c r="C661" s="2"/>
      <c r="D661" s="5"/>
      <c r="E661" s="4"/>
      <c r="F661" s="4"/>
      <c r="G661" s="4"/>
      <c r="H661" s="4"/>
      <c r="I661" s="4"/>
      <c r="J661" s="4"/>
      <c r="K661" s="4"/>
      <c r="L661" s="4"/>
      <c r="M661" s="4"/>
      <c r="N661" s="4"/>
      <c r="O661" s="4"/>
      <c r="P661" s="4"/>
      <c r="Q661" s="4"/>
      <c r="R661" s="4"/>
      <c r="S661" s="4"/>
      <c r="T661" s="4"/>
      <c r="U661" s="4"/>
    </row>
    <row r="662" spans="2:21" ht="14.25">
      <c r="B662" s="2"/>
      <c r="C662" s="2"/>
      <c r="D662" s="5"/>
      <c r="E662" s="4"/>
      <c r="F662" s="4"/>
      <c r="G662" s="4"/>
      <c r="H662" s="4"/>
      <c r="I662" s="4"/>
      <c r="J662" s="4"/>
      <c r="K662" s="4"/>
      <c r="L662" s="4"/>
      <c r="M662" s="4"/>
      <c r="N662" s="4"/>
      <c r="O662" s="4"/>
      <c r="P662" s="4"/>
      <c r="Q662" s="4"/>
      <c r="R662" s="4"/>
      <c r="S662" s="4"/>
      <c r="T662" s="4"/>
      <c r="U662" s="4"/>
    </row>
    <row r="663" spans="2:21" ht="14.25">
      <c r="B663" s="2"/>
      <c r="C663" s="2"/>
      <c r="D663" s="5"/>
      <c r="E663" s="4"/>
      <c r="F663" s="4"/>
      <c r="G663" s="4"/>
      <c r="H663" s="4"/>
      <c r="I663" s="4"/>
      <c r="J663" s="4"/>
      <c r="K663" s="4"/>
      <c r="L663" s="4"/>
      <c r="M663" s="4"/>
      <c r="N663" s="4"/>
      <c r="O663" s="4"/>
      <c r="P663" s="4"/>
      <c r="Q663" s="4"/>
      <c r="R663" s="4"/>
      <c r="S663" s="4"/>
      <c r="T663" s="4"/>
      <c r="U663" s="4"/>
    </row>
    <row r="664" spans="2:21" ht="14.25">
      <c r="B664" s="2"/>
      <c r="C664" s="2"/>
      <c r="D664" s="5"/>
      <c r="E664" s="4"/>
      <c r="F664" s="4"/>
      <c r="G664" s="4"/>
      <c r="H664" s="4"/>
      <c r="I664" s="4"/>
      <c r="J664" s="4"/>
      <c r="K664" s="4"/>
      <c r="L664" s="4"/>
      <c r="M664" s="4"/>
      <c r="N664" s="4"/>
      <c r="O664" s="4"/>
      <c r="P664" s="4"/>
      <c r="Q664" s="4"/>
      <c r="R664" s="4"/>
      <c r="S664" s="4"/>
      <c r="T664" s="4"/>
      <c r="U664" s="4"/>
    </row>
    <row r="665" spans="2:21" ht="14.25">
      <c r="B665" s="2"/>
      <c r="C665" s="2"/>
      <c r="D665" s="5"/>
      <c r="E665" s="4"/>
      <c r="F665" s="4"/>
      <c r="G665" s="4"/>
      <c r="H665" s="4"/>
      <c r="I665" s="4"/>
      <c r="J665" s="4"/>
      <c r="K665" s="4"/>
      <c r="L665" s="4"/>
      <c r="M665" s="4"/>
      <c r="N665" s="4"/>
      <c r="O665" s="4"/>
      <c r="P665" s="4"/>
      <c r="Q665" s="4"/>
      <c r="R665" s="4"/>
      <c r="S665" s="4"/>
      <c r="T665" s="4"/>
      <c r="U665" s="4"/>
    </row>
    <row r="666" spans="2:21" ht="14.25">
      <c r="B666" s="2"/>
      <c r="C666" s="2"/>
      <c r="D666" s="5"/>
      <c r="E666" s="4"/>
      <c r="F666" s="4"/>
      <c r="G666" s="4"/>
      <c r="H666" s="4"/>
      <c r="I666" s="4"/>
      <c r="J666" s="4"/>
      <c r="K666" s="4"/>
      <c r="L666" s="4"/>
      <c r="M666" s="4"/>
      <c r="N666" s="4"/>
      <c r="O666" s="4"/>
      <c r="P666" s="4"/>
      <c r="Q666" s="4"/>
      <c r="R666" s="4"/>
      <c r="S666" s="4"/>
      <c r="T666" s="4"/>
      <c r="U666" s="4"/>
    </row>
    <row r="667" spans="2:21" ht="14.25">
      <c r="B667" s="2"/>
      <c r="C667" s="2"/>
      <c r="D667" s="5"/>
      <c r="E667" s="4"/>
      <c r="F667" s="4"/>
      <c r="G667" s="4"/>
      <c r="H667" s="4"/>
      <c r="I667" s="4"/>
      <c r="J667" s="4"/>
      <c r="K667" s="4"/>
      <c r="L667" s="4"/>
      <c r="M667" s="4"/>
      <c r="N667" s="4"/>
      <c r="O667" s="4"/>
      <c r="P667" s="4"/>
      <c r="Q667" s="4"/>
      <c r="R667" s="4"/>
      <c r="S667" s="4"/>
      <c r="T667" s="4"/>
      <c r="U667" s="4"/>
    </row>
    <row r="668" spans="2:21" ht="14.25">
      <c r="B668" s="2"/>
      <c r="C668" s="2"/>
      <c r="D668" s="5"/>
      <c r="E668" s="4"/>
      <c r="F668" s="4"/>
      <c r="G668" s="4"/>
      <c r="H668" s="4"/>
      <c r="I668" s="4"/>
      <c r="J668" s="4"/>
      <c r="K668" s="4"/>
      <c r="L668" s="4"/>
      <c r="M668" s="4"/>
      <c r="N668" s="4"/>
      <c r="O668" s="4"/>
      <c r="P668" s="4"/>
      <c r="Q668" s="4"/>
      <c r="R668" s="4"/>
      <c r="S668" s="4"/>
      <c r="T668" s="4"/>
      <c r="U668" s="4"/>
    </row>
    <row r="669" spans="2:21" ht="14.25">
      <c r="B669" s="2"/>
      <c r="C669" s="2"/>
      <c r="D669" s="5"/>
      <c r="E669" s="4"/>
      <c r="F669" s="4"/>
      <c r="G669" s="4"/>
      <c r="H669" s="4"/>
      <c r="I669" s="4"/>
      <c r="J669" s="4"/>
      <c r="K669" s="4"/>
      <c r="L669" s="4"/>
      <c r="M669" s="4"/>
      <c r="N669" s="4"/>
      <c r="O669" s="4"/>
      <c r="P669" s="4"/>
      <c r="Q669" s="4"/>
      <c r="R669" s="4"/>
      <c r="S669" s="4"/>
      <c r="T669" s="4"/>
      <c r="U669" s="4"/>
    </row>
    <row r="670" spans="2:21" ht="14.25">
      <c r="B670" s="2"/>
      <c r="C670" s="2"/>
      <c r="D670" s="5"/>
      <c r="E670" s="4"/>
      <c r="F670" s="4"/>
      <c r="G670" s="4"/>
      <c r="H670" s="4"/>
      <c r="I670" s="4"/>
      <c r="J670" s="4"/>
      <c r="K670" s="4"/>
      <c r="L670" s="4"/>
      <c r="M670" s="4"/>
      <c r="N670" s="4"/>
      <c r="O670" s="4"/>
      <c r="P670" s="4"/>
      <c r="Q670" s="4"/>
      <c r="R670" s="4"/>
      <c r="S670" s="4"/>
      <c r="T670" s="4"/>
      <c r="U670" s="4"/>
    </row>
    <row r="671" spans="2:21" ht="14.25">
      <c r="B671" s="2"/>
      <c r="C671" s="2"/>
      <c r="D671" s="5"/>
      <c r="E671" s="4"/>
      <c r="F671" s="4"/>
      <c r="G671" s="4"/>
      <c r="H671" s="4"/>
      <c r="I671" s="4"/>
      <c r="J671" s="4"/>
      <c r="K671" s="4"/>
      <c r="L671" s="4"/>
      <c r="M671" s="4"/>
      <c r="N671" s="4"/>
      <c r="O671" s="4"/>
      <c r="P671" s="4"/>
      <c r="Q671" s="4"/>
      <c r="R671" s="4"/>
      <c r="S671" s="4"/>
      <c r="T671" s="4"/>
      <c r="U671" s="4"/>
    </row>
    <row r="672" spans="2:21" ht="14.25">
      <c r="B672" s="2"/>
      <c r="C672" s="2"/>
      <c r="D672" s="5"/>
      <c r="E672" s="4"/>
      <c r="F672" s="4"/>
      <c r="G672" s="4"/>
      <c r="H672" s="4"/>
      <c r="I672" s="4"/>
      <c r="J672" s="4"/>
      <c r="K672" s="4"/>
      <c r="L672" s="4"/>
      <c r="M672" s="4"/>
      <c r="N672" s="4"/>
      <c r="O672" s="4"/>
      <c r="P672" s="4"/>
      <c r="Q672" s="4"/>
      <c r="R672" s="4"/>
      <c r="S672" s="4"/>
      <c r="T672" s="4"/>
      <c r="U672" s="4"/>
    </row>
    <row r="673" spans="2:21" ht="14.25">
      <c r="B673" s="2"/>
      <c r="C673" s="2"/>
      <c r="D673" s="5"/>
      <c r="E673" s="4"/>
      <c r="F673" s="4"/>
      <c r="G673" s="4"/>
      <c r="H673" s="4"/>
      <c r="I673" s="4"/>
      <c r="J673" s="4"/>
      <c r="K673" s="4"/>
      <c r="L673" s="4"/>
      <c r="M673" s="4"/>
      <c r="N673" s="4"/>
      <c r="O673" s="4"/>
      <c r="P673" s="4"/>
      <c r="Q673" s="4"/>
      <c r="R673" s="4"/>
      <c r="S673" s="4"/>
      <c r="T673" s="4"/>
      <c r="U673" s="4"/>
    </row>
    <row r="674" spans="2:21" ht="14.25">
      <c r="B674" s="2"/>
      <c r="C674" s="2"/>
      <c r="D674" s="5"/>
      <c r="E674" s="4"/>
      <c r="F674" s="4"/>
      <c r="G674" s="4"/>
      <c r="H674" s="4"/>
      <c r="I674" s="4"/>
      <c r="J674" s="4"/>
      <c r="K674" s="4"/>
      <c r="L674" s="4"/>
      <c r="M674" s="4"/>
      <c r="N674" s="4"/>
      <c r="O674" s="4"/>
      <c r="P674" s="4"/>
      <c r="Q674" s="4"/>
      <c r="R674" s="4"/>
      <c r="S674" s="4"/>
      <c r="T674" s="4"/>
      <c r="U674" s="4"/>
    </row>
    <row r="675" spans="2:21" ht="14.25">
      <c r="B675" s="2"/>
      <c r="C675" s="2"/>
      <c r="D675" s="5"/>
      <c r="E675" s="4"/>
      <c r="F675" s="4"/>
      <c r="G675" s="4"/>
      <c r="H675" s="4"/>
      <c r="I675" s="4"/>
      <c r="J675" s="4"/>
      <c r="K675" s="4"/>
      <c r="L675" s="4"/>
      <c r="M675" s="4"/>
      <c r="N675" s="4"/>
      <c r="O675" s="4"/>
      <c r="P675" s="4"/>
      <c r="Q675" s="4"/>
      <c r="R675" s="4"/>
      <c r="S675" s="4"/>
      <c r="T675" s="4"/>
      <c r="U675" s="4"/>
    </row>
    <row r="676" spans="2:21" ht="14.25">
      <c r="B676" s="2"/>
      <c r="C676" s="2"/>
      <c r="D676" s="5"/>
      <c r="E676" s="4"/>
      <c r="F676" s="4"/>
      <c r="G676" s="4"/>
      <c r="H676" s="4"/>
      <c r="I676" s="4"/>
      <c r="J676" s="4"/>
      <c r="K676" s="4"/>
      <c r="L676" s="4"/>
      <c r="M676" s="4"/>
      <c r="N676" s="4"/>
      <c r="O676" s="4"/>
      <c r="P676" s="4"/>
      <c r="Q676" s="4"/>
      <c r="R676" s="4"/>
      <c r="S676" s="4"/>
      <c r="T676" s="4"/>
      <c r="U676" s="4"/>
    </row>
    <row r="677" spans="2:21" ht="14.25">
      <c r="B677" s="2"/>
      <c r="C677" s="2"/>
      <c r="D677" s="5"/>
      <c r="E677" s="4"/>
      <c r="F677" s="4"/>
      <c r="G677" s="4"/>
      <c r="H677" s="4"/>
      <c r="I677" s="4"/>
      <c r="J677" s="4"/>
      <c r="K677" s="4"/>
      <c r="L677" s="4"/>
      <c r="M677" s="4"/>
      <c r="N677" s="4"/>
      <c r="O677" s="4"/>
      <c r="P677" s="4"/>
      <c r="Q677" s="4"/>
      <c r="R677" s="4"/>
      <c r="S677" s="4"/>
      <c r="T677" s="4"/>
      <c r="U677" s="4"/>
    </row>
    <row r="678" spans="2:21" ht="14.25">
      <c r="B678" s="2"/>
      <c r="C678" s="2"/>
      <c r="D678" s="5"/>
      <c r="E678" s="4"/>
      <c r="F678" s="4"/>
      <c r="G678" s="4"/>
      <c r="H678" s="4"/>
      <c r="I678" s="4"/>
      <c r="J678" s="4"/>
      <c r="K678" s="4"/>
      <c r="L678" s="4"/>
      <c r="M678" s="4"/>
      <c r="N678" s="4"/>
      <c r="O678" s="4"/>
      <c r="P678" s="4"/>
      <c r="Q678" s="4"/>
      <c r="R678" s="4"/>
      <c r="S678" s="4"/>
      <c r="T678" s="4"/>
      <c r="U678" s="4"/>
    </row>
    <row r="679" spans="2:21" ht="14.25">
      <c r="B679" s="2"/>
      <c r="C679" s="2"/>
      <c r="D679" s="5"/>
      <c r="E679" s="4"/>
      <c r="F679" s="4"/>
      <c r="G679" s="4"/>
      <c r="H679" s="4"/>
      <c r="I679" s="4"/>
      <c r="J679" s="4"/>
      <c r="K679" s="4"/>
      <c r="L679" s="4"/>
      <c r="M679" s="4"/>
      <c r="N679" s="4"/>
      <c r="O679" s="4"/>
      <c r="P679" s="4"/>
      <c r="Q679" s="4"/>
      <c r="R679" s="4"/>
      <c r="S679" s="4"/>
      <c r="T679" s="4"/>
      <c r="U679" s="4"/>
    </row>
    <row r="680" spans="2:21" ht="14.25">
      <c r="B680" s="2"/>
      <c r="C680" s="2"/>
      <c r="D680" s="5"/>
      <c r="E680" s="4"/>
      <c r="F680" s="4"/>
      <c r="G680" s="4"/>
      <c r="H680" s="4"/>
      <c r="I680" s="4"/>
      <c r="J680" s="4"/>
      <c r="K680" s="4"/>
      <c r="L680" s="4"/>
      <c r="M680" s="4"/>
      <c r="N680" s="4"/>
      <c r="O680" s="4"/>
      <c r="P680" s="4"/>
      <c r="Q680" s="4"/>
      <c r="R680" s="4"/>
      <c r="S680" s="4"/>
      <c r="T680" s="4"/>
      <c r="U680" s="4"/>
    </row>
    <row r="681" spans="2:21" ht="14.25">
      <c r="B681" s="2"/>
      <c r="C681" s="2"/>
      <c r="D681" s="5"/>
      <c r="E681" s="4"/>
      <c r="F681" s="4"/>
      <c r="G681" s="4"/>
      <c r="H681" s="4"/>
      <c r="I681" s="4"/>
      <c r="J681" s="4"/>
      <c r="K681" s="4"/>
      <c r="L681" s="4"/>
      <c r="M681" s="4"/>
      <c r="N681" s="4"/>
      <c r="O681" s="4"/>
      <c r="P681" s="4"/>
      <c r="Q681" s="4"/>
      <c r="R681" s="4"/>
      <c r="S681" s="4"/>
      <c r="T681" s="4"/>
      <c r="U681" s="4"/>
    </row>
    <row r="682" spans="2:21" ht="14.25">
      <c r="B682" s="2"/>
      <c r="C682" s="2"/>
      <c r="D682" s="5"/>
      <c r="E682" s="4"/>
      <c r="F682" s="4"/>
      <c r="G682" s="4"/>
      <c r="H682" s="4"/>
      <c r="I682" s="4"/>
      <c r="J682" s="4"/>
      <c r="K682" s="4"/>
      <c r="L682" s="4"/>
      <c r="M682" s="4"/>
      <c r="N682" s="4"/>
      <c r="O682" s="4"/>
      <c r="P682" s="4"/>
      <c r="Q682" s="4"/>
      <c r="R682" s="4"/>
      <c r="S682" s="4"/>
      <c r="T682" s="4"/>
      <c r="U682" s="4"/>
    </row>
    <row r="683" spans="2:21" ht="14.25">
      <c r="B683" s="2"/>
      <c r="C683" s="2"/>
      <c r="D683" s="5"/>
      <c r="E683" s="4"/>
      <c r="F683" s="4"/>
      <c r="G683" s="4"/>
      <c r="H683" s="4"/>
      <c r="I683" s="4"/>
      <c r="J683" s="4"/>
      <c r="K683" s="4"/>
      <c r="L683" s="4"/>
      <c r="M683" s="4"/>
      <c r="N683" s="4"/>
      <c r="O683" s="4"/>
      <c r="P683" s="4"/>
      <c r="Q683" s="4"/>
      <c r="R683" s="4"/>
      <c r="S683" s="4"/>
      <c r="T683" s="4"/>
      <c r="U683" s="4"/>
    </row>
    <row r="684" spans="2:21" ht="14.25">
      <c r="B684" s="2"/>
      <c r="C684" s="2"/>
      <c r="D684" s="5"/>
      <c r="E684" s="4"/>
      <c r="F684" s="4"/>
      <c r="G684" s="4"/>
      <c r="H684" s="4"/>
      <c r="I684" s="4"/>
      <c r="J684" s="4"/>
      <c r="K684" s="4"/>
      <c r="L684" s="4"/>
      <c r="M684" s="4"/>
      <c r="N684" s="4"/>
      <c r="O684" s="4"/>
      <c r="P684" s="4"/>
      <c r="Q684" s="4"/>
      <c r="R684" s="4"/>
      <c r="S684" s="4"/>
      <c r="T684" s="4"/>
      <c r="U684" s="4"/>
    </row>
    <row r="685" spans="2:21" ht="14.25">
      <c r="B685" s="2"/>
      <c r="C685" s="2"/>
      <c r="D685" s="5"/>
      <c r="E685" s="4"/>
      <c r="F685" s="4"/>
      <c r="G685" s="4"/>
      <c r="H685" s="4"/>
      <c r="I685" s="4"/>
      <c r="J685" s="4"/>
      <c r="K685" s="4"/>
      <c r="L685" s="4"/>
      <c r="M685" s="4"/>
      <c r="N685" s="4"/>
      <c r="O685" s="4"/>
      <c r="P685" s="4"/>
      <c r="Q685" s="4"/>
      <c r="R685" s="4"/>
      <c r="S685" s="4"/>
      <c r="T685" s="4"/>
      <c r="U685" s="4"/>
    </row>
    <row r="686" spans="2:21" ht="14.25">
      <c r="B686" s="2"/>
      <c r="C686" s="2"/>
      <c r="D686" s="5"/>
      <c r="E686" s="4"/>
      <c r="F686" s="4"/>
      <c r="G686" s="4"/>
      <c r="H686" s="4"/>
      <c r="I686" s="4"/>
      <c r="J686" s="4"/>
      <c r="K686" s="4"/>
      <c r="L686" s="4"/>
      <c r="M686" s="4"/>
      <c r="N686" s="4"/>
      <c r="O686" s="4"/>
      <c r="P686" s="4"/>
      <c r="Q686" s="4"/>
      <c r="R686" s="4"/>
      <c r="S686" s="4"/>
      <c r="T686" s="4"/>
      <c r="U686" s="4"/>
    </row>
    <row r="687" spans="2:21" ht="14.25">
      <c r="B687" s="2"/>
      <c r="C687" s="2"/>
      <c r="D687" s="5"/>
      <c r="E687" s="4"/>
      <c r="F687" s="4"/>
      <c r="G687" s="4"/>
      <c r="H687" s="4"/>
      <c r="I687" s="4"/>
      <c r="J687" s="4"/>
      <c r="K687" s="4"/>
      <c r="L687" s="4"/>
      <c r="M687" s="4"/>
      <c r="N687" s="4"/>
      <c r="O687" s="4"/>
      <c r="P687" s="4"/>
      <c r="Q687" s="4"/>
      <c r="R687" s="4"/>
      <c r="S687" s="4"/>
      <c r="T687" s="4"/>
      <c r="U687" s="4"/>
    </row>
    <row r="688" spans="2:21" ht="14.25">
      <c r="B688" s="2"/>
      <c r="C688" s="2"/>
      <c r="D688" s="5"/>
      <c r="E688" s="4"/>
      <c r="F688" s="4"/>
      <c r="G688" s="4"/>
      <c r="H688" s="4"/>
      <c r="I688" s="4"/>
      <c r="J688" s="4"/>
      <c r="K688" s="4"/>
      <c r="L688" s="4"/>
      <c r="M688" s="4"/>
      <c r="N688" s="4"/>
      <c r="O688" s="4"/>
      <c r="P688" s="4"/>
      <c r="Q688" s="4"/>
      <c r="R688" s="4"/>
      <c r="S688" s="4"/>
      <c r="T688" s="4"/>
      <c r="U688" s="4"/>
    </row>
    <row r="689" spans="2:21" ht="14.25">
      <c r="B689" s="2"/>
      <c r="C689" s="2"/>
      <c r="D689" s="5"/>
      <c r="E689" s="4"/>
      <c r="F689" s="4"/>
      <c r="G689" s="4"/>
      <c r="H689" s="4"/>
      <c r="I689" s="4"/>
      <c r="J689" s="4"/>
      <c r="K689" s="4"/>
      <c r="L689" s="4"/>
      <c r="M689" s="4"/>
      <c r="N689" s="4"/>
      <c r="O689" s="4"/>
      <c r="P689" s="4"/>
      <c r="Q689" s="4"/>
      <c r="R689" s="4"/>
      <c r="S689" s="4"/>
      <c r="T689" s="4"/>
      <c r="U689" s="4"/>
    </row>
    <row r="690" spans="2:21" ht="14.25">
      <c r="B690" s="2"/>
      <c r="C690" s="2"/>
      <c r="D690" s="5"/>
      <c r="E690" s="4"/>
      <c r="F690" s="4"/>
      <c r="G690" s="4"/>
      <c r="H690" s="4"/>
      <c r="I690" s="4"/>
      <c r="J690" s="4"/>
      <c r="K690" s="4"/>
      <c r="L690" s="4"/>
      <c r="M690" s="4"/>
      <c r="N690" s="4"/>
      <c r="O690" s="4"/>
      <c r="P690" s="4"/>
      <c r="Q690" s="4"/>
      <c r="R690" s="4"/>
      <c r="S690" s="4"/>
      <c r="T690" s="4"/>
      <c r="U690" s="4"/>
    </row>
    <row r="691" spans="2:21" ht="14.25">
      <c r="B691" s="2"/>
      <c r="C691" s="2"/>
      <c r="D691" s="5"/>
      <c r="E691" s="4"/>
      <c r="F691" s="4"/>
      <c r="G691" s="4"/>
      <c r="H691" s="4"/>
      <c r="I691" s="4"/>
      <c r="J691" s="4"/>
      <c r="K691" s="4"/>
      <c r="L691" s="4"/>
      <c r="M691" s="4"/>
      <c r="N691" s="4"/>
      <c r="O691" s="4"/>
      <c r="P691" s="4"/>
      <c r="Q691" s="4"/>
      <c r="R691" s="4"/>
      <c r="S691" s="4"/>
      <c r="T691" s="4"/>
      <c r="U691" s="4"/>
    </row>
    <row r="692" spans="2:21" ht="14.25">
      <c r="B692" s="2"/>
      <c r="C692" s="2"/>
      <c r="D692" s="5"/>
      <c r="E692" s="4"/>
      <c r="F692" s="4"/>
      <c r="G692" s="4"/>
      <c r="H692" s="4"/>
      <c r="I692" s="4"/>
      <c r="J692" s="4"/>
      <c r="K692" s="4"/>
      <c r="L692" s="4"/>
      <c r="M692" s="4"/>
      <c r="N692" s="4"/>
      <c r="O692" s="4"/>
      <c r="P692" s="4"/>
      <c r="Q692" s="4"/>
      <c r="R692" s="4"/>
      <c r="S692" s="4"/>
      <c r="T692" s="4"/>
      <c r="U692" s="4"/>
    </row>
    <row r="693" spans="2:21" ht="14.25">
      <c r="B693" s="2"/>
      <c r="C693" s="2"/>
      <c r="D693" s="5"/>
      <c r="E693" s="4"/>
      <c r="F693" s="4"/>
      <c r="G693" s="4"/>
      <c r="H693" s="4"/>
      <c r="I693" s="4"/>
      <c r="J693" s="4"/>
      <c r="K693" s="4"/>
      <c r="L693" s="4"/>
      <c r="M693" s="4"/>
      <c r="N693" s="4"/>
      <c r="O693" s="4"/>
      <c r="P693" s="4"/>
      <c r="Q693" s="4"/>
      <c r="R693" s="4"/>
      <c r="S693" s="4"/>
      <c r="T693" s="4"/>
      <c r="U693" s="4"/>
    </row>
    <row r="694" spans="2:21" ht="14.25">
      <c r="B694" s="2"/>
      <c r="C694" s="2"/>
      <c r="D694" s="5"/>
      <c r="E694" s="4"/>
      <c r="F694" s="4"/>
      <c r="G694" s="4"/>
      <c r="H694" s="4"/>
      <c r="I694" s="4"/>
      <c r="J694" s="4"/>
      <c r="K694" s="4"/>
      <c r="L694" s="4"/>
      <c r="M694" s="4"/>
      <c r="N694" s="4"/>
      <c r="O694" s="4"/>
      <c r="P694" s="4"/>
      <c r="Q694" s="4"/>
      <c r="R694" s="4"/>
      <c r="S694" s="4"/>
      <c r="T694" s="4"/>
      <c r="U694" s="4"/>
    </row>
    <row r="695" spans="2:21" ht="14.25">
      <c r="B695" s="2"/>
      <c r="C695" s="2"/>
      <c r="D695" s="5"/>
      <c r="E695" s="4"/>
      <c r="F695" s="4"/>
      <c r="G695" s="4"/>
      <c r="H695" s="4"/>
      <c r="I695" s="4"/>
      <c r="J695" s="4"/>
      <c r="K695" s="4"/>
      <c r="L695" s="4"/>
      <c r="M695" s="4"/>
      <c r="N695" s="4"/>
      <c r="O695" s="4"/>
      <c r="P695" s="4"/>
      <c r="Q695" s="4"/>
      <c r="R695" s="4"/>
      <c r="S695" s="4"/>
      <c r="T695" s="4"/>
      <c r="U695" s="4"/>
    </row>
    <row r="696" spans="2:21" ht="14.25">
      <c r="B696" s="2"/>
      <c r="C696" s="2"/>
      <c r="D696" s="5"/>
      <c r="E696" s="4"/>
      <c r="F696" s="4"/>
      <c r="G696" s="4"/>
      <c r="H696" s="4"/>
      <c r="I696" s="4"/>
      <c r="J696" s="4"/>
      <c r="K696" s="4"/>
      <c r="L696" s="4"/>
      <c r="M696" s="4"/>
      <c r="N696" s="4"/>
      <c r="O696" s="4"/>
      <c r="P696" s="4"/>
      <c r="Q696" s="4"/>
      <c r="R696" s="4"/>
      <c r="S696" s="4"/>
      <c r="T696" s="4"/>
      <c r="U696" s="4"/>
    </row>
    <row r="697" spans="2:21" ht="14.25">
      <c r="B697" s="2"/>
      <c r="C697" s="2"/>
      <c r="D697" s="5"/>
      <c r="E697" s="4"/>
      <c r="F697" s="4"/>
      <c r="G697" s="4"/>
      <c r="H697" s="4"/>
      <c r="I697" s="4"/>
      <c r="J697" s="4"/>
      <c r="K697" s="4"/>
      <c r="L697" s="4"/>
      <c r="M697" s="4"/>
      <c r="N697" s="4"/>
      <c r="O697" s="4"/>
      <c r="P697" s="4"/>
      <c r="Q697" s="4"/>
      <c r="R697" s="4"/>
      <c r="S697" s="4"/>
      <c r="T697" s="4"/>
      <c r="U697" s="4"/>
    </row>
    <row r="698" spans="2:21" ht="14.25">
      <c r="B698" s="2"/>
      <c r="C698" s="2"/>
      <c r="D698" s="5"/>
      <c r="E698" s="4"/>
      <c r="F698" s="4"/>
      <c r="G698" s="4"/>
      <c r="H698" s="4"/>
      <c r="I698" s="4"/>
      <c r="J698" s="4"/>
      <c r="K698" s="4"/>
      <c r="L698" s="4"/>
      <c r="M698" s="4"/>
      <c r="N698" s="4"/>
      <c r="O698" s="4"/>
      <c r="P698" s="4"/>
      <c r="Q698" s="4"/>
      <c r="R698" s="4"/>
      <c r="S698" s="4"/>
      <c r="T698" s="4"/>
      <c r="U698" s="4"/>
    </row>
    <row r="699" spans="2:21" ht="14.25">
      <c r="B699" s="2"/>
      <c r="C699" s="2"/>
      <c r="D699" s="5"/>
      <c r="E699" s="4"/>
      <c r="F699" s="4"/>
      <c r="G699" s="4"/>
      <c r="H699" s="4"/>
      <c r="I699" s="4"/>
      <c r="J699" s="4"/>
      <c r="K699" s="4"/>
      <c r="L699" s="4"/>
      <c r="M699" s="4"/>
      <c r="N699" s="4"/>
      <c r="O699" s="4"/>
      <c r="P699" s="4"/>
      <c r="Q699" s="4"/>
      <c r="R699" s="4"/>
      <c r="S699" s="4"/>
      <c r="T699" s="4"/>
      <c r="U699" s="4"/>
    </row>
    <row r="700" spans="2:21" ht="14.25">
      <c r="B700" s="2"/>
      <c r="C700" s="2"/>
      <c r="D700" s="5"/>
      <c r="E700" s="4"/>
      <c r="F700" s="4"/>
      <c r="G700" s="4"/>
      <c r="H700" s="4"/>
      <c r="I700" s="4"/>
      <c r="J700" s="4"/>
      <c r="K700" s="4"/>
      <c r="L700" s="4"/>
      <c r="M700" s="4"/>
      <c r="N700" s="4"/>
      <c r="O700" s="4"/>
      <c r="P700" s="4"/>
      <c r="Q700" s="4"/>
      <c r="R700" s="4"/>
      <c r="S700" s="4"/>
      <c r="T700" s="4"/>
      <c r="U700" s="4"/>
    </row>
    <row r="701" spans="2:21" ht="14.25">
      <c r="B701" s="2"/>
      <c r="C701" s="2"/>
      <c r="D701" s="5"/>
      <c r="E701" s="4"/>
      <c r="F701" s="4"/>
      <c r="G701" s="4"/>
      <c r="H701" s="4"/>
      <c r="I701" s="4"/>
      <c r="J701" s="4"/>
      <c r="K701" s="4"/>
      <c r="L701" s="4"/>
      <c r="M701" s="4"/>
      <c r="N701" s="4"/>
      <c r="O701" s="4"/>
      <c r="P701" s="4"/>
      <c r="Q701" s="4"/>
      <c r="R701" s="4"/>
      <c r="S701" s="4"/>
      <c r="T701" s="4"/>
      <c r="U701" s="4"/>
    </row>
    <row r="702" spans="2:21" ht="14.25">
      <c r="B702" s="2"/>
      <c r="C702" s="2"/>
      <c r="D702" s="5"/>
      <c r="E702" s="4"/>
      <c r="F702" s="4"/>
      <c r="G702" s="4"/>
      <c r="H702" s="4"/>
      <c r="I702" s="4"/>
      <c r="J702" s="4"/>
      <c r="K702" s="4"/>
      <c r="L702" s="4"/>
      <c r="M702" s="4"/>
      <c r="N702" s="4"/>
      <c r="O702" s="4"/>
      <c r="P702" s="4"/>
      <c r="Q702" s="4"/>
      <c r="R702" s="4"/>
      <c r="S702" s="4"/>
      <c r="T702" s="4"/>
      <c r="U702" s="4"/>
    </row>
    <row r="703" spans="2:21" ht="14.25">
      <c r="B703" s="2"/>
      <c r="C703" s="2"/>
      <c r="D703" s="5"/>
      <c r="E703" s="4"/>
      <c r="F703" s="4"/>
      <c r="G703" s="4"/>
      <c r="H703" s="4"/>
      <c r="I703" s="4"/>
      <c r="J703" s="4"/>
      <c r="K703" s="4"/>
      <c r="L703" s="4"/>
      <c r="M703" s="4"/>
      <c r="N703" s="4"/>
      <c r="O703" s="4"/>
      <c r="P703" s="4"/>
      <c r="Q703" s="4"/>
      <c r="R703" s="4"/>
      <c r="S703" s="4"/>
      <c r="T703" s="4"/>
      <c r="U703" s="4"/>
    </row>
    <row r="704" spans="2:21" ht="14.25">
      <c r="B704" s="2"/>
      <c r="C704" s="2"/>
      <c r="D704" s="5"/>
      <c r="E704" s="4"/>
      <c r="F704" s="4"/>
      <c r="G704" s="4"/>
      <c r="H704" s="4"/>
      <c r="I704" s="4"/>
      <c r="J704" s="4"/>
      <c r="K704" s="4"/>
      <c r="L704" s="4"/>
      <c r="M704" s="4"/>
      <c r="N704" s="4"/>
      <c r="O704" s="4"/>
      <c r="P704" s="4"/>
      <c r="Q704" s="4"/>
      <c r="R704" s="4"/>
      <c r="S704" s="4"/>
      <c r="T704" s="4"/>
      <c r="U704" s="4"/>
    </row>
    <row r="705" spans="2:21" ht="14.25">
      <c r="B705" s="2"/>
      <c r="C705" s="2"/>
      <c r="D705" s="5"/>
      <c r="E705" s="4"/>
      <c r="F705" s="4"/>
      <c r="G705" s="4"/>
      <c r="H705" s="4"/>
      <c r="I705" s="4"/>
      <c r="J705" s="4"/>
      <c r="K705" s="4"/>
      <c r="L705" s="4"/>
      <c r="M705" s="4"/>
      <c r="N705" s="4"/>
      <c r="O705" s="4"/>
      <c r="P705" s="4"/>
      <c r="Q705" s="4"/>
      <c r="R705" s="4"/>
      <c r="S705" s="4"/>
      <c r="T705" s="4"/>
      <c r="U705" s="4"/>
    </row>
    <row r="706" spans="2:21" ht="14.25">
      <c r="B706" s="2"/>
      <c r="C706" s="2"/>
      <c r="D706" s="5"/>
      <c r="E706" s="4"/>
      <c r="F706" s="4"/>
      <c r="G706" s="4"/>
      <c r="H706" s="4"/>
      <c r="I706" s="4"/>
      <c r="J706" s="4"/>
      <c r="K706" s="4"/>
      <c r="L706" s="4"/>
      <c r="M706" s="4"/>
      <c r="N706" s="4"/>
      <c r="O706" s="4"/>
      <c r="P706" s="4"/>
      <c r="Q706" s="4"/>
      <c r="R706" s="4"/>
      <c r="S706" s="4"/>
      <c r="T706" s="4"/>
      <c r="U706" s="4"/>
    </row>
    <row r="707" spans="2:21" ht="14.25">
      <c r="B707" s="2"/>
      <c r="C707" s="2"/>
      <c r="D707" s="5"/>
      <c r="E707" s="4"/>
      <c r="F707" s="4"/>
      <c r="G707" s="4"/>
      <c r="H707" s="4"/>
      <c r="I707" s="4"/>
      <c r="J707" s="4"/>
      <c r="K707" s="4"/>
      <c r="L707" s="4"/>
      <c r="M707" s="4"/>
      <c r="N707" s="4"/>
      <c r="O707" s="4"/>
      <c r="P707" s="4"/>
      <c r="Q707" s="4"/>
      <c r="R707" s="4"/>
      <c r="S707" s="4"/>
      <c r="T707" s="4"/>
      <c r="U707" s="4"/>
    </row>
    <row r="708" spans="2:21" ht="14.25">
      <c r="B708" s="2"/>
      <c r="C708" s="2"/>
      <c r="D708" s="5"/>
      <c r="E708" s="4"/>
      <c r="F708" s="4"/>
      <c r="G708" s="4"/>
      <c r="H708" s="4"/>
      <c r="I708" s="4"/>
      <c r="J708" s="4"/>
      <c r="K708" s="4"/>
      <c r="L708" s="4"/>
      <c r="M708" s="4"/>
      <c r="N708" s="4"/>
      <c r="O708" s="4"/>
      <c r="P708" s="4"/>
      <c r="Q708" s="4"/>
      <c r="R708" s="4"/>
      <c r="S708" s="4"/>
      <c r="T708" s="4"/>
      <c r="U708" s="4"/>
    </row>
    <row r="709" spans="2:21" ht="14.25">
      <c r="B709" s="2"/>
      <c r="C709" s="2"/>
      <c r="D709" s="5"/>
      <c r="E709" s="4"/>
      <c r="F709" s="4"/>
      <c r="G709" s="4"/>
      <c r="H709" s="4"/>
      <c r="I709" s="4"/>
      <c r="J709" s="4"/>
      <c r="K709" s="4"/>
      <c r="L709" s="4"/>
      <c r="M709" s="4"/>
      <c r="N709" s="4"/>
      <c r="O709" s="4"/>
      <c r="P709" s="4"/>
      <c r="Q709" s="4"/>
      <c r="R709" s="4"/>
      <c r="S709" s="4"/>
      <c r="T709" s="4"/>
      <c r="U709" s="4"/>
    </row>
    <row r="710" spans="2:21" ht="14.25">
      <c r="B710" s="2"/>
      <c r="C710" s="2"/>
      <c r="D710" s="5"/>
      <c r="E710" s="4"/>
      <c r="F710" s="4"/>
      <c r="G710" s="4"/>
      <c r="H710" s="4"/>
      <c r="I710" s="4"/>
      <c r="J710" s="4"/>
      <c r="K710" s="4"/>
      <c r="L710" s="4"/>
      <c r="M710" s="4"/>
      <c r="N710" s="4"/>
      <c r="O710" s="4"/>
      <c r="P710" s="4"/>
      <c r="Q710" s="4"/>
      <c r="R710" s="4"/>
      <c r="S710" s="4"/>
      <c r="T710" s="4"/>
      <c r="U710" s="4"/>
    </row>
    <row r="711" spans="2:21" ht="14.25">
      <c r="B711" s="2"/>
      <c r="C711" s="2"/>
      <c r="D711" s="5"/>
      <c r="E711" s="4"/>
      <c r="F711" s="4"/>
      <c r="G711" s="4"/>
      <c r="H711" s="4"/>
      <c r="I711" s="4"/>
      <c r="J711" s="4"/>
      <c r="K711" s="4"/>
      <c r="L711" s="4"/>
      <c r="M711" s="4"/>
      <c r="N711" s="4"/>
      <c r="O711" s="4"/>
      <c r="P711" s="4"/>
      <c r="Q711" s="4"/>
      <c r="R711" s="4"/>
      <c r="S711" s="4"/>
      <c r="T711" s="4"/>
      <c r="U711" s="4"/>
    </row>
    <row r="712" spans="2:21" ht="14.25">
      <c r="B712" s="2"/>
      <c r="C712" s="2"/>
      <c r="D712" s="5"/>
      <c r="E712" s="4"/>
      <c r="F712" s="4"/>
      <c r="G712" s="4"/>
      <c r="H712" s="4"/>
      <c r="I712" s="4"/>
      <c r="J712" s="4"/>
      <c r="K712" s="4"/>
      <c r="L712" s="4"/>
      <c r="M712" s="4"/>
      <c r="N712" s="4"/>
      <c r="O712" s="4"/>
      <c r="P712" s="4"/>
      <c r="Q712" s="4"/>
      <c r="R712" s="4"/>
      <c r="S712" s="4"/>
      <c r="T712" s="4"/>
      <c r="U712" s="4"/>
    </row>
  </sheetData>
  <sheetProtection algorithmName="SHA-512" hashValue="/0dyQ3cUkubes5QYIbIrmez+L/H+dgullsP/p0w8SuldaOmOTd97s6y8wuhxLS/5dis2OkJTQ+xK5Ce51XBb3g==" saltValue="QtTHDGLXndi/PE3pNFDeIw==" spinCount="100000" sheet="1" objects="1" scenarios="1" selectLockedCells="1" selectUnlockedCells="1"/>
  <protectedRanges>
    <protectedRange algorithmName="SHA-512" hashValue="mphHNTHS+P0C/uoHVodBb5Sj8Bb5Cwn36xsJdCPQN4IBAwUNFQpICvySYUJ64UzoRdkSLaTCf31choFU/WWAyA==" saltValue="hF2IUVthWCM+4EEEi6V0Ow==" spinCount="100000" sqref="B52" name="Range1_1"/>
    <protectedRange algorithmName="SHA-512" hashValue="mphHNTHS+P0C/uoHVodBb5Sj8Bb5Cwn36xsJdCPQN4IBAwUNFQpICvySYUJ64UzoRdkSLaTCf31choFU/WWAyA==" saltValue="hF2IUVthWCM+4EEEi6V0Ow==" spinCount="100000" sqref="B9:B15 B16 B17:B49 B51 B50 B53:B62 B63 B64:B67 B68 B69:B76 B77 B78:B79 B81:B86 B80 B87 B88:B90 B110:B120 B109 B121 B122:B135 B136 B137:B150 B152:B157 B151 B92:B102 B107:B108 C8:D102 C107:D157 B103:D106 B8" name="Range1"/>
  </protectedRanges>
  <mergeCells count="98">
    <mergeCell ref="E157:G157"/>
    <mergeCell ref="E95:G95"/>
    <mergeCell ref="E96:G98"/>
    <mergeCell ref="E104:G104"/>
    <mergeCell ref="E106:G106"/>
    <mergeCell ref="E100:G102"/>
    <mergeCell ref="E129:G129"/>
    <mergeCell ref="E130:G130"/>
    <mergeCell ref="E135:G135"/>
    <mergeCell ref="E138:G149"/>
    <mergeCell ref="E131:G131"/>
    <mergeCell ref="E132:G133"/>
    <mergeCell ref="E108:G108"/>
    <mergeCell ref="B109:G109"/>
    <mergeCell ref="B121:G121"/>
    <mergeCell ref="B136:G136"/>
    <mergeCell ref="E111:G120"/>
    <mergeCell ref="E123:G128"/>
    <mergeCell ref="E150:G150"/>
    <mergeCell ref="E94:G94"/>
    <mergeCell ref="E73:G73"/>
    <mergeCell ref="E74:G74"/>
    <mergeCell ref="E76:G76"/>
    <mergeCell ref="B78:G78"/>
    <mergeCell ref="B81:G81"/>
    <mergeCell ref="B87:G87"/>
    <mergeCell ref="B80:G80"/>
    <mergeCell ref="E82:G86"/>
    <mergeCell ref="E89:G89"/>
    <mergeCell ref="B107:G107"/>
    <mergeCell ref="B110:G110"/>
    <mergeCell ref="E79:G79"/>
    <mergeCell ref="E11:G12"/>
    <mergeCell ref="A1:G1"/>
    <mergeCell ref="B10:G10"/>
    <mergeCell ref="E36:G38"/>
    <mergeCell ref="D5:E5"/>
    <mergeCell ref="D6:E6"/>
    <mergeCell ref="E24:G24"/>
    <mergeCell ref="E26:G28"/>
    <mergeCell ref="E30:G30"/>
    <mergeCell ref="E14:G14"/>
    <mergeCell ref="E15:G15"/>
    <mergeCell ref="E18:G18"/>
    <mergeCell ref="E19:G19"/>
    <mergeCell ref="B9:G9"/>
    <mergeCell ref="B16:G16"/>
    <mergeCell ref="B31:G31"/>
    <mergeCell ref="E65:G67"/>
    <mergeCell ref="E70:G72"/>
    <mergeCell ref="E48:G48"/>
    <mergeCell ref="E49:G49"/>
    <mergeCell ref="E13:G13"/>
    <mergeCell ref="B50:G50"/>
    <mergeCell ref="B63:G63"/>
    <mergeCell ref="B68:G68"/>
    <mergeCell ref="B53:G53"/>
    <mergeCell ref="B60:G60"/>
    <mergeCell ref="E54:G59"/>
    <mergeCell ref="B35:G35"/>
    <mergeCell ref="B39:G39"/>
    <mergeCell ref="B45:G45"/>
    <mergeCell ref="B51:G51"/>
    <mergeCell ref="E32:G34"/>
    <mergeCell ref="B99:G99"/>
    <mergeCell ref="B103:G103"/>
    <mergeCell ref="B105:G105"/>
    <mergeCell ref="B69:G69"/>
    <mergeCell ref="B75:G75"/>
    <mergeCell ref="B77:G77"/>
    <mergeCell ref="E93:G93"/>
    <mergeCell ref="E90:G90"/>
    <mergeCell ref="E92:G92"/>
    <mergeCell ref="B88:G88"/>
    <mergeCell ref="B156:G156"/>
    <mergeCell ref="B122:G122"/>
    <mergeCell ref="B134:G134"/>
    <mergeCell ref="B137:G137"/>
    <mergeCell ref="B152:G152"/>
    <mergeCell ref="B154:G154"/>
    <mergeCell ref="E153:G153"/>
    <mergeCell ref="E155:G155"/>
    <mergeCell ref="B151:G151"/>
    <mergeCell ref="B17:G17"/>
    <mergeCell ref="B20:G20"/>
    <mergeCell ref="B64:G64"/>
    <mergeCell ref="E21:G23"/>
    <mergeCell ref="E61:G62"/>
    <mergeCell ref="E40:G40"/>
    <mergeCell ref="E42:G42"/>
    <mergeCell ref="E43:G43"/>
    <mergeCell ref="E44:G44"/>
    <mergeCell ref="E41:G41"/>
    <mergeCell ref="B25:G25"/>
    <mergeCell ref="B29:G29"/>
    <mergeCell ref="E52:G52"/>
    <mergeCell ref="E46:G46"/>
    <mergeCell ref="E47:G47"/>
  </mergeCells>
  <conditionalFormatting sqref="B26">
    <cfRule type="cellIs" dxfId="141" priority="37" operator="equal">
      <formula>"Not Mandatory"</formula>
    </cfRule>
    <cfRule type="cellIs" dxfId="140" priority="38" operator="equal">
      <formula>"Mandatory"</formula>
    </cfRule>
  </conditionalFormatting>
  <conditionalFormatting sqref="D11:D15 D18:D19 D21:D24 D26:D28 B28 B30 D30 B32 D32:D34 D36:D38 D40:D44 D46:E49 D54:D59 D61:D62 D65:D67 D70:D74 D82:D86 D89:D98 E100 D100:D102 D104:E104 D106:E106 D111:D120 E123 D123:D128 C129:D130 D131:D133 D138:D150 D153 D155 D157">
    <cfRule type="cellIs" dxfId="139" priority="34" operator="equal">
      <formula>"Validate"</formula>
    </cfRule>
    <cfRule type="cellIs" dxfId="138" priority="35" operator="equal">
      <formula>"No"</formula>
    </cfRule>
    <cfRule type="cellIs" dxfId="137" priority="36" operator="equal">
      <formula>"Yes"</formula>
    </cfRule>
  </conditionalFormatting>
  <conditionalFormatting sqref="D135:E135">
    <cfRule type="cellIs" dxfId="136" priority="7" operator="equal">
      <formula>"Validate"</formula>
    </cfRule>
    <cfRule type="cellIs" dxfId="135" priority="8" operator="equal">
      <formula>"No"</formula>
    </cfRule>
    <cfRule type="cellIs" dxfId="134" priority="9" operator="equal">
      <formula>"Yes"</formula>
    </cfRule>
  </conditionalFormatting>
  <conditionalFormatting sqref="E36 D52:E52 E54 E65 E70 E89:E90 E91:G91 E92 E94 E96 E111">
    <cfRule type="cellIs" dxfId="133" priority="31" operator="equal">
      <formula>"Validate"</formula>
    </cfRule>
    <cfRule type="cellIs" dxfId="132" priority="32" operator="equal">
      <formula>"No"</formula>
    </cfRule>
    <cfRule type="cellIs" dxfId="131" priority="33" operator="equal">
      <formula>"Yes"</formula>
    </cfRule>
  </conditionalFormatting>
  <conditionalFormatting sqref="E61">
    <cfRule type="cellIs" dxfId="130" priority="4" operator="equal">
      <formula>"Validate"</formula>
    </cfRule>
    <cfRule type="cellIs" dxfId="129" priority="5" operator="equal">
      <formula>"No"</formula>
    </cfRule>
    <cfRule type="cellIs" dxfId="128" priority="6" operator="equal">
      <formula>"Yes"</formula>
    </cfRule>
  </conditionalFormatting>
  <conditionalFormatting sqref="E73:E74 D76:E76 D79:E79 E82">
    <cfRule type="cellIs" dxfId="127" priority="1" operator="equal">
      <formula>"Validate"</formula>
    </cfRule>
    <cfRule type="cellIs" dxfId="126" priority="2" operator="equal">
      <formula>"No"</formula>
    </cfRule>
    <cfRule type="cellIs" dxfId="125" priority="3" operator="equal">
      <formula>"Yes"</formula>
    </cfRule>
  </conditionalFormatting>
  <hyperlinks>
    <hyperlink ref="E52" location="'ESRS 2 (Data Sheet)'!E6" display="See ESRS 2 (Data Sheet)" xr:uid="{92C03936-5502-4A7C-8C23-32606C415586}"/>
    <hyperlink ref="E91" location="'S1. Own Workforce (Data Sheet)'!C6" display="S1. Own Workforce (Data Sheet)" xr:uid="{530C8105-B888-40FE-AACE-97FCC5CC8ADB}"/>
    <hyperlink ref="E46" location="'ESRS 2 (Data Sheet)'!C9" display="See ESRS 2 (Data Sheet)" xr:uid="{148B9888-7AD5-4C0D-9CCB-F4EB3E33400D}"/>
    <hyperlink ref="E47" location="'ESRS 2 (Data Sheet)'!C15" display="See ESRS 2 (Data Sheet)" xr:uid="{9EB2AFA7-3BDD-4216-BB3D-E65B500A2CAD}"/>
    <hyperlink ref="E48" location="'ESRS 2 (Data Sheet)'!C20" display="See ESRS 2 (Data Sheet)" xr:uid="{B3066107-8B92-449F-98AF-BE7D381BC576}"/>
    <hyperlink ref="E49" location="'ESRS 2 (Data Sheet)'!C25" display="See ESRS 2 (Data Sheet)" xr:uid="{B5B51D07-C717-4ED9-A617-ECBAF576DE41}"/>
    <hyperlink ref="F91:G91" location="'S1. Own Workforce (Data Sheet)'!C6" display="S1. Own Workforce (Data Sheet)" xr:uid="{81260B93-8716-4CF1-8206-1349FB8EC7CC}"/>
    <hyperlink ref="B4" location="COVER!A1" display="Directory" xr:uid="{4C66AA45-9DE1-E542-B21B-91D10CB24A07}"/>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9F7FF-31E5-4DF6-B79B-DBCF3EB1D018}">
  <sheetPr>
    <tabColor rgb="FFBE8913"/>
  </sheetPr>
  <dimension ref="A1:M43"/>
  <sheetViews>
    <sheetView showGridLines="0" zoomScale="80" zoomScaleNormal="80" workbookViewId="0">
      <selection activeCell="B4" sqref="B4:E4"/>
    </sheetView>
  </sheetViews>
  <sheetFormatPr defaultColWidth="9.375" defaultRowHeight="14.25"/>
  <cols>
    <col min="1" max="1" width="4.625" style="35" customWidth="1"/>
    <col min="2" max="2" width="32.875" style="37" customWidth="1"/>
    <col min="3" max="4" width="23.5" style="37" customWidth="1"/>
    <col min="5" max="6" width="23.5" style="38" customWidth="1"/>
    <col min="7" max="7" width="23.5" style="39" customWidth="1"/>
    <col min="8" max="8" width="31.375" style="34" customWidth="1"/>
    <col min="9" max="11" width="23.5" style="35" customWidth="1"/>
    <col min="12" max="13" width="26.875" style="35" customWidth="1"/>
    <col min="14" max="16384" width="9.375" style="35"/>
  </cols>
  <sheetData>
    <row r="1" spans="1:8" ht="48.95" customHeight="1">
      <c r="A1" s="134"/>
      <c r="B1" s="135"/>
      <c r="C1" s="135"/>
      <c r="D1" s="135"/>
      <c r="E1" s="136"/>
    </row>
    <row r="2" spans="1:8" ht="24" customHeight="1">
      <c r="A2" s="90"/>
      <c r="B2" s="97" t="s">
        <v>249</v>
      </c>
      <c r="C2" s="137"/>
      <c r="D2" s="137"/>
      <c r="E2" s="138"/>
    </row>
    <row r="3" spans="1:8">
      <c r="B3" s="35"/>
      <c r="C3" s="22"/>
      <c r="D3" s="23"/>
      <c r="E3" s="35"/>
      <c r="F3" s="24"/>
      <c r="G3" s="3"/>
    </row>
    <row r="4" spans="1:8" ht="20.100000000000001" customHeight="1">
      <c r="B4" s="718" t="s">
        <v>2</v>
      </c>
      <c r="C4" s="718"/>
      <c r="D4" s="718"/>
      <c r="E4" s="718"/>
      <c r="F4" s="24"/>
      <c r="G4" s="3"/>
    </row>
    <row r="5" spans="1:8">
      <c r="B5" s="22"/>
      <c r="C5" s="22"/>
      <c r="D5" s="23"/>
      <c r="E5" s="74"/>
      <c r="F5" s="695"/>
      <c r="G5" s="695"/>
    </row>
    <row r="6" spans="1:8" s="96" customFormat="1" ht="21">
      <c r="A6" s="35"/>
      <c r="B6" s="93" t="s">
        <v>405</v>
      </c>
      <c r="C6" s="93"/>
      <c r="D6" s="95"/>
      <c r="E6" s="74"/>
      <c r="F6" s="28"/>
      <c r="G6" s="28"/>
      <c r="H6" s="139"/>
    </row>
    <row r="7" spans="1:8" s="36" customFormat="1" ht="15" customHeight="1">
      <c r="B7" s="719" t="s">
        <v>29</v>
      </c>
      <c r="C7" s="719"/>
      <c r="D7" s="719"/>
      <c r="E7" s="28"/>
    </row>
    <row r="8" spans="1:8" s="36" customFormat="1" ht="30" customHeight="1">
      <c r="B8" s="721" t="s">
        <v>602</v>
      </c>
      <c r="C8" s="721"/>
      <c r="D8" s="721"/>
      <c r="E8" s="721"/>
    </row>
    <row r="9" spans="1:8" s="36" customFormat="1" ht="21" customHeight="1" thickBot="1">
      <c r="B9" s="726" t="s">
        <v>603</v>
      </c>
      <c r="C9" s="726"/>
      <c r="D9" s="726"/>
      <c r="E9" s="726"/>
    </row>
    <row r="10" spans="1:8" s="36" customFormat="1" ht="18.600000000000001" customHeight="1" thickBot="1">
      <c r="B10" s="727" t="s">
        <v>604</v>
      </c>
      <c r="C10" s="727"/>
      <c r="D10" s="727"/>
      <c r="E10" s="727"/>
    </row>
    <row r="11" spans="1:8" s="36" customFormat="1" ht="30" customHeight="1">
      <c r="B11" s="728" t="s">
        <v>605</v>
      </c>
      <c r="C11" s="728"/>
      <c r="D11" s="728"/>
      <c r="E11" s="728"/>
    </row>
    <row r="12" spans="1:8" s="36" customFormat="1" ht="20.100000000000001" customHeight="1">
      <c r="B12" s="716" t="s">
        <v>472</v>
      </c>
      <c r="C12" s="729" t="s">
        <v>606</v>
      </c>
      <c r="D12" s="729"/>
      <c r="E12" s="201">
        <v>9</v>
      </c>
    </row>
    <row r="13" spans="1:8" s="36" customFormat="1" ht="20.100000000000001" customHeight="1">
      <c r="B13" s="716"/>
      <c r="C13" s="725" t="s">
        <v>607</v>
      </c>
      <c r="D13" s="725"/>
      <c r="E13" s="202">
        <v>1</v>
      </c>
    </row>
    <row r="14" spans="1:8" s="36" customFormat="1" ht="20.100000000000001" customHeight="1">
      <c r="B14" s="716"/>
      <c r="C14" s="725" t="s">
        <v>608</v>
      </c>
      <c r="D14" s="725"/>
      <c r="E14" s="202">
        <v>8</v>
      </c>
    </row>
    <row r="15" spans="1:8" s="36" customFormat="1" ht="20.100000000000001" customHeight="1">
      <c r="B15" s="716" t="s">
        <v>463</v>
      </c>
      <c r="C15" s="725" t="s">
        <v>609</v>
      </c>
      <c r="D15" s="725"/>
      <c r="E15" s="202">
        <v>5</v>
      </c>
    </row>
    <row r="16" spans="1:8" s="36" customFormat="1" ht="20.100000000000001" customHeight="1">
      <c r="B16" s="716"/>
      <c r="C16" s="725" t="s">
        <v>610</v>
      </c>
      <c r="D16" s="725"/>
      <c r="E16" s="202">
        <v>4</v>
      </c>
    </row>
    <row r="17" spans="2:11" s="36" customFormat="1" ht="20.100000000000001" customHeight="1">
      <c r="B17" s="716"/>
      <c r="C17" s="725" t="s">
        <v>611</v>
      </c>
      <c r="D17" s="725"/>
      <c r="E17" s="202">
        <v>0</v>
      </c>
    </row>
    <row r="18" spans="2:11" s="36" customFormat="1" ht="20.100000000000001" customHeight="1">
      <c r="B18" s="716"/>
      <c r="C18" s="725" t="s">
        <v>612</v>
      </c>
      <c r="D18" s="725"/>
      <c r="E18" s="202">
        <v>0</v>
      </c>
    </row>
    <row r="19" spans="2:11" s="36" customFormat="1" ht="20.100000000000001" customHeight="1">
      <c r="B19" s="716"/>
      <c r="C19" s="725" t="s">
        <v>613</v>
      </c>
      <c r="D19" s="725"/>
      <c r="E19" s="202">
        <v>1</v>
      </c>
    </row>
    <row r="20" spans="2:11" s="36" customFormat="1" ht="20.100000000000001" customHeight="1">
      <c r="B20" s="716"/>
      <c r="C20" s="725" t="s">
        <v>614</v>
      </c>
      <c r="D20" s="725"/>
      <c r="E20" s="203">
        <v>51.888888888888886</v>
      </c>
    </row>
    <row r="21" spans="2:11" s="36" customFormat="1" ht="110.1" customHeight="1">
      <c r="B21" s="347" t="s">
        <v>615</v>
      </c>
      <c r="C21" s="730" t="s">
        <v>616</v>
      </c>
      <c r="D21" s="730"/>
      <c r="E21" s="730"/>
    </row>
    <row r="22" spans="2:11" s="36" customFormat="1" ht="18.600000000000001" customHeight="1" thickBot="1">
      <c r="B22" s="722" t="s">
        <v>604</v>
      </c>
      <c r="C22" s="722"/>
      <c r="D22" s="722"/>
      <c r="E22" s="722"/>
    </row>
    <row r="23" spans="2:11" s="36" customFormat="1" ht="20.100000000000001" customHeight="1">
      <c r="B23" s="720" t="s">
        <v>617</v>
      </c>
      <c r="C23" s="723" t="s">
        <v>618</v>
      </c>
      <c r="D23" s="723"/>
      <c r="E23" s="204">
        <v>0.8</v>
      </c>
    </row>
    <row r="24" spans="2:11" s="110" customFormat="1" ht="20.100000000000001" customHeight="1">
      <c r="B24" s="716"/>
      <c r="C24" s="724" t="s">
        <v>619</v>
      </c>
      <c r="D24" s="724"/>
      <c r="E24" s="206">
        <v>0.55555555555555558</v>
      </c>
    </row>
    <row r="25" spans="2:11" s="36" customFormat="1" ht="20.100000000000001" customHeight="1">
      <c r="B25" s="716"/>
      <c r="C25" s="725" t="s">
        <v>620</v>
      </c>
      <c r="D25" s="725"/>
      <c r="E25" s="206">
        <v>0.44444444444444442</v>
      </c>
    </row>
    <row r="26" spans="2:11" s="36" customFormat="1" ht="20.100000000000001" customHeight="1">
      <c r="B26" s="716"/>
      <c r="C26" s="725" t="s">
        <v>621</v>
      </c>
      <c r="D26" s="725"/>
      <c r="E26" s="206">
        <v>0</v>
      </c>
    </row>
    <row r="27" spans="2:11" s="36" customFormat="1" ht="20.100000000000001" customHeight="1">
      <c r="B27" s="716"/>
      <c r="C27" s="725" t="s">
        <v>622</v>
      </c>
      <c r="D27" s="725"/>
      <c r="E27" s="206">
        <v>0</v>
      </c>
    </row>
    <row r="28" spans="2:11" s="36" customFormat="1" ht="20.100000000000001" customHeight="1">
      <c r="B28" s="716" t="s">
        <v>469</v>
      </c>
      <c r="C28" s="729" t="s">
        <v>623</v>
      </c>
      <c r="D28" s="729"/>
      <c r="E28" s="207">
        <v>0.66666666666666663</v>
      </c>
    </row>
    <row r="29" spans="2:11" ht="20.100000000000001" customHeight="1">
      <c r="B29" s="716"/>
      <c r="C29" s="725" t="s">
        <v>624</v>
      </c>
      <c r="D29" s="725"/>
      <c r="E29" s="206">
        <v>0.33333333333333331</v>
      </c>
    </row>
    <row r="30" spans="2:11">
      <c r="K30" s="36"/>
    </row>
    <row r="31" spans="2:11" ht="15.75">
      <c r="B31" s="717" t="s">
        <v>625</v>
      </c>
      <c r="C31" s="717"/>
      <c r="F31" s="40"/>
      <c r="G31" s="40"/>
      <c r="H31" s="40"/>
      <c r="I31" s="40"/>
      <c r="J31" s="40"/>
    </row>
    <row r="32" spans="2:11" ht="15.75">
      <c r="C32" s="40"/>
      <c r="D32" s="40"/>
      <c r="E32" s="40"/>
    </row>
    <row r="33" spans="2:13" ht="63">
      <c r="B33" s="563" t="s">
        <v>626</v>
      </c>
      <c r="C33" s="563" t="s">
        <v>627</v>
      </c>
      <c r="D33" s="563" t="s">
        <v>628</v>
      </c>
      <c r="E33" s="563" t="s">
        <v>629</v>
      </c>
      <c r="F33" s="563" t="s">
        <v>630</v>
      </c>
      <c r="G33" s="563" t="s">
        <v>631</v>
      </c>
      <c r="H33" s="563" t="s">
        <v>632</v>
      </c>
      <c r="I33" s="563" t="s">
        <v>633</v>
      </c>
      <c r="J33" s="563" t="s">
        <v>634</v>
      </c>
      <c r="K33" s="563" t="s">
        <v>635</v>
      </c>
      <c r="L33" s="563" t="s">
        <v>636</v>
      </c>
      <c r="M33" s="563" t="s">
        <v>637</v>
      </c>
    </row>
    <row r="34" spans="2:13" ht="31.5" customHeight="1">
      <c r="B34" s="197" t="s">
        <v>638</v>
      </c>
      <c r="C34" s="197" t="s">
        <v>639</v>
      </c>
      <c r="D34" s="197" t="s">
        <v>640</v>
      </c>
      <c r="E34" s="197" t="s">
        <v>640</v>
      </c>
      <c r="F34" s="197" t="s">
        <v>639</v>
      </c>
      <c r="G34" s="197" t="s">
        <v>641</v>
      </c>
      <c r="H34" s="197" t="s">
        <v>642</v>
      </c>
      <c r="I34" s="197" t="s">
        <v>643</v>
      </c>
      <c r="J34" s="197" t="s">
        <v>639</v>
      </c>
      <c r="K34" s="197">
        <v>59</v>
      </c>
      <c r="L34" s="714" t="s">
        <v>644</v>
      </c>
      <c r="M34" s="714" t="s">
        <v>644</v>
      </c>
    </row>
    <row r="35" spans="2:13" ht="30">
      <c r="B35" s="199" t="s">
        <v>645</v>
      </c>
      <c r="C35" s="199" t="s">
        <v>639</v>
      </c>
      <c r="D35" s="199" t="s">
        <v>640</v>
      </c>
      <c r="E35" s="199" t="s">
        <v>640</v>
      </c>
      <c r="F35" s="199" t="s">
        <v>639</v>
      </c>
      <c r="G35" s="199" t="s">
        <v>646</v>
      </c>
      <c r="H35" s="199" t="s">
        <v>647</v>
      </c>
      <c r="I35" s="199" t="s">
        <v>643</v>
      </c>
      <c r="J35" s="199" t="s">
        <v>639</v>
      </c>
      <c r="K35" s="199">
        <v>52</v>
      </c>
      <c r="L35" s="715"/>
      <c r="M35" s="715"/>
    </row>
    <row r="36" spans="2:13" ht="45">
      <c r="B36" s="199" t="s">
        <v>648</v>
      </c>
      <c r="C36" s="199" t="s">
        <v>639</v>
      </c>
      <c r="D36" s="199" t="s">
        <v>640</v>
      </c>
      <c r="E36" s="199" t="s">
        <v>640</v>
      </c>
      <c r="F36" s="199" t="s">
        <v>639</v>
      </c>
      <c r="G36" s="199" t="s">
        <v>649</v>
      </c>
      <c r="H36" s="199" t="s">
        <v>650</v>
      </c>
      <c r="I36" s="199" t="s">
        <v>651</v>
      </c>
      <c r="J36" s="199" t="s">
        <v>639</v>
      </c>
      <c r="K36" s="199">
        <v>55</v>
      </c>
      <c r="L36" s="715"/>
      <c r="M36" s="715"/>
    </row>
    <row r="37" spans="2:13" ht="30">
      <c r="B37" s="199" t="s">
        <v>652</v>
      </c>
      <c r="C37" s="199" t="s">
        <v>639</v>
      </c>
      <c r="D37" s="199" t="s">
        <v>640</v>
      </c>
      <c r="E37" s="199" t="s">
        <v>639</v>
      </c>
      <c r="F37" s="199" t="s">
        <v>640</v>
      </c>
      <c r="G37" s="199" t="s">
        <v>653</v>
      </c>
      <c r="H37" s="199" t="s">
        <v>654</v>
      </c>
      <c r="I37" s="199" t="s">
        <v>643</v>
      </c>
      <c r="J37" s="199" t="s">
        <v>639</v>
      </c>
      <c r="K37" s="199">
        <v>46</v>
      </c>
      <c r="L37" s="715"/>
      <c r="M37" s="715"/>
    </row>
    <row r="38" spans="2:13" ht="45">
      <c r="B38" s="199" t="s">
        <v>655</v>
      </c>
      <c r="C38" s="199" t="s">
        <v>639</v>
      </c>
      <c r="D38" s="199" t="s">
        <v>640</v>
      </c>
      <c r="E38" s="199" t="s">
        <v>640</v>
      </c>
      <c r="F38" s="199" t="s">
        <v>639</v>
      </c>
      <c r="G38" s="199" t="s">
        <v>641</v>
      </c>
      <c r="H38" s="199" t="s">
        <v>650</v>
      </c>
      <c r="I38" s="199" t="s">
        <v>651</v>
      </c>
      <c r="J38" s="199" t="s">
        <v>639</v>
      </c>
      <c r="K38" s="199">
        <v>61</v>
      </c>
      <c r="L38" s="715"/>
      <c r="M38" s="715"/>
    </row>
    <row r="39" spans="2:13" ht="30">
      <c r="B39" s="199" t="s">
        <v>656</v>
      </c>
      <c r="C39" s="199" t="s">
        <v>640</v>
      </c>
      <c r="D39" s="199" t="s">
        <v>639</v>
      </c>
      <c r="E39" s="199" t="s">
        <v>639</v>
      </c>
      <c r="F39" s="199" t="s">
        <v>640</v>
      </c>
      <c r="G39" s="199" t="s">
        <v>657</v>
      </c>
      <c r="H39" s="199" t="s">
        <v>658</v>
      </c>
      <c r="I39" s="199" t="s">
        <v>651</v>
      </c>
      <c r="J39" s="199" t="s">
        <v>639</v>
      </c>
      <c r="K39" s="199">
        <v>62</v>
      </c>
      <c r="L39" s="715"/>
      <c r="M39" s="715"/>
    </row>
    <row r="40" spans="2:13" ht="24" customHeight="1">
      <c r="B40" s="199" t="s">
        <v>659</v>
      </c>
      <c r="C40" s="199" t="s">
        <v>639</v>
      </c>
      <c r="D40" s="199" t="s">
        <v>640</v>
      </c>
      <c r="E40" s="199" t="s">
        <v>639</v>
      </c>
      <c r="F40" s="199" t="s">
        <v>640</v>
      </c>
      <c r="G40" s="199" t="s">
        <v>653</v>
      </c>
      <c r="H40" s="199" t="s">
        <v>660</v>
      </c>
      <c r="I40" s="199" t="s">
        <v>651</v>
      </c>
      <c r="J40" s="199" t="s">
        <v>639</v>
      </c>
      <c r="K40" s="199">
        <v>49</v>
      </c>
      <c r="L40" s="715"/>
      <c r="M40" s="715"/>
    </row>
    <row r="41" spans="2:13" ht="30">
      <c r="B41" s="199" t="s">
        <v>661</v>
      </c>
      <c r="C41" s="199" t="s">
        <v>639</v>
      </c>
      <c r="D41" s="199" t="s">
        <v>640</v>
      </c>
      <c r="E41" s="199" t="s">
        <v>640</v>
      </c>
      <c r="F41" s="199" t="s">
        <v>639</v>
      </c>
      <c r="G41" s="199" t="s">
        <v>662</v>
      </c>
      <c r="H41" s="199" t="s">
        <v>658</v>
      </c>
      <c r="I41" s="199" t="s">
        <v>651</v>
      </c>
      <c r="J41" s="199" t="s">
        <v>639</v>
      </c>
      <c r="K41" s="199">
        <v>34</v>
      </c>
      <c r="L41" s="715"/>
      <c r="M41" s="715"/>
    </row>
    <row r="42" spans="2:13" ht="30">
      <c r="B42" s="199" t="s">
        <v>663</v>
      </c>
      <c r="C42" s="199" t="s">
        <v>639</v>
      </c>
      <c r="D42" s="199" t="s">
        <v>640</v>
      </c>
      <c r="E42" s="199" t="s">
        <v>640</v>
      </c>
      <c r="F42" s="199" t="s">
        <v>639</v>
      </c>
      <c r="G42" s="199" t="s">
        <v>653</v>
      </c>
      <c r="H42" s="199" t="s">
        <v>664</v>
      </c>
      <c r="I42" s="199" t="s">
        <v>643</v>
      </c>
      <c r="J42" s="199" t="s">
        <v>640</v>
      </c>
      <c r="K42" s="199">
        <v>49</v>
      </c>
      <c r="L42" s="715"/>
      <c r="M42" s="715"/>
    </row>
    <row r="43" spans="2:13" ht="15">
      <c r="B43" s="98" t="s">
        <v>665</v>
      </c>
    </row>
  </sheetData>
  <sheetProtection algorithmName="SHA-512" hashValue="RT6N1cDiozIRczHJtdYHHeLyDB3YGUn/T1Za9CGBvK7RcxP/TNNinN6ZHqFXyQwYce8ZjaPSC7fP+54qQUEx2g==" saltValue="6j0zCQSefEo3OaAm0K70mw==" spinCount="100000" sheet="1" objects="1" scenarios="1" selectLockedCells="1" selectUnlockedCells="1"/>
  <mergeCells count="32">
    <mergeCell ref="C27:D27"/>
    <mergeCell ref="C29:D29"/>
    <mergeCell ref="B9:E9"/>
    <mergeCell ref="B10:E10"/>
    <mergeCell ref="B11:E11"/>
    <mergeCell ref="C12:D12"/>
    <mergeCell ref="C13:D13"/>
    <mergeCell ref="C14:D14"/>
    <mergeCell ref="C15:D15"/>
    <mergeCell ref="C16:D16"/>
    <mergeCell ref="C17:D17"/>
    <mergeCell ref="C18:D18"/>
    <mergeCell ref="C19:D19"/>
    <mergeCell ref="C20:D20"/>
    <mergeCell ref="C21:E21"/>
    <mergeCell ref="C28:D28"/>
    <mergeCell ref="L34:L42"/>
    <mergeCell ref="M34:M42"/>
    <mergeCell ref="B28:B29"/>
    <mergeCell ref="B31:C31"/>
    <mergeCell ref="B4:E4"/>
    <mergeCell ref="F5:G5"/>
    <mergeCell ref="B7:D7"/>
    <mergeCell ref="B12:B14"/>
    <mergeCell ref="B23:B27"/>
    <mergeCell ref="B8:E8"/>
    <mergeCell ref="B15:B20"/>
    <mergeCell ref="B22:E22"/>
    <mergeCell ref="C23:D23"/>
    <mergeCell ref="C24:D24"/>
    <mergeCell ref="C25:D25"/>
    <mergeCell ref="C26:D26"/>
  </mergeCells>
  <hyperlinks>
    <hyperlink ref="B4" location="Cover!A1" display="Back to Cover" xr:uid="{37B58963-5C49-45A5-B99E-2C85ED45ACD6}"/>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1291-6ADE-444B-9385-83B718CD6C8D}">
  <sheetPr>
    <tabColor rgb="FFA3CF62"/>
  </sheetPr>
  <dimension ref="A1:Y680"/>
  <sheetViews>
    <sheetView showGridLines="0" zoomScale="80" zoomScaleNormal="80" workbookViewId="0">
      <pane xSplit="1" ySplit="8" topLeftCell="B9" activePane="bottomRight" state="frozen"/>
      <selection pane="topRight" activeCell="B1" sqref="B1"/>
      <selection pane="bottomLeft" activeCell="A6" sqref="A6"/>
      <selection pane="bottomRight" activeCell="B4" sqref="B4"/>
    </sheetView>
  </sheetViews>
  <sheetFormatPr defaultColWidth="13.875" defaultRowHeight="11.25"/>
  <cols>
    <col min="1" max="1" width="4.625" customWidth="1"/>
    <col min="2" max="2" width="70.625" style="10" customWidth="1"/>
    <col min="3" max="3" width="18.375" style="10" customWidth="1"/>
    <col min="4" max="4" width="13.625" customWidth="1"/>
    <col min="5" max="7" width="20.625" customWidth="1"/>
    <col min="8" max="8" width="26.125" customWidth="1"/>
    <col min="9" max="9" width="30.625" customWidth="1"/>
    <col min="10" max="10" width="19.625" customWidth="1"/>
    <col min="11" max="25" width="8.625" customWidth="1"/>
  </cols>
  <sheetData>
    <row r="1" spans="1:25" ht="48.95" customHeight="1">
      <c r="A1" s="735"/>
      <c r="B1" s="735"/>
      <c r="C1" s="735"/>
      <c r="D1" s="735"/>
      <c r="E1" s="735"/>
      <c r="F1" s="735"/>
      <c r="G1" s="735"/>
      <c r="H1" s="735"/>
      <c r="I1" s="735"/>
    </row>
    <row r="2" spans="1:25" ht="24" customHeight="1">
      <c r="A2" s="90"/>
      <c r="B2" s="143" t="s">
        <v>1561</v>
      </c>
      <c r="C2" s="143"/>
      <c r="D2" s="90"/>
      <c r="E2" s="90"/>
      <c r="F2" s="90"/>
      <c r="G2" s="90"/>
      <c r="H2" s="90"/>
      <c r="I2" s="90"/>
    </row>
    <row r="3" spans="1:25" ht="14.25">
      <c r="B3" s="23"/>
      <c r="C3" s="25"/>
      <c r="D3" s="25"/>
      <c r="E3" s="3"/>
      <c r="F3" s="3"/>
      <c r="G3" s="3"/>
      <c r="H3" s="3"/>
      <c r="I3" s="25"/>
      <c r="J3" s="29"/>
      <c r="K3" s="25"/>
      <c r="L3" s="25"/>
      <c r="M3" s="25"/>
      <c r="N3" s="25"/>
      <c r="O3" s="25"/>
      <c r="P3" s="25"/>
      <c r="Q3" s="25"/>
      <c r="R3" s="25"/>
      <c r="S3" s="25"/>
      <c r="T3" s="25"/>
      <c r="U3" s="25"/>
      <c r="V3" s="25"/>
      <c r="W3" s="25"/>
      <c r="X3" s="25"/>
      <c r="Y3" s="25"/>
    </row>
    <row r="4" spans="1:25" ht="20.100000000000001" customHeight="1">
      <c r="B4" s="142" t="s">
        <v>666</v>
      </c>
      <c r="C4" s="142"/>
      <c r="D4" s="142"/>
      <c r="E4" s="142"/>
      <c r="F4" s="142"/>
      <c r="G4" s="142"/>
      <c r="H4" s="142"/>
      <c r="I4" s="142"/>
      <c r="J4" s="29"/>
      <c r="K4" s="25"/>
      <c r="L4" s="25"/>
      <c r="M4" s="25"/>
      <c r="N4" s="25"/>
      <c r="O4" s="25"/>
      <c r="P4" s="25"/>
      <c r="Q4" s="25"/>
      <c r="R4" s="25"/>
      <c r="S4" s="25"/>
      <c r="T4" s="25"/>
      <c r="U4" s="25"/>
      <c r="V4" s="25"/>
      <c r="W4" s="25"/>
      <c r="X4" s="25"/>
      <c r="Y4" s="25"/>
    </row>
    <row r="5" spans="1:25" ht="12.95" customHeight="1">
      <c r="B5" s="23"/>
      <c r="C5" s="74"/>
      <c r="D5" s="695"/>
      <c r="E5" s="695"/>
      <c r="F5" s="15"/>
      <c r="G5" s="15"/>
      <c r="H5" s="16"/>
      <c r="I5" s="25"/>
      <c r="J5" s="25"/>
      <c r="K5" s="25"/>
      <c r="L5" s="25"/>
      <c r="M5" s="25"/>
      <c r="N5" s="25"/>
      <c r="O5" s="25"/>
      <c r="P5" s="25"/>
      <c r="Q5" s="25"/>
      <c r="R5" s="25"/>
      <c r="S5" s="25"/>
      <c r="T5" s="25"/>
      <c r="U5" s="25"/>
      <c r="V5" s="25"/>
      <c r="W5" s="25"/>
      <c r="X5" s="25"/>
      <c r="Y5" s="25"/>
    </row>
    <row r="6" spans="1:25" s="30" customFormat="1" ht="21">
      <c r="B6" s="141" t="s">
        <v>405</v>
      </c>
      <c r="C6" s="74"/>
      <c r="D6" s="695"/>
      <c r="E6" s="695"/>
      <c r="F6" s="15"/>
      <c r="G6" s="15"/>
      <c r="H6" s="16"/>
      <c r="I6" s="29"/>
      <c r="J6" s="29"/>
      <c r="K6" s="29"/>
      <c r="L6" s="29"/>
      <c r="M6" s="29"/>
      <c r="N6" s="29"/>
      <c r="O6" s="29"/>
      <c r="P6" s="29"/>
      <c r="Q6" s="29"/>
      <c r="R6" s="29"/>
      <c r="S6" s="29"/>
      <c r="T6" s="29"/>
      <c r="U6" s="29"/>
      <c r="V6" s="29"/>
      <c r="W6" s="29"/>
      <c r="X6" s="29"/>
      <c r="Y6" s="29"/>
    </row>
    <row r="7" spans="1:25" s="30" customFormat="1" ht="21">
      <c r="B7" s="149" t="s">
        <v>9</v>
      </c>
      <c r="D7" s="28"/>
      <c r="E7" s="28"/>
      <c r="F7" s="28"/>
      <c r="G7" s="148"/>
      <c r="H7" s="28"/>
      <c r="I7" s="147"/>
      <c r="J7" s="29"/>
      <c r="K7" s="29"/>
      <c r="L7" s="29"/>
      <c r="M7" s="29"/>
      <c r="N7" s="29"/>
      <c r="O7" s="29"/>
      <c r="P7" s="29"/>
      <c r="Q7" s="29"/>
      <c r="R7" s="29"/>
      <c r="S7" s="29"/>
      <c r="T7" s="29"/>
      <c r="U7" s="29"/>
      <c r="V7" s="29"/>
      <c r="W7" s="29"/>
      <c r="X7" s="29"/>
      <c r="Y7" s="29"/>
    </row>
    <row r="8" spans="1:25" s="30" customFormat="1" ht="56.25">
      <c r="A8" s="150"/>
      <c r="B8" s="156" t="s">
        <v>603</v>
      </c>
      <c r="C8" s="151" t="s">
        <v>406</v>
      </c>
      <c r="D8" s="152" t="s">
        <v>407</v>
      </c>
      <c r="E8" s="153" t="s">
        <v>408</v>
      </c>
      <c r="F8" s="153" t="s">
        <v>409</v>
      </c>
      <c r="G8" s="154" t="s">
        <v>667</v>
      </c>
      <c r="H8" s="153" t="s">
        <v>668</v>
      </c>
      <c r="I8" s="155" t="s">
        <v>669</v>
      </c>
      <c r="J8" s="146"/>
      <c r="K8" s="29"/>
      <c r="L8" s="29"/>
      <c r="M8" s="29"/>
      <c r="N8" s="29"/>
      <c r="O8" s="29"/>
      <c r="P8" s="29"/>
      <c r="Q8" s="29"/>
      <c r="R8" s="29"/>
      <c r="S8" s="29"/>
      <c r="T8" s="29"/>
      <c r="U8" s="29"/>
      <c r="V8" s="29"/>
      <c r="W8" s="29"/>
      <c r="X8" s="29"/>
      <c r="Y8" s="29"/>
    </row>
    <row r="9" spans="1:25" s="30" customFormat="1" ht="18.95" customHeight="1" thickBot="1">
      <c r="B9" s="733" t="s">
        <v>670</v>
      </c>
      <c r="C9" s="733"/>
      <c r="D9" s="733"/>
      <c r="E9" s="733"/>
      <c r="F9" s="733"/>
      <c r="G9" s="733"/>
      <c r="H9" s="733"/>
      <c r="I9" s="738"/>
      <c r="J9" s="146"/>
      <c r="K9" s="29"/>
      <c r="L9" s="29"/>
      <c r="M9" s="29"/>
      <c r="N9" s="29"/>
      <c r="O9" s="29"/>
      <c r="P9" s="29"/>
      <c r="Q9" s="29"/>
      <c r="R9" s="29"/>
      <c r="S9" s="29"/>
      <c r="T9" s="29"/>
      <c r="U9" s="29"/>
      <c r="V9" s="29"/>
      <c r="W9" s="29"/>
      <c r="X9" s="29"/>
      <c r="Y9" s="29"/>
    </row>
    <row r="10" spans="1:25" s="164" customFormat="1" ht="18.600000000000001" customHeight="1" thickBot="1">
      <c r="B10" s="732" t="s">
        <v>671</v>
      </c>
      <c r="C10" s="732"/>
      <c r="D10" s="732"/>
      <c r="E10" s="732"/>
      <c r="F10" s="732"/>
      <c r="G10" s="732"/>
      <c r="H10" s="732"/>
      <c r="I10" s="736"/>
      <c r="J10" s="165"/>
      <c r="K10" s="165"/>
      <c r="L10" s="165"/>
      <c r="M10" s="165"/>
      <c r="N10" s="165"/>
      <c r="O10" s="165"/>
      <c r="P10" s="165"/>
      <c r="Q10" s="165"/>
      <c r="R10" s="165"/>
      <c r="S10" s="165"/>
      <c r="T10" s="165"/>
      <c r="U10" s="165"/>
      <c r="V10" s="165"/>
      <c r="W10" s="165"/>
      <c r="X10" s="165"/>
      <c r="Y10" s="165"/>
    </row>
    <row r="11" spans="1:25" s="30" customFormat="1" ht="45">
      <c r="B11" s="187" t="s">
        <v>1686</v>
      </c>
      <c r="C11" s="183" t="s">
        <v>467</v>
      </c>
      <c r="D11" s="222" t="s">
        <v>672</v>
      </c>
      <c r="E11" s="223">
        <v>140743.74254441299</v>
      </c>
      <c r="F11" s="223">
        <v>9325.2509553577893</v>
      </c>
      <c r="G11" s="223">
        <v>114.442647442691</v>
      </c>
      <c r="H11" s="588" t="s">
        <v>673</v>
      </c>
      <c r="I11" s="224" t="s">
        <v>415</v>
      </c>
      <c r="J11" s="29"/>
      <c r="K11" s="29"/>
      <c r="L11" s="29"/>
      <c r="M11" s="29"/>
      <c r="N11" s="29"/>
      <c r="O11" s="29"/>
      <c r="P11" s="29"/>
      <c r="Q11" s="29"/>
      <c r="R11" s="29"/>
      <c r="S11" s="29"/>
      <c r="T11" s="29"/>
      <c r="U11" s="29"/>
      <c r="V11" s="29"/>
      <c r="W11" s="29"/>
      <c r="X11" s="29"/>
      <c r="Y11" s="29"/>
    </row>
    <row r="12" spans="1:25" s="30" customFormat="1" ht="15">
      <c r="B12" s="188" t="s">
        <v>1685</v>
      </c>
      <c r="C12" s="189" t="s">
        <v>467</v>
      </c>
      <c r="D12" s="225" t="s">
        <v>672</v>
      </c>
      <c r="E12" s="226">
        <v>0</v>
      </c>
      <c r="F12" s="226">
        <v>0</v>
      </c>
      <c r="G12" s="226">
        <v>0</v>
      </c>
      <c r="H12" s="226">
        <v>0</v>
      </c>
      <c r="I12" s="227" t="s">
        <v>674</v>
      </c>
      <c r="J12" s="29"/>
      <c r="K12" s="29"/>
      <c r="L12" s="29"/>
      <c r="M12" s="29"/>
      <c r="N12" s="29"/>
      <c r="O12" s="29"/>
      <c r="P12" s="29"/>
      <c r="Q12" s="29"/>
      <c r="R12" s="29"/>
      <c r="S12" s="29"/>
      <c r="T12" s="29"/>
      <c r="U12" s="29"/>
      <c r="V12" s="29"/>
      <c r="W12" s="29"/>
      <c r="X12" s="29"/>
      <c r="Y12" s="29"/>
    </row>
    <row r="13" spans="1:25" s="30" customFormat="1" ht="45">
      <c r="B13" s="188" t="s">
        <v>1687</v>
      </c>
      <c r="C13" s="189" t="s">
        <v>467</v>
      </c>
      <c r="D13" s="225" t="s">
        <v>672</v>
      </c>
      <c r="E13" s="226">
        <v>98464.235280310852</v>
      </c>
      <c r="F13" s="226">
        <v>0</v>
      </c>
      <c r="G13" s="226">
        <v>360.32675898055282</v>
      </c>
      <c r="H13" s="589" t="s">
        <v>673</v>
      </c>
      <c r="I13" s="227" t="s">
        <v>674</v>
      </c>
      <c r="J13" s="29"/>
      <c r="K13" s="29"/>
      <c r="L13" s="29"/>
      <c r="M13" s="29"/>
      <c r="N13" s="29"/>
      <c r="O13" s="29"/>
      <c r="P13" s="29"/>
      <c r="Q13" s="29"/>
      <c r="R13" s="29"/>
      <c r="S13" s="29"/>
      <c r="T13" s="29"/>
      <c r="U13" s="29"/>
      <c r="V13" s="29"/>
      <c r="W13" s="29"/>
      <c r="X13" s="29"/>
      <c r="Y13" s="29"/>
    </row>
    <row r="14" spans="1:25" s="30" customFormat="1" ht="75">
      <c r="B14" s="188" t="s">
        <v>675</v>
      </c>
      <c r="C14" s="189" t="s">
        <v>467</v>
      </c>
      <c r="D14" s="225" t="s">
        <v>672</v>
      </c>
      <c r="E14" s="226">
        <v>0</v>
      </c>
      <c r="F14" s="226">
        <v>0</v>
      </c>
      <c r="G14" s="226">
        <v>0</v>
      </c>
      <c r="H14" s="226">
        <v>0</v>
      </c>
      <c r="I14" s="227" t="s">
        <v>674</v>
      </c>
      <c r="J14" s="29"/>
      <c r="K14" s="29"/>
      <c r="L14" s="29"/>
      <c r="M14" s="29"/>
      <c r="N14" s="29"/>
      <c r="O14" s="29"/>
      <c r="P14" s="29"/>
      <c r="Q14" s="29"/>
      <c r="R14" s="29"/>
      <c r="S14" s="29"/>
      <c r="T14" s="29"/>
      <c r="U14" s="29"/>
      <c r="V14" s="29"/>
      <c r="W14" s="29"/>
      <c r="X14" s="29"/>
      <c r="Y14" s="29"/>
    </row>
    <row r="15" spans="1:25" s="30" customFormat="1" ht="60">
      <c r="B15" s="186" t="s">
        <v>1688</v>
      </c>
      <c r="C15" s="180" t="s">
        <v>467</v>
      </c>
      <c r="D15" s="225" t="s">
        <v>672</v>
      </c>
      <c r="E15" s="226">
        <v>98464.235280310852</v>
      </c>
      <c r="F15" s="226">
        <v>0</v>
      </c>
      <c r="G15" s="226">
        <v>360.32675898055282</v>
      </c>
      <c r="H15" s="589" t="s">
        <v>673</v>
      </c>
      <c r="I15" s="227" t="s">
        <v>674</v>
      </c>
      <c r="J15" s="29"/>
      <c r="K15" s="29"/>
      <c r="L15" s="29"/>
      <c r="M15" s="29"/>
      <c r="N15" s="29"/>
      <c r="O15" s="29"/>
      <c r="P15" s="29"/>
      <c r="Q15" s="29"/>
      <c r="R15" s="29"/>
      <c r="S15" s="29"/>
      <c r="T15" s="29"/>
      <c r="U15" s="29"/>
      <c r="V15" s="29"/>
      <c r="W15" s="29"/>
      <c r="X15" s="29"/>
      <c r="Y15" s="29"/>
    </row>
    <row r="16" spans="1:25" s="30" customFormat="1" ht="45">
      <c r="B16" s="186" t="s">
        <v>1689</v>
      </c>
      <c r="C16" s="228" t="s">
        <v>467</v>
      </c>
      <c r="D16" s="228" t="s">
        <v>672</v>
      </c>
      <c r="E16" s="229">
        <v>0</v>
      </c>
      <c r="F16" s="229">
        <v>0</v>
      </c>
      <c r="G16" s="229">
        <v>0</v>
      </c>
      <c r="H16" s="229">
        <v>0</v>
      </c>
      <c r="I16" s="230" t="s">
        <v>415</v>
      </c>
      <c r="J16" s="29"/>
      <c r="K16" s="29"/>
      <c r="L16" s="29"/>
      <c r="M16" s="29"/>
      <c r="N16" s="29"/>
      <c r="O16" s="29"/>
      <c r="P16" s="29"/>
      <c r="Q16" s="29"/>
      <c r="R16" s="29"/>
      <c r="S16" s="29"/>
      <c r="T16" s="29"/>
      <c r="U16" s="29"/>
      <c r="V16" s="29"/>
      <c r="W16" s="29"/>
      <c r="X16" s="29"/>
      <c r="Y16" s="29"/>
    </row>
    <row r="17" spans="2:25" s="164" customFormat="1" ht="18.95" customHeight="1" thickBot="1">
      <c r="B17" s="737" t="s">
        <v>676</v>
      </c>
      <c r="C17" s="737"/>
      <c r="D17" s="737"/>
      <c r="E17" s="737"/>
      <c r="F17" s="737"/>
      <c r="G17" s="737"/>
      <c r="H17" s="737"/>
      <c r="I17" s="737"/>
      <c r="J17" s="165"/>
      <c r="K17" s="165"/>
      <c r="L17" s="165"/>
      <c r="M17" s="165"/>
      <c r="N17" s="165"/>
      <c r="O17" s="165"/>
      <c r="P17" s="165"/>
      <c r="Q17" s="165"/>
      <c r="R17" s="165"/>
      <c r="S17" s="165"/>
      <c r="T17" s="165"/>
      <c r="U17" s="165"/>
      <c r="V17" s="165"/>
      <c r="W17" s="165"/>
      <c r="X17" s="165"/>
      <c r="Y17" s="165"/>
    </row>
    <row r="18" spans="2:25" s="30" customFormat="1" ht="18" customHeight="1">
      <c r="B18" s="187" t="s">
        <v>1690</v>
      </c>
      <c r="C18" s="183" t="s">
        <v>467</v>
      </c>
      <c r="D18" s="222" t="s">
        <v>1599</v>
      </c>
      <c r="E18" s="223">
        <v>0</v>
      </c>
      <c r="F18" s="223">
        <v>0</v>
      </c>
      <c r="G18" s="223">
        <v>0</v>
      </c>
      <c r="H18" s="223">
        <v>0</v>
      </c>
      <c r="I18" s="224" t="s">
        <v>415</v>
      </c>
      <c r="J18" s="29"/>
      <c r="K18" s="29"/>
      <c r="L18" s="29"/>
      <c r="M18" s="29"/>
      <c r="N18" s="29"/>
      <c r="O18" s="29"/>
      <c r="P18" s="29"/>
      <c r="Q18" s="29"/>
      <c r="R18" s="29"/>
      <c r="S18" s="29"/>
      <c r="T18" s="29"/>
      <c r="U18" s="29"/>
      <c r="V18" s="29"/>
      <c r="W18" s="29"/>
      <c r="X18" s="29"/>
      <c r="Y18" s="29"/>
    </row>
    <row r="19" spans="2:25" s="30" customFormat="1" ht="45">
      <c r="B19" s="188" t="s">
        <v>1691</v>
      </c>
      <c r="C19" s="189" t="s">
        <v>467</v>
      </c>
      <c r="D19" s="225" t="s">
        <v>1599</v>
      </c>
      <c r="E19" s="226">
        <v>11414037.97462981</v>
      </c>
      <c r="F19" s="226">
        <v>886937.16881150648</v>
      </c>
      <c r="G19" s="226">
        <v>4613.3383800151387</v>
      </c>
      <c r="H19" s="589" t="s">
        <v>673</v>
      </c>
      <c r="I19" s="227" t="s">
        <v>677</v>
      </c>
      <c r="J19" s="29"/>
      <c r="K19" s="29"/>
      <c r="L19" s="29"/>
      <c r="M19" s="29"/>
      <c r="N19" s="29"/>
      <c r="O19" s="29"/>
      <c r="P19" s="29"/>
      <c r="Q19" s="29"/>
      <c r="R19" s="29"/>
      <c r="S19" s="29"/>
      <c r="T19" s="29"/>
      <c r="U19" s="29"/>
      <c r="V19" s="29"/>
      <c r="W19" s="29"/>
      <c r="X19" s="29"/>
      <c r="Y19" s="29"/>
    </row>
    <row r="20" spans="2:25" s="30" customFormat="1" ht="18" customHeight="1">
      <c r="B20" s="188" t="s">
        <v>1692</v>
      </c>
      <c r="C20" s="189" t="s">
        <v>467</v>
      </c>
      <c r="D20" s="225" t="s">
        <v>1599</v>
      </c>
      <c r="E20" s="226">
        <v>0</v>
      </c>
      <c r="F20" s="226">
        <v>0</v>
      </c>
      <c r="G20" s="226">
        <v>0</v>
      </c>
      <c r="H20" s="189">
        <v>0</v>
      </c>
      <c r="I20" s="227" t="s">
        <v>415</v>
      </c>
      <c r="J20" s="29"/>
      <c r="K20" s="29"/>
      <c r="L20" s="29"/>
      <c r="M20" s="29"/>
      <c r="N20" s="29"/>
      <c r="O20" s="29"/>
      <c r="P20" s="29"/>
      <c r="Q20" s="29"/>
      <c r="R20" s="29"/>
      <c r="S20" s="29"/>
      <c r="T20" s="29"/>
      <c r="U20" s="29"/>
      <c r="V20" s="29"/>
      <c r="W20" s="29"/>
      <c r="X20" s="29"/>
      <c r="Y20" s="29"/>
    </row>
    <row r="21" spans="2:25" s="30" customFormat="1" ht="18" customHeight="1">
      <c r="B21" s="188" t="s">
        <v>1693</v>
      </c>
      <c r="C21" s="189" t="s">
        <v>467</v>
      </c>
      <c r="D21" s="225" t="s">
        <v>1599</v>
      </c>
      <c r="E21" s="226">
        <v>0</v>
      </c>
      <c r="F21" s="226">
        <v>0</v>
      </c>
      <c r="G21" s="226">
        <v>0</v>
      </c>
      <c r="H21" s="226">
        <v>0</v>
      </c>
      <c r="I21" s="227" t="s">
        <v>415</v>
      </c>
      <c r="J21" s="29"/>
      <c r="K21" s="29"/>
      <c r="L21" s="29"/>
      <c r="M21" s="29"/>
      <c r="N21" s="29"/>
      <c r="O21" s="29"/>
      <c r="P21" s="29"/>
      <c r="Q21" s="29"/>
      <c r="R21" s="29"/>
      <c r="S21" s="29"/>
      <c r="T21" s="29"/>
      <c r="U21" s="29"/>
      <c r="V21" s="29"/>
      <c r="W21" s="29"/>
      <c r="X21" s="29"/>
      <c r="Y21" s="29"/>
    </row>
    <row r="22" spans="2:25" s="30" customFormat="1" ht="45">
      <c r="B22" s="186" t="s">
        <v>1694</v>
      </c>
      <c r="C22" s="180" t="s">
        <v>467</v>
      </c>
      <c r="D22" s="228" t="s">
        <v>678</v>
      </c>
      <c r="E22" s="229">
        <v>419990</v>
      </c>
      <c r="F22" s="229">
        <v>0</v>
      </c>
      <c r="G22" s="229">
        <v>1536.9387839999999</v>
      </c>
      <c r="H22" s="590" t="s">
        <v>673</v>
      </c>
      <c r="I22" s="230" t="s">
        <v>415</v>
      </c>
      <c r="J22" s="29"/>
      <c r="K22" s="29"/>
      <c r="L22" s="29"/>
      <c r="M22" s="29"/>
      <c r="N22" s="29"/>
      <c r="O22" s="29"/>
      <c r="P22" s="29"/>
      <c r="Q22" s="29"/>
      <c r="R22" s="29"/>
      <c r="S22" s="29"/>
      <c r="T22" s="29"/>
      <c r="U22" s="29"/>
      <c r="V22" s="29"/>
      <c r="W22" s="29"/>
      <c r="X22" s="29"/>
      <c r="Y22" s="29"/>
    </row>
    <row r="23" spans="2:25" s="164" customFormat="1" ht="18.95" customHeight="1" thickBot="1">
      <c r="B23" s="731" t="s">
        <v>679</v>
      </c>
      <c r="C23" s="731"/>
      <c r="D23" s="731"/>
      <c r="E23" s="731"/>
      <c r="F23" s="731"/>
      <c r="G23" s="731"/>
      <c r="H23" s="731"/>
      <c r="I23" s="731"/>
      <c r="J23" s="165"/>
      <c r="K23" s="165"/>
      <c r="L23" s="165"/>
      <c r="M23" s="165"/>
      <c r="N23" s="165"/>
      <c r="O23" s="165"/>
      <c r="P23" s="165"/>
      <c r="Q23" s="165"/>
      <c r="R23" s="165"/>
      <c r="S23" s="165"/>
      <c r="T23" s="165"/>
      <c r="U23" s="165"/>
      <c r="V23" s="165"/>
      <c r="W23" s="165"/>
      <c r="X23" s="165"/>
      <c r="Y23" s="165"/>
    </row>
    <row r="24" spans="2:25" s="30" customFormat="1" ht="30">
      <c r="B24" s="187" t="s">
        <v>680</v>
      </c>
      <c r="C24" s="183" t="s">
        <v>467</v>
      </c>
      <c r="D24" s="222" t="s">
        <v>672</v>
      </c>
      <c r="E24" s="223">
        <v>16708.48</v>
      </c>
      <c r="F24" s="223">
        <v>0</v>
      </c>
      <c r="G24" s="223">
        <v>0</v>
      </c>
      <c r="H24" s="223">
        <v>0</v>
      </c>
      <c r="I24" s="224" t="s">
        <v>1697</v>
      </c>
      <c r="J24" s="29"/>
      <c r="K24" s="29"/>
      <c r="L24" s="29"/>
      <c r="M24" s="29"/>
      <c r="N24" s="29"/>
      <c r="O24" s="29"/>
      <c r="P24" s="29"/>
      <c r="Q24" s="29"/>
      <c r="R24" s="29"/>
      <c r="S24" s="29"/>
      <c r="T24" s="29"/>
      <c r="U24" s="29"/>
      <c r="V24" s="29"/>
      <c r="W24" s="29"/>
      <c r="X24" s="29"/>
      <c r="Y24" s="29"/>
    </row>
    <row r="25" spans="2:25" s="30" customFormat="1" ht="33.75" customHeight="1">
      <c r="B25" s="186" t="s">
        <v>1695</v>
      </c>
      <c r="C25" s="180" t="s">
        <v>467</v>
      </c>
      <c r="D25" s="228" t="s">
        <v>672</v>
      </c>
      <c r="E25" s="229">
        <v>0</v>
      </c>
      <c r="F25" s="229">
        <v>0</v>
      </c>
      <c r="G25" s="229">
        <v>0</v>
      </c>
      <c r="H25" s="229">
        <v>0</v>
      </c>
      <c r="I25" s="230" t="s">
        <v>681</v>
      </c>
      <c r="J25" s="29"/>
      <c r="K25" s="29"/>
      <c r="L25" s="29"/>
      <c r="M25" s="29"/>
      <c r="N25" s="29"/>
      <c r="O25" s="29"/>
      <c r="P25" s="29"/>
      <c r="Q25" s="29"/>
      <c r="R25" s="29"/>
      <c r="S25" s="29"/>
      <c r="T25" s="29"/>
      <c r="U25" s="29"/>
      <c r="V25" s="29"/>
      <c r="W25" s="29"/>
      <c r="X25" s="29"/>
      <c r="Y25" s="29"/>
    </row>
    <row r="26" spans="2:25" s="30" customFormat="1" ht="19.5" thickBot="1">
      <c r="B26" s="733" t="s">
        <v>682</v>
      </c>
      <c r="C26" s="733"/>
      <c r="D26" s="733"/>
      <c r="E26" s="733"/>
      <c r="F26" s="733"/>
      <c r="G26" s="733"/>
      <c r="H26" s="733"/>
      <c r="I26" s="733"/>
      <c r="J26" s="29"/>
      <c r="K26" s="29"/>
      <c r="L26" s="29"/>
      <c r="M26" s="29"/>
      <c r="N26" s="29"/>
      <c r="O26" s="29"/>
      <c r="P26" s="29"/>
      <c r="Q26" s="29"/>
      <c r="R26" s="29"/>
      <c r="S26" s="29"/>
      <c r="T26" s="29"/>
      <c r="U26" s="29"/>
      <c r="V26" s="29"/>
      <c r="W26" s="29"/>
      <c r="X26" s="29"/>
      <c r="Y26" s="29"/>
    </row>
    <row r="27" spans="2:25" s="164" customFormat="1" ht="18.95" customHeight="1" thickBot="1">
      <c r="B27" s="732" t="s">
        <v>1579</v>
      </c>
      <c r="C27" s="732"/>
      <c r="D27" s="732"/>
      <c r="E27" s="732"/>
      <c r="F27" s="732"/>
      <c r="G27" s="732"/>
      <c r="H27" s="732"/>
      <c r="I27" s="732"/>
      <c r="J27" s="165"/>
      <c r="K27" s="165"/>
      <c r="L27" s="165"/>
      <c r="M27" s="165"/>
      <c r="N27" s="165"/>
      <c r="O27" s="165"/>
      <c r="P27" s="165"/>
      <c r="Q27" s="165"/>
      <c r="R27" s="165"/>
      <c r="S27" s="165"/>
      <c r="T27" s="165"/>
      <c r="U27" s="165"/>
      <c r="V27" s="165"/>
      <c r="W27" s="165"/>
      <c r="X27" s="165"/>
      <c r="Y27" s="165"/>
    </row>
    <row r="28" spans="2:25" s="30" customFormat="1" ht="45">
      <c r="B28" s="187" t="s">
        <v>1698</v>
      </c>
      <c r="C28" s="183" t="s">
        <v>467</v>
      </c>
      <c r="D28" s="222" t="s">
        <v>1578</v>
      </c>
      <c r="E28" s="223">
        <v>32984</v>
      </c>
      <c r="F28" s="223">
        <v>2405</v>
      </c>
      <c r="G28" s="223">
        <v>12</v>
      </c>
      <c r="H28" s="196" t="s">
        <v>683</v>
      </c>
      <c r="I28" s="224" t="s">
        <v>415</v>
      </c>
      <c r="J28" s="29"/>
      <c r="K28" s="29"/>
      <c r="L28" s="29"/>
      <c r="M28" s="29"/>
      <c r="N28" s="29"/>
      <c r="O28" s="29"/>
      <c r="P28" s="29"/>
      <c r="Q28" s="29"/>
      <c r="R28" s="29"/>
      <c r="S28" s="29"/>
      <c r="T28" s="29"/>
      <c r="U28" s="29"/>
      <c r="V28" s="29"/>
      <c r="W28" s="29"/>
      <c r="X28" s="29"/>
      <c r="Y28" s="29"/>
    </row>
    <row r="29" spans="2:25" s="30" customFormat="1" ht="30">
      <c r="B29" s="186" t="s">
        <v>1699</v>
      </c>
      <c r="C29" s="180" t="s">
        <v>467</v>
      </c>
      <c r="D29" s="228" t="s">
        <v>468</v>
      </c>
      <c r="E29" s="683" t="s">
        <v>684</v>
      </c>
      <c r="F29" s="683"/>
      <c r="G29" s="683"/>
      <c r="H29" s="683"/>
      <c r="I29" s="230" t="s">
        <v>681</v>
      </c>
      <c r="J29" s="29"/>
      <c r="K29" s="29"/>
      <c r="L29" s="29"/>
      <c r="M29" s="29"/>
      <c r="N29" s="29"/>
      <c r="O29" s="29"/>
      <c r="P29" s="29"/>
      <c r="Q29" s="29"/>
      <c r="R29" s="29"/>
      <c r="S29" s="29"/>
      <c r="T29" s="29"/>
      <c r="U29" s="29"/>
      <c r="V29" s="29"/>
      <c r="W29" s="29"/>
      <c r="X29" s="29"/>
      <c r="Y29" s="29"/>
    </row>
    <row r="30" spans="2:25" s="164" customFormat="1" ht="18.95" customHeight="1" thickBot="1">
      <c r="B30" s="731" t="s">
        <v>685</v>
      </c>
      <c r="C30" s="731"/>
      <c r="D30" s="731"/>
      <c r="E30" s="731"/>
      <c r="F30" s="731"/>
      <c r="G30" s="731"/>
      <c r="H30" s="731"/>
      <c r="I30" s="731"/>
      <c r="J30" s="165"/>
      <c r="K30" s="165"/>
      <c r="L30" s="165"/>
      <c r="M30" s="165"/>
      <c r="N30" s="165"/>
      <c r="O30" s="165"/>
      <c r="P30" s="165"/>
      <c r="Q30" s="165"/>
      <c r="R30" s="165"/>
      <c r="S30" s="165"/>
      <c r="T30" s="165"/>
      <c r="U30" s="165"/>
      <c r="V30" s="165"/>
      <c r="W30" s="165"/>
      <c r="X30" s="165"/>
      <c r="Y30" s="165"/>
    </row>
    <row r="31" spans="2:25" s="30" customFormat="1" ht="45">
      <c r="B31" s="187" t="s">
        <v>1700</v>
      </c>
      <c r="C31" s="183" t="s">
        <v>467</v>
      </c>
      <c r="D31" s="222" t="s">
        <v>1578</v>
      </c>
      <c r="E31" s="223">
        <v>14000</v>
      </c>
      <c r="F31" s="223">
        <v>0</v>
      </c>
      <c r="G31" s="223">
        <v>51</v>
      </c>
      <c r="H31" s="195" t="s">
        <v>683</v>
      </c>
      <c r="I31" s="224" t="s">
        <v>415</v>
      </c>
      <c r="J31" s="29"/>
      <c r="K31" s="29"/>
      <c r="L31" s="29"/>
      <c r="M31" s="29"/>
      <c r="N31" s="29"/>
      <c r="O31" s="29"/>
      <c r="P31" s="29"/>
      <c r="Q31" s="29"/>
      <c r="R31" s="29"/>
      <c r="S31" s="29"/>
      <c r="T31" s="29"/>
      <c r="U31" s="29"/>
      <c r="V31" s="29"/>
      <c r="W31" s="29"/>
      <c r="X31" s="29"/>
      <c r="Y31" s="29"/>
    </row>
    <row r="32" spans="2:25" s="30" customFormat="1" ht="54" customHeight="1">
      <c r="B32" s="188" t="s">
        <v>1701</v>
      </c>
      <c r="C32" s="189" t="s">
        <v>467</v>
      </c>
      <c r="D32" s="225" t="s">
        <v>1578</v>
      </c>
      <c r="E32" s="690" t="s">
        <v>1614</v>
      </c>
      <c r="F32" s="690"/>
      <c r="G32" s="690"/>
      <c r="H32" s="690"/>
      <c r="I32" s="227" t="s">
        <v>415</v>
      </c>
      <c r="J32" s="29"/>
      <c r="K32" s="29"/>
      <c r="L32" s="29"/>
      <c r="M32" s="29"/>
      <c r="N32" s="29"/>
      <c r="O32" s="29"/>
      <c r="P32" s="29"/>
      <c r="Q32" s="29"/>
      <c r="R32" s="29"/>
      <c r="S32" s="29"/>
      <c r="T32" s="29"/>
      <c r="U32" s="29"/>
      <c r="V32" s="29"/>
      <c r="W32" s="29"/>
      <c r="X32" s="29"/>
      <c r="Y32" s="29"/>
    </row>
    <row r="33" spans="2:25" s="30" customFormat="1" ht="45">
      <c r="B33" s="186" t="s">
        <v>686</v>
      </c>
      <c r="C33" s="180" t="s">
        <v>467</v>
      </c>
      <c r="D33" s="228" t="s">
        <v>1578</v>
      </c>
      <c r="E33" s="348">
        <f>+E28+E31</f>
        <v>46984</v>
      </c>
      <c r="F33" s="348">
        <f>+F28+F31</f>
        <v>2405</v>
      </c>
      <c r="G33" s="348">
        <f>+G28+G31</f>
        <v>63</v>
      </c>
      <c r="H33" s="562" t="s">
        <v>683</v>
      </c>
      <c r="I33" s="230" t="s">
        <v>415</v>
      </c>
      <c r="J33" s="29"/>
      <c r="K33" s="29"/>
      <c r="L33" s="29"/>
      <c r="M33" s="29"/>
      <c r="N33" s="29"/>
      <c r="O33" s="29"/>
      <c r="P33" s="29"/>
      <c r="Q33" s="29"/>
      <c r="R33" s="29"/>
      <c r="S33" s="29"/>
      <c r="T33" s="29"/>
      <c r="U33" s="29"/>
      <c r="V33" s="29"/>
      <c r="W33" s="29"/>
      <c r="X33" s="29"/>
      <c r="Y33" s="29"/>
    </row>
    <row r="34" spans="2:25" s="164" customFormat="1" ht="18.95" customHeight="1" thickBot="1">
      <c r="B34" s="731" t="s">
        <v>687</v>
      </c>
      <c r="C34" s="731"/>
      <c r="D34" s="731"/>
      <c r="E34" s="731"/>
      <c r="F34" s="731"/>
      <c r="G34" s="731"/>
      <c r="H34" s="731"/>
      <c r="I34" s="731"/>
      <c r="J34" s="165"/>
      <c r="K34" s="165"/>
      <c r="L34" s="165"/>
      <c r="M34" s="165"/>
      <c r="N34" s="165"/>
      <c r="O34" s="165"/>
      <c r="P34" s="165"/>
      <c r="Q34" s="165"/>
      <c r="R34" s="165"/>
      <c r="S34" s="165"/>
      <c r="T34" s="165"/>
      <c r="U34" s="165"/>
      <c r="V34" s="165"/>
      <c r="W34" s="165"/>
      <c r="X34" s="165"/>
      <c r="Y34" s="165"/>
    </row>
    <row r="35" spans="2:25" s="30" customFormat="1" ht="45">
      <c r="B35" s="112" t="s">
        <v>688</v>
      </c>
      <c r="C35" s="113" t="s">
        <v>467</v>
      </c>
      <c r="D35" s="114" t="s">
        <v>1578</v>
      </c>
      <c r="E35" s="704" t="s">
        <v>418</v>
      </c>
      <c r="F35" s="704"/>
      <c r="G35" s="704"/>
      <c r="H35" s="704"/>
      <c r="I35" s="116" t="s">
        <v>415</v>
      </c>
      <c r="J35" s="29"/>
      <c r="K35" s="29"/>
      <c r="L35" s="29"/>
      <c r="M35" s="29"/>
      <c r="N35" s="29"/>
      <c r="O35" s="29"/>
      <c r="P35" s="29"/>
      <c r="Q35" s="29"/>
      <c r="R35" s="29"/>
      <c r="S35" s="29"/>
      <c r="T35" s="29"/>
      <c r="U35" s="29"/>
      <c r="V35" s="29"/>
      <c r="W35" s="29"/>
      <c r="X35" s="29"/>
      <c r="Y35" s="29"/>
    </row>
    <row r="36" spans="2:25" s="164" customFormat="1" ht="18.95" customHeight="1" thickBot="1">
      <c r="B36" s="731" t="s">
        <v>689</v>
      </c>
      <c r="C36" s="731"/>
      <c r="D36" s="731"/>
      <c r="E36" s="731"/>
      <c r="F36" s="731"/>
      <c r="G36" s="731"/>
      <c r="H36" s="731"/>
      <c r="I36" s="731"/>
      <c r="J36" s="165"/>
      <c r="K36" s="165"/>
      <c r="L36" s="165"/>
      <c r="M36" s="165"/>
      <c r="N36" s="165"/>
      <c r="O36" s="165"/>
      <c r="P36" s="165"/>
      <c r="Q36" s="165"/>
      <c r="R36" s="165"/>
      <c r="S36" s="165"/>
      <c r="T36" s="165"/>
      <c r="U36" s="165"/>
      <c r="V36" s="165"/>
      <c r="W36" s="165"/>
      <c r="X36" s="165"/>
      <c r="Y36" s="165"/>
    </row>
    <row r="37" spans="2:25" s="30" customFormat="1" ht="45">
      <c r="B37" s="112" t="s">
        <v>690</v>
      </c>
      <c r="C37" s="113" t="s">
        <v>467</v>
      </c>
      <c r="D37" s="114" t="s">
        <v>1578</v>
      </c>
      <c r="E37" s="115">
        <v>174105</v>
      </c>
      <c r="F37" s="115">
        <v>0</v>
      </c>
      <c r="G37" s="115">
        <v>0</v>
      </c>
      <c r="H37" s="166" t="s">
        <v>683</v>
      </c>
      <c r="I37" s="116" t="s">
        <v>415</v>
      </c>
      <c r="J37" s="29"/>
      <c r="K37" s="29"/>
      <c r="L37" s="29"/>
      <c r="M37" s="29"/>
      <c r="N37" s="29"/>
      <c r="O37" s="29"/>
      <c r="P37" s="29"/>
      <c r="Q37" s="29"/>
      <c r="R37" s="29"/>
      <c r="S37" s="29"/>
      <c r="T37" s="29"/>
      <c r="U37" s="29"/>
      <c r="V37" s="29"/>
      <c r="W37" s="29"/>
      <c r="X37" s="29"/>
      <c r="Y37" s="29"/>
    </row>
    <row r="38" spans="2:25" s="164" customFormat="1" ht="18.95" customHeight="1" thickBot="1">
      <c r="B38" s="731" t="s">
        <v>691</v>
      </c>
      <c r="C38" s="731"/>
      <c r="D38" s="731"/>
      <c r="E38" s="731"/>
      <c r="F38" s="731"/>
      <c r="G38" s="731"/>
      <c r="H38" s="731"/>
      <c r="I38" s="731"/>
      <c r="J38" s="165"/>
      <c r="K38" s="165"/>
      <c r="L38" s="165"/>
      <c r="M38" s="165"/>
      <c r="N38" s="165"/>
      <c r="O38" s="165"/>
      <c r="P38" s="165"/>
      <c r="Q38" s="165"/>
      <c r="R38" s="165"/>
      <c r="S38" s="165"/>
      <c r="T38" s="165"/>
      <c r="U38" s="165"/>
      <c r="V38" s="165"/>
      <c r="W38" s="165"/>
      <c r="X38" s="165"/>
      <c r="Y38" s="165"/>
    </row>
    <row r="39" spans="2:25" s="30" customFormat="1" ht="65.25" customHeight="1">
      <c r="B39" s="187" t="s">
        <v>692</v>
      </c>
      <c r="C39" s="183" t="s">
        <v>467</v>
      </c>
      <c r="D39" s="222" t="s">
        <v>1578</v>
      </c>
      <c r="E39" s="346">
        <f>+E28+E31+E37</f>
        <v>221089</v>
      </c>
      <c r="F39" s="346">
        <f>+F28+F31+F37</f>
        <v>2405</v>
      </c>
      <c r="G39" s="346">
        <f>+G28+G31+G37</f>
        <v>63</v>
      </c>
      <c r="H39" s="196" t="s">
        <v>683</v>
      </c>
      <c r="I39" s="224" t="s">
        <v>415</v>
      </c>
      <c r="J39" s="29"/>
      <c r="K39" s="29"/>
      <c r="L39" s="29"/>
      <c r="M39" s="29"/>
      <c r="N39" s="29"/>
      <c r="O39" s="29"/>
      <c r="P39" s="29"/>
      <c r="Q39" s="29"/>
      <c r="R39" s="29"/>
      <c r="S39" s="29"/>
      <c r="T39" s="29"/>
      <c r="U39" s="29"/>
      <c r="V39" s="29"/>
      <c r="W39" s="29"/>
      <c r="X39" s="29"/>
      <c r="Y39" s="29"/>
    </row>
    <row r="40" spans="2:25" s="30" customFormat="1" ht="45">
      <c r="B40" s="188" t="s">
        <v>693</v>
      </c>
      <c r="C40" s="189"/>
      <c r="D40" s="225"/>
      <c r="E40" s="345">
        <v>14000</v>
      </c>
      <c r="F40" s="345">
        <v>0</v>
      </c>
      <c r="G40" s="345">
        <v>51</v>
      </c>
      <c r="H40" s="591" t="s">
        <v>683</v>
      </c>
      <c r="I40" s="227"/>
      <c r="J40" s="29"/>
      <c r="K40" s="29"/>
      <c r="L40" s="29"/>
      <c r="M40" s="29"/>
      <c r="N40" s="29"/>
      <c r="O40" s="29"/>
      <c r="P40" s="29"/>
      <c r="Q40" s="29"/>
      <c r="R40" s="29"/>
      <c r="S40" s="29"/>
      <c r="T40" s="29"/>
      <c r="U40" s="29"/>
      <c r="V40" s="29"/>
      <c r="W40" s="29"/>
      <c r="X40" s="29"/>
      <c r="Y40" s="29"/>
    </row>
    <row r="41" spans="2:25" s="30" customFormat="1" ht="45.95" customHeight="1">
      <c r="B41" s="186" t="s">
        <v>694</v>
      </c>
      <c r="C41" s="180" t="s">
        <v>467</v>
      </c>
      <c r="D41" s="228" t="s">
        <v>1578</v>
      </c>
      <c r="E41" s="683" t="s">
        <v>1614</v>
      </c>
      <c r="F41" s="683"/>
      <c r="G41" s="683"/>
      <c r="H41" s="683"/>
      <c r="I41" s="230" t="s">
        <v>415</v>
      </c>
      <c r="J41" s="29"/>
      <c r="K41" s="29"/>
      <c r="L41" s="29"/>
      <c r="M41" s="29"/>
      <c r="N41" s="29"/>
      <c r="O41" s="29"/>
      <c r="P41" s="29"/>
      <c r="Q41" s="29"/>
      <c r="R41" s="29"/>
      <c r="S41" s="29"/>
      <c r="T41" s="29"/>
      <c r="U41" s="29"/>
      <c r="V41" s="29"/>
      <c r="W41" s="29"/>
      <c r="X41" s="29"/>
      <c r="Y41" s="29"/>
    </row>
    <row r="42" spans="2:25" s="30" customFormat="1" ht="18.75">
      <c r="B42" s="733" t="s">
        <v>490</v>
      </c>
      <c r="C42" s="733"/>
      <c r="D42" s="733"/>
      <c r="E42" s="733"/>
      <c r="F42" s="733"/>
      <c r="G42" s="733"/>
      <c r="H42" s="733"/>
      <c r="I42" s="733"/>
      <c r="J42" s="29"/>
      <c r="K42" s="29"/>
      <c r="L42" s="29"/>
      <c r="M42" s="29"/>
      <c r="N42" s="29"/>
      <c r="O42" s="29"/>
      <c r="P42" s="29"/>
      <c r="Q42" s="29"/>
      <c r="R42" s="29"/>
      <c r="S42" s="29"/>
      <c r="T42" s="29"/>
      <c r="U42" s="29"/>
      <c r="V42" s="29"/>
      <c r="W42" s="29"/>
      <c r="X42" s="29"/>
      <c r="Y42" s="29"/>
    </row>
    <row r="43" spans="2:25" s="164" customFormat="1" ht="18.95" customHeight="1" thickBot="1">
      <c r="B43" s="731" t="s">
        <v>695</v>
      </c>
      <c r="C43" s="731"/>
      <c r="D43" s="731"/>
      <c r="E43" s="731"/>
      <c r="F43" s="731"/>
      <c r="G43" s="731"/>
      <c r="H43" s="731"/>
      <c r="I43" s="731"/>
      <c r="J43" s="165"/>
      <c r="K43" s="165"/>
      <c r="L43" s="165"/>
      <c r="M43" s="165"/>
      <c r="N43" s="165"/>
      <c r="O43" s="165"/>
      <c r="P43" s="165"/>
      <c r="Q43" s="165"/>
      <c r="R43" s="165"/>
      <c r="S43" s="165"/>
      <c r="T43" s="165"/>
      <c r="U43" s="165"/>
      <c r="V43" s="165"/>
      <c r="W43" s="165"/>
      <c r="X43" s="165"/>
      <c r="Y43" s="165"/>
    </row>
    <row r="44" spans="2:25" s="30" customFormat="1" ht="180">
      <c r="B44" s="167" t="s">
        <v>696</v>
      </c>
      <c r="C44" s="171" t="s">
        <v>414</v>
      </c>
      <c r="D44" s="114" t="s">
        <v>415</v>
      </c>
      <c r="E44" s="166" t="s">
        <v>697</v>
      </c>
      <c r="F44" s="166" t="s">
        <v>698</v>
      </c>
      <c r="G44" s="166" t="s">
        <v>697</v>
      </c>
      <c r="H44" s="166" t="s">
        <v>699</v>
      </c>
      <c r="I44" s="172" t="s">
        <v>700</v>
      </c>
      <c r="J44" s="29"/>
      <c r="K44" s="29"/>
      <c r="L44" s="29"/>
      <c r="M44" s="29"/>
      <c r="N44" s="29"/>
      <c r="O44" s="29"/>
      <c r="P44" s="29"/>
      <c r="Q44" s="29"/>
      <c r="R44" s="29"/>
      <c r="S44" s="29"/>
      <c r="T44" s="29"/>
      <c r="U44" s="29"/>
      <c r="V44" s="29"/>
      <c r="W44" s="29"/>
      <c r="X44" s="29"/>
      <c r="Y44" s="29"/>
    </row>
    <row r="45" spans="2:25" s="30" customFormat="1" ht="18.75">
      <c r="B45" s="733" t="s">
        <v>560</v>
      </c>
      <c r="C45" s="733"/>
      <c r="D45" s="733"/>
      <c r="E45" s="733"/>
      <c r="F45" s="733"/>
      <c r="G45" s="733"/>
      <c r="H45" s="733"/>
      <c r="I45" s="733"/>
      <c r="J45" s="29"/>
      <c r="K45" s="29"/>
      <c r="L45" s="29"/>
      <c r="M45" s="29"/>
      <c r="N45" s="29"/>
      <c r="O45" s="29"/>
      <c r="P45" s="29"/>
      <c r="Q45" s="29"/>
      <c r="R45" s="29"/>
      <c r="S45" s="29"/>
      <c r="T45" s="29"/>
      <c r="U45" s="29"/>
      <c r="V45" s="29"/>
      <c r="W45" s="29"/>
      <c r="X45" s="29"/>
      <c r="Y45" s="29"/>
    </row>
    <row r="46" spans="2:25" s="164" customFormat="1" ht="18.95" customHeight="1" thickBot="1">
      <c r="B46" s="731" t="s">
        <v>701</v>
      </c>
      <c r="C46" s="731"/>
      <c r="D46" s="731"/>
      <c r="E46" s="731"/>
      <c r="F46" s="731"/>
      <c r="G46" s="731"/>
      <c r="H46" s="731"/>
      <c r="I46" s="731"/>
      <c r="J46" s="165"/>
      <c r="K46" s="165"/>
      <c r="L46" s="165"/>
      <c r="M46" s="165"/>
      <c r="N46" s="165"/>
      <c r="O46" s="165"/>
      <c r="P46" s="165"/>
      <c r="Q46" s="165"/>
      <c r="R46" s="165"/>
      <c r="S46" s="165"/>
      <c r="T46" s="165"/>
      <c r="U46" s="165"/>
      <c r="V46" s="165"/>
      <c r="W46" s="165"/>
      <c r="X46" s="165"/>
      <c r="Y46" s="165"/>
    </row>
    <row r="47" spans="2:25" s="30" customFormat="1" ht="90" customHeight="1">
      <c r="B47" s="112" t="s">
        <v>702</v>
      </c>
      <c r="C47" s="171" t="s">
        <v>414</v>
      </c>
      <c r="D47" s="114" t="s">
        <v>415</v>
      </c>
      <c r="E47" s="734" t="s">
        <v>1567</v>
      </c>
      <c r="F47" s="734"/>
      <c r="G47" s="734"/>
      <c r="H47" s="734"/>
      <c r="I47" s="172" t="s">
        <v>700</v>
      </c>
      <c r="K47" s="29"/>
      <c r="L47" s="29"/>
      <c r="M47" s="29"/>
      <c r="N47" s="29"/>
      <c r="O47" s="29"/>
      <c r="P47" s="29"/>
      <c r="Q47" s="29"/>
      <c r="R47" s="29"/>
      <c r="S47" s="29"/>
      <c r="T47" s="29"/>
      <c r="U47" s="29"/>
      <c r="V47" s="29"/>
      <c r="W47" s="29"/>
      <c r="X47" s="29"/>
      <c r="Y47" s="29"/>
    </row>
    <row r="48" spans="2:25" s="164" customFormat="1" ht="18.95" customHeight="1" thickBot="1">
      <c r="B48" s="731" t="s">
        <v>703</v>
      </c>
      <c r="C48" s="731"/>
      <c r="D48" s="731"/>
      <c r="E48" s="731"/>
      <c r="F48" s="731"/>
      <c r="G48" s="731"/>
      <c r="H48" s="731"/>
      <c r="I48" s="731"/>
      <c r="K48" s="165"/>
      <c r="L48" s="165"/>
      <c r="M48" s="165"/>
      <c r="N48" s="165"/>
      <c r="O48" s="165"/>
      <c r="P48" s="165"/>
      <c r="Q48" s="165"/>
      <c r="R48" s="165"/>
      <c r="S48" s="165"/>
      <c r="T48" s="165"/>
      <c r="U48" s="165"/>
      <c r="V48" s="165"/>
      <c r="W48" s="165"/>
      <c r="X48" s="165"/>
      <c r="Y48" s="165"/>
    </row>
    <row r="49" spans="2:25" s="30" customFormat="1" ht="20.100000000000001" customHeight="1">
      <c r="B49" s="187" t="s">
        <v>704</v>
      </c>
      <c r="C49" s="231" t="s">
        <v>414</v>
      </c>
      <c r="D49" s="222" t="s">
        <v>415</v>
      </c>
      <c r="E49" s="682" t="s">
        <v>705</v>
      </c>
      <c r="F49" s="682"/>
      <c r="G49" s="682"/>
      <c r="H49" s="682"/>
      <c r="I49" s="232" t="s">
        <v>700</v>
      </c>
      <c r="K49" s="29"/>
      <c r="L49" s="29"/>
      <c r="M49" s="29"/>
      <c r="N49" s="29"/>
      <c r="O49" s="29"/>
      <c r="P49" s="29"/>
      <c r="Q49" s="29"/>
      <c r="R49" s="29"/>
      <c r="S49" s="29"/>
      <c r="T49" s="29"/>
      <c r="U49" s="29"/>
      <c r="V49" s="29"/>
      <c r="W49" s="29"/>
      <c r="X49" s="29"/>
      <c r="Y49" s="29"/>
    </row>
    <row r="50" spans="2:25" s="30" customFormat="1" ht="45">
      <c r="B50" s="188" t="s">
        <v>706</v>
      </c>
      <c r="C50" s="233" t="s">
        <v>414</v>
      </c>
      <c r="D50" s="225" t="s">
        <v>415</v>
      </c>
      <c r="E50" s="690"/>
      <c r="F50" s="690"/>
      <c r="G50" s="690"/>
      <c r="H50" s="690"/>
      <c r="I50" s="234" t="s">
        <v>700</v>
      </c>
      <c r="K50" s="29"/>
      <c r="L50" s="29"/>
      <c r="M50" s="29"/>
      <c r="N50" s="29"/>
      <c r="O50" s="29"/>
      <c r="P50" s="29"/>
      <c r="Q50" s="29"/>
      <c r="R50" s="29"/>
      <c r="S50" s="29"/>
      <c r="T50" s="29"/>
      <c r="U50" s="29"/>
      <c r="V50" s="29"/>
      <c r="W50" s="29"/>
      <c r="X50" s="29"/>
      <c r="Y50" s="29"/>
    </row>
    <row r="51" spans="2:25" s="30" customFormat="1" ht="30">
      <c r="B51" s="186" t="s">
        <v>707</v>
      </c>
      <c r="C51" s="349" t="s">
        <v>414</v>
      </c>
      <c r="D51" s="228" t="s">
        <v>415</v>
      </c>
      <c r="E51" s="683"/>
      <c r="F51" s="683"/>
      <c r="G51" s="683"/>
      <c r="H51" s="683"/>
      <c r="I51" s="350" t="s">
        <v>700</v>
      </c>
      <c r="K51" s="29"/>
      <c r="L51" s="29"/>
      <c r="M51" s="29"/>
      <c r="N51" s="29"/>
      <c r="O51" s="29"/>
      <c r="P51" s="29"/>
      <c r="Q51" s="29"/>
      <c r="R51" s="29"/>
      <c r="S51" s="29"/>
      <c r="T51" s="29"/>
      <c r="U51" s="29"/>
      <c r="V51" s="29"/>
      <c r="W51" s="29"/>
      <c r="X51" s="29"/>
      <c r="Y51" s="29"/>
    </row>
    <row r="52" spans="2:25" s="164" customFormat="1" ht="18.95" customHeight="1" thickBot="1">
      <c r="B52" s="731" t="s">
        <v>708</v>
      </c>
      <c r="C52" s="731"/>
      <c r="D52" s="731"/>
      <c r="E52" s="731"/>
      <c r="F52" s="731"/>
      <c r="G52" s="731"/>
      <c r="H52" s="731"/>
      <c r="I52" s="731"/>
      <c r="K52" s="165"/>
      <c r="L52" s="165"/>
      <c r="M52" s="165"/>
      <c r="N52" s="165"/>
      <c r="O52" s="165"/>
      <c r="P52" s="165"/>
      <c r="Q52" s="165"/>
      <c r="R52" s="165"/>
      <c r="S52" s="165"/>
      <c r="T52" s="165"/>
      <c r="U52" s="165"/>
      <c r="V52" s="165"/>
      <c r="W52" s="165"/>
      <c r="X52" s="165"/>
      <c r="Y52" s="165"/>
    </row>
    <row r="53" spans="2:25" s="30" customFormat="1" ht="20.100000000000001" customHeight="1">
      <c r="B53" s="187" t="s">
        <v>709</v>
      </c>
      <c r="C53" s="231" t="s">
        <v>414</v>
      </c>
      <c r="D53" s="222" t="s">
        <v>415</v>
      </c>
      <c r="E53" s="682" t="s">
        <v>710</v>
      </c>
      <c r="F53" s="682"/>
      <c r="G53" s="682"/>
      <c r="H53" s="682"/>
      <c r="I53" s="232" t="s">
        <v>700</v>
      </c>
      <c r="K53" s="29"/>
      <c r="L53" s="29"/>
      <c r="M53" s="29"/>
      <c r="N53" s="29"/>
      <c r="O53" s="29"/>
      <c r="P53" s="29"/>
      <c r="Q53" s="29"/>
      <c r="R53" s="29"/>
      <c r="S53" s="29"/>
      <c r="T53" s="29"/>
      <c r="U53" s="29"/>
      <c r="V53" s="29"/>
      <c r="W53" s="29"/>
      <c r="X53" s="29"/>
      <c r="Y53" s="29"/>
    </row>
    <row r="54" spans="2:25" s="30" customFormat="1" ht="30">
      <c r="B54" s="188" t="s">
        <v>711</v>
      </c>
      <c r="C54" s="233" t="s">
        <v>414</v>
      </c>
      <c r="D54" s="225" t="s">
        <v>415</v>
      </c>
      <c r="E54" s="690"/>
      <c r="F54" s="690"/>
      <c r="G54" s="690"/>
      <c r="H54" s="690"/>
      <c r="I54" s="234" t="s">
        <v>700</v>
      </c>
      <c r="K54" s="29"/>
      <c r="L54" s="29"/>
      <c r="M54" s="29"/>
      <c r="N54" s="29"/>
      <c r="O54" s="29"/>
      <c r="P54" s="29"/>
      <c r="Q54" s="29"/>
      <c r="R54" s="29"/>
      <c r="S54" s="29"/>
      <c r="T54" s="29"/>
      <c r="U54" s="29"/>
      <c r="V54" s="29"/>
      <c r="W54" s="29"/>
      <c r="X54" s="29"/>
      <c r="Y54" s="29"/>
    </row>
    <row r="55" spans="2:25" s="30" customFormat="1" ht="30">
      <c r="B55" s="188" t="s">
        <v>712</v>
      </c>
      <c r="C55" s="233" t="s">
        <v>414</v>
      </c>
      <c r="D55" s="225" t="s">
        <v>415</v>
      </c>
      <c r="E55" s="690"/>
      <c r="F55" s="690"/>
      <c r="G55" s="690"/>
      <c r="H55" s="690"/>
      <c r="I55" s="234" t="s">
        <v>700</v>
      </c>
      <c r="K55" s="29"/>
      <c r="L55" s="29"/>
      <c r="M55" s="29"/>
      <c r="N55" s="29"/>
      <c r="O55" s="29"/>
      <c r="P55" s="29"/>
      <c r="Q55" s="29"/>
      <c r="R55" s="29"/>
      <c r="S55" s="29"/>
      <c r="T55" s="29"/>
      <c r="U55" s="29"/>
      <c r="V55" s="29"/>
      <c r="W55" s="29"/>
      <c r="X55" s="29"/>
      <c r="Y55" s="29"/>
    </row>
    <row r="56" spans="2:25" s="30" customFormat="1" ht="60.95" customHeight="1">
      <c r="B56" s="188" t="s">
        <v>713</v>
      </c>
      <c r="C56" s="233" t="s">
        <v>414</v>
      </c>
      <c r="D56" s="225" t="s">
        <v>415</v>
      </c>
      <c r="E56" s="690"/>
      <c r="F56" s="690"/>
      <c r="G56" s="690"/>
      <c r="H56" s="690"/>
      <c r="I56" s="234" t="s">
        <v>700</v>
      </c>
      <c r="J56" s="29"/>
      <c r="K56" s="29"/>
      <c r="L56" s="29"/>
      <c r="M56" s="29"/>
      <c r="N56" s="29"/>
      <c r="O56" s="29"/>
      <c r="P56" s="29"/>
      <c r="Q56" s="29"/>
      <c r="R56" s="29"/>
      <c r="S56" s="29"/>
      <c r="T56" s="29"/>
      <c r="U56" s="29"/>
      <c r="V56" s="29"/>
      <c r="W56" s="29"/>
      <c r="X56" s="29"/>
      <c r="Y56" s="29"/>
    </row>
    <row r="57" spans="2:25" s="30" customFormat="1" ht="30">
      <c r="B57" s="188" t="s">
        <v>714</v>
      </c>
      <c r="C57" s="233" t="s">
        <v>414</v>
      </c>
      <c r="D57" s="225" t="s">
        <v>415</v>
      </c>
      <c r="E57" s="690"/>
      <c r="F57" s="690"/>
      <c r="G57" s="690"/>
      <c r="H57" s="690"/>
      <c r="I57" s="234" t="s">
        <v>700</v>
      </c>
      <c r="J57" s="29"/>
      <c r="K57" s="29"/>
      <c r="L57" s="29"/>
      <c r="M57" s="29"/>
      <c r="N57" s="29"/>
      <c r="O57" s="29"/>
      <c r="P57" s="29"/>
      <c r="Q57" s="29"/>
      <c r="R57" s="29"/>
      <c r="S57" s="29"/>
      <c r="T57" s="29"/>
      <c r="U57" s="29"/>
      <c r="V57" s="29"/>
      <c r="W57" s="29"/>
      <c r="X57" s="29"/>
      <c r="Y57" s="29"/>
    </row>
    <row r="58" spans="2:25" s="30" customFormat="1" ht="30">
      <c r="B58" s="188" t="s">
        <v>715</v>
      </c>
      <c r="C58" s="233" t="s">
        <v>414</v>
      </c>
      <c r="D58" s="225" t="s">
        <v>415</v>
      </c>
      <c r="E58" s="690"/>
      <c r="F58" s="690"/>
      <c r="G58" s="690"/>
      <c r="H58" s="690"/>
      <c r="I58" s="234" t="s">
        <v>700</v>
      </c>
      <c r="J58" s="29"/>
      <c r="K58" s="29"/>
      <c r="L58" s="29"/>
      <c r="M58" s="29"/>
      <c r="N58" s="29"/>
      <c r="O58" s="29"/>
      <c r="P58" s="29"/>
      <c r="Q58" s="29"/>
      <c r="R58" s="29"/>
      <c r="S58" s="29"/>
      <c r="T58" s="29"/>
      <c r="U58" s="29"/>
      <c r="V58" s="29"/>
      <c r="W58" s="29"/>
      <c r="X58" s="29"/>
      <c r="Y58" s="29"/>
    </row>
    <row r="59" spans="2:25" s="30" customFormat="1" ht="45">
      <c r="B59" s="186" t="s">
        <v>716</v>
      </c>
      <c r="C59" s="349" t="s">
        <v>414</v>
      </c>
      <c r="D59" s="228" t="s">
        <v>415</v>
      </c>
      <c r="E59" s="683"/>
      <c r="F59" s="683"/>
      <c r="G59" s="683"/>
      <c r="H59" s="683"/>
      <c r="I59" s="350" t="s">
        <v>700</v>
      </c>
      <c r="J59" s="29"/>
      <c r="K59" s="29"/>
      <c r="L59" s="29"/>
      <c r="M59" s="29"/>
      <c r="N59" s="29"/>
      <c r="O59" s="29"/>
      <c r="P59" s="29"/>
      <c r="Q59" s="29"/>
      <c r="R59" s="29"/>
      <c r="S59" s="29"/>
      <c r="T59" s="29"/>
      <c r="U59" s="29"/>
      <c r="V59" s="29"/>
      <c r="W59" s="29"/>
      <c r="X59" s="29"/>
      <c r="Y59" s="29"/>
    </row>
    <row r="60" spans="2:25" s="164" customFormat="1" ht="18.95" customHeight="1" thickBot="1">
      <c r="B60" s="731" t="s">
        <v>717</v>
      </c>
      <c r="C60" s="731"/>
      <c r="D60" s="731"/>
      <c r="E60" s="731"/>
      <c r="F60" s="731"/>
      <c r="G60" s="731"/>
      <c r="H60" s="731"/>
      <c r="I60" s="731"/>
      <c r="J60" s="165"/>
      <c r="K60" s="165"/>
      <c r="L60" s="165"/>
      <c r="M60" s="165"/>
      <c r="N60" s="165"/>
      <c r="O60" s="165"/>
      <c r="P60" s="165"/>
      <c r="Q60" s="165"/>
      <c r="R60" s="165"/>
      <c r="S60" s="165"/>
      <c r="T60" s="165"/>
      <c r="U60" s="165"/>
      <c r="V60" s="165"/>
      <c r="W60" s="165"/>
      <c r="X60" s="165"/>
      <c r="Y60" s="165"/>
    </row>
    <row r="61" spans="2:25" s="30" customFormat="1" ht="50.1" customHeight="1">
      <c r="B61" s="112" t="s">
        <v>718</v>
      </c>
      <c r="C61" s="171" t="s">
        <v>414</v>
      </c>
      <c r="D61" s="114" t="s">
        <v>415</v>
      </c>
      <c r="E61" s="704" t="s">
        <v>710</v>
      </c>
      <c r="F61" s="704"/>
      <c r="G61" s="704"/>
      <c r="H61" s="704"/>
      <c r="I61" s="172" t="s">
        <v>700</v>
      </c>
      <c r="J61" s="29"/>
      <c r="K61" s="29"/>
      <c r="L61" s="29"/>
      <c r="M61" s="29"/>
      <c r="N61" s="29"/>
      <c r="O61" s="29"/>
      <c r="P61" s="29"/>
      <c r="Q61" s="29"/>
      <c r="R61" s="29"/>
      <c r="S61" s="29"/>
      <c r="T61" s="29"/>
      <c r="U61" s="29"/>
      <c r="V61" s="29"/>
      <c r="W61" s="29"/>
      <c r="X61" s="29"/>
      <c r="Y61" s="29"/>
    </row>
    <row r="62" spans="2:25" s="30" customFormat="1" ht="18.75">
      <c r="B62" s="733" t="s">
        <v>719</v>
      </c>
      <c r="C62" s="733"/>
      <c r="D62" s="733"/>
      <c r="E62" s="733"/>
      <c r="F62" s="733"/>
      <c r="G62" s="733"/>
      <c r="H62" s="733"/>
      <c r="I62" s="733"/>
      <c r="J62" s="29"/>
      <c r="K62" s="29"/>
      <c r="L62" s="29"/>
      <c r="M62" s="29"/>
      <c r="N62" s="29"/>
      <c r="O62" s="29"/>
      <c r="P62" s="29"/>
      <c r="Q62" s="29"/>
      <c r="R62" s="29"/>
      <c r="S62" s="29"/>
      <c r="T62" s="29"/>
      <c r="U62" s="29"/>
      <c r="V62" s="29"/>
      <c r="W62" s="29"/>
      <c r="X62" s="29"/>
      <c r="Y62" s="29"/>
    </row>
    <row r="63" spans="2:25" s="164" customFormat="1" ht="18.95" customHeight="1" thickBot="1">
      <c r="B63" s="731" t="s">
        <v>720</v>
      </c>
      <c r="C63" s="731"/>
      <c r="D63" s="731"/>
      <c r="E63" s="731"/>
      <c r="F63" s="731"/>
      <c r="G63" s="731"/>
      <c r="H63" s="731"/>
      <c r="I63" s="731"/>
      <c r="J63" s="165"/>
      <c r="K63" s="165"/>
      <c r="L63" s="165"/>
      <c r="M63" s="165"/>
      <c r="N63" s="165"/>
      <c r="O63" s="165"/>
      <c r="P63" s="165"/>
      <c r="Q63" s="165"/>
      <c r="R63" s="165"/>
      <c r="S63" s="165"/>
      <c r="T63" s="165"/>
      <c r="U63" s="165"/>
      <c r="V63" s="165"/>
      <c r="W63" s="165"/>
      <c r="X63" s="165"/>
      <c r="Y63" s="165"/>
    </row>
    <row r="64" spans="2:25" s="30" customFormat="1" ht="45">
      <c r="B64" s="112" t="s">
        <v>721</v>
      </c>
      <c r="C64" s="113" t="s">
        <v>414</v>
      </c>
      <c r="D64" s="114" t="s">
        <v>415</v>
      </c>
      <c r="E64" s="704" t="s">
        <v>710</v>
      </c>
      <c r="F64" s="704"/>
      <c r="G64" s="704"/>
      <c r="H64" s="704"/>
      <c r="I64" s="175" t="s">
        <v>700</v>
      </c>
      <c r="J64" s="29"/>
      <c r="K64" s="29"/>
      <c r="L64" s="29"/>
      <c r="M64" s="29"/>
      <c r="N64" s="29"/>
      <c r="O64" s="29"/>
      <c r="P64" s="29"/>
      <c r="Q64" s="29"/>
      <c r="R64" s="29"/>
      <c r="S64" s="29"/>
      <c r="T64" s="29"/>
      <c r="U64" s="29"/>
      <c r="V64" s="29"/>
      <c r="W64" s="29"/>
      <c r="X64" s="29"/>
      <c r="Y64" s="29"/>
    </row>
    <row r="65" spans="2:25" s="164" customFormat="1" ht="18.95" customHeight="1" thickBot="1">
      <c r="B65" s="731" t="s">
        <v>722</v>
      </c>
      <c r="C65" s="731"/>
      <c r="D65" s="731"/>
      <c r="E65" s="731"/>
      <c r="F65" s="731"/>
      <c r="G65" s="731"/>
      <c r="H65" s="731"/>
      <c r="I65" s="731"/>
      <c r="J65" s="165"/>
      <c r="K65" s="165"/>
      <c r="L65" s="165"/>
      <c r="M65" s="165"/>
      <c r="N65" s="165"/>
      <c r="O65" s="165"/>
      <c r="P65" s="165"/>
      <c r="Q65" s="165"/>
      <c r="R65" s="165"/>
      <c r="S65" s="165"/>
      <c r="T65" s="165"/>
      <c r="U65" s="165"/>
      <c r="V65" s="165"/>
      <c r="W65" s="165"/>
      <c r="X65" s="165"/>
      <c r="Y65" s="165"/>
    </row>
    <row r="66" spans="2:25" s="30" customFormat="1" ht="20.100000000000001" customHeight="1">
      <c r="B66" s="187" t="s">
        <v>1702</v>
      </c>
      <c r="C66" s="183" t="s">
        <v>414</v>
      </c>
      <c r="D66" s="222" t="s">
        <v>415</v>
      </c>
      <c r="E66" s="682" t="s">
        <v>1597</v>
      </c>
      <c r="F66" s="682"/>
      <c r="G66" s="682"/>
      <c r="H66" s="682"/>
      <c r="I66" s="329" t="s">
        <v>700</v>
      </c>
      <c r="J66" s="29"/>
      <c r="K66" s="29"/>
      <c r="L66" s="29"/>
      <c r="M66" s="29"/>
      <c r="N66" s="29"/>
      <c r="O66" s="29"/>
      <c r="P66" s="29"/>
      <c r="Q66" s="29"/>
      <c r="R66" s="29"/>
      <c r="S66" s="29"/>
      <c r="T66" s="29"/>
      <c r="U66" s="29"/>
      <c r="V66" s="29"/>
      <c r="W66" s="29"/>
      <c r="X66" s="29"/>
      <c r="Y66" s="29"/>
    </row>
    <row r="67" spans="2:25" s="30" customFormat="1" ht="20.100000000000001" customHeight="1">
      <c r="B67" s="188" t="s">
        <v>1703</v>
      </c>
      <c r="C67" s="189" t="s">
        <v>414</v>
      </c>
      <c r="D67" s="225" t="s">
        <v>415</v>
      </c>
      <c r="E67" s="690"/>
      <c r="F67" s="690"/>
      <c r="G67" s="690"/>
      <c r="H67" s="690"/>
      <c r="I67" s="227" t="s">
        <v>415</v>
      </c>
      <c r="J67" s="29"/>
      <c r="K67" s="29"/>
      <c r="L67" s="29"/>
      <c r="M67" s="29"/>
      <c r="N67" s="29"/>
      <c r="O67" s="29"/>
      <c r="P67" s="29"/>
      <c r="Q67" s="29"/>
      <c r="R67" s="29"/>
      <c r="S67" s="29"/>
      <c r="T67" s="29"/>
      <c r="U67" s="29"/>
      <c r="V67" s="29"/>
      <c r="W67" s="29"/>
      <c r="X67" s="29"/>
      <c r="Y67" s="29"/>
    </row>
    <row r="68" spans="2:25" s="30" customFormat="1" ht="20.100000000000001" customHeight="1">
      <c r="B68" s="188" t="s">
        <v>1704</v>
      </c>
      <c r="C68" s="189" t="s">
        <v>414</v>
      </c>
      <c r="D68" s="225" t="s">
        <v>415</v>
      </c>
      <c r="E68" s="690"/>
      <c r="F68" s="690"/>
      <c r="G68" s="690"/>
      <c r="H68" s="690"/>
      <c r="I68" s="227" t="s">
        <v>415</v>
      </c>
      <c r="J68" s="29"/>
      <c r="K68" s="29"/>
      <c r="L68" s="29"/>
      <c r="M68" s="29"/>
      <c r="N68" s="29"/>
      <c r="O68" s="29"/>
      <c r="P68" s="29"/>
      <c r="Q68" s="29"/>
      <c r="R68" s="29"/>
      <c r="S68" s="29"/>
      <c r="T68" s="29"/>
      <c r="U68" s="29"/>
      <c r="V68" s="29"/>
      <c r="W68" s="29"/>
      <c r="X68" s="29"/>
      <c r="Y68" s="29"/>
    </row>
    <row r="69" spans="2:25" s="30" customFormat="1" ht="33.75" customHeight="1">
      <c r="B69" s="188" t="s">
        <v>1705</v>
      </c>
      <c r="C69" s="189" t="s">
        <v>414</v>
      </c>
      <c r="D69" s="225" t="s">
        <v>415</v>
      </c>
      <c r="E69" s="690"/>
      <c r="F69" s="690"/>
      <c r="G69" s="690"/>
      <c r="H69" s="690"/>
      <c r="I69" s="227" t="s">
        <v>1566</v>
      </c>
      <c r="J69" s="29"/>
      <c r="K69" s="29"/>
      <c r="L69" s="29"/>
      <c r="M69" s="29"/>
      <c r="N69" s="29"/>
      <c r="O69" s="29"/>
      <c r="P69" s="29"/>
      <c r="Q69" s="29"/>
      <c r="R69" s="29"/>
      <c r="S69" s="29"/>
      <c r="T69" s="29"/>
      <c r="U69" s="29"/>
      <c r="V69" s="29"/>
      <c r="W69" s="29"/>
      <c r="X69" s="29"/>
      <c r="Y69" s="29"/>
    </row>
    <row r="70" spans="2:25" s="30" customFormat="1" ht="20.100000000000001" customHeight="1">
      <c r="B70" s="186" t="s">
        <v>1706</v>
      </c>
      <c r="C70" s="180" t="s">
        <v>414</v>
      </c>
      <c r="D70" s="228" t="s">
        <v>415</v>
      </c>
      <c r="E70" s="683"/>
      <c r="F70" s="683"/>
      <c r="G70" s="683"/>
      <c r="H70" s="683"/>
      <c r="I70" s="230" t="s">
        <v>415</v>
      </c>
      <c r="J70" s="29"/>
      <c r="K70" s="29"/>
      <c r="L70" s="29"/>
      <c r="M70" s="29"/>
      <c r="N70" s="29"/>
      <c r="O70" s="29"/>
      <c r="P70" s="29"/>
      <c r="Q70" s="29"/>
      <c r="R70" s="29"/>
      <c r="S70" s="29"/>
      <c r="T70" s="29"/>
      <c r="U70" s="29"/>
      <c r="V70" s="29"/>
      <c r="W70" s="29"/>
      <c r="X70" s="29"/>
      <c r="Y70" s="29"/>
    </row>
    <row r="71" spans="2:25" s="30" customFormat="1" ht="18.75">
      <c r="B71" s="733" t="s">
        <v>723</v>
      </c>
      <c r="C71" s="733"/>
      <c r="D71" s="733"/>
      <c r="E71" s="733"/>
      <c r="F71" s="733"/>
      <c r="G71" s="733"/>
      <c r="H71" s="733"/>
      <c r="I71" s="733"/>
      <c r="J71" s="29"/>
      <c r="K71" s="29"/>
      <c r="L71" s="29"/>
      <c r="M71" s="29"/>
      <c r="N71" s="29"/>
      <c r="O71" s="29"/>
      <c r="P71" s="29"/>
      <c r="Q71" s="29"/>
      <c r="R71" s="29"/>
      <c r="S71" s="29"/>
      <c r="T71" s="29"/>
      <c r="U71" s="29"/>
      <c r="V71" s="29"/>
      <c r="W71" s="29"/>
      <c r="X71" s="29"/>
      <c r="Y71" s="29"/>
    </row>
    <row r="72" spans="2:25" s="164" customFormat="1" ht="18.95" customHeight="1" thickBot="1">
      <c r="B72" s="731" t="s">
        <v>724</v>
      </c>
      <c r="C72" s="731"/>
      <c r="D72" s="731"/>
      <c r="E72" s="731"/>
      <c r="F72" s="731"/>
      <c r="G72" s="731"/>
      <c r="H72" s="731"/>
      <c r="I72" s="731"/>
      <c r="J72" s="165"/>
      <c r="K72" s="165"/>
      <c r="L72" s="165"/>
      <c r="M72" s="165"/>
      <c r="N72" s="165"/>
      <c r="O72" s="165"/>
      <c r="P72" s="165"/>
      <c r="Q72" s="165"/>
      <c r="R72" s="165"/>
      <c r="S72" s="165"/>
      <c r="T72" s="165"/>
      <c r="U72" s="165"/>
      <c r="V72" s="165"/>
      <c r="W72" s="165"/>
      <c r="X72" s="165"/>
      <c r="Y72" s="165"/>
    </row>
    <row r="73" spans="2:25" s="30" customFormat="1" ht="45">
      <c r="B73" s="112" t="s">
        <v>725</v>
      </c>
      <c r="C73" s="113" t="s">
        <v>414</v>
      </c>
      <c r="D73" s="114" t="s">
        <v>415</v>
      </c>
      <c r="E73" s="704" t="s">
        <v>726</v>
      </c>
      <c r="F73" s="704"/>
      <c r="G73" s="704"/>
      <c r="H73" s="704"/>
      <c r="I73" s="116" t="s">
        <v>415</v>
      </c>
      <c r="J73" s="29"/>
      <c r="K73" s="29"/>
      <c r="L73" s="29"/>
      <c r="M73" s="29"/>
      <c r="N73" s="29"/>
      <c r="O73" s="29"/>
      <c r="P73" s="29"/>
      <c r="Q73" s="29"/>
      <c r="R73" s="29"/>
      <c r="S73" s="29"/>
      <c r="T73" s="29"/>
      <c r="U73" s="29"/>
      <c r="V73" s="29"/>
      <c r="W73" s="29"/>
      <c r="X73" s="29"/>
      <c r="Y73" s="29"/>
    </row>
    <row r="74" spans="2:25" s="164" customFormat="1" ht="18.95" customHeight="1" thickBot="1">
      <c r="B74" s="731" t="s">
        <v>1600</v>
      </c>
      <c r="C74" s="731"/>
      <c r="D74" s="731"/>
      <c r="E74" s="731"/>
      <c r="F74" s="731"/>
      <c r="G74" s="731"/>
      <c r="H74" s="731"/>
      <c r="I74" s="731"/>
      <c r="J74" s="165"/>
      <c r="K74" s="165"/>
      <c r="L74" s="165"/>
      <c r="M74" s="165"/>
      <c r="N74" s="165"/>
      <c r="O74" s="165"/>
      <c r="P74" s="165"/>
      <c r="Q74" s="165"/>
      <c r="R74" s="165"/>
      <c r="S74" s="165"/>
      <c r="T74" s="165"/>
      <c r="U74" s="165"/>
      <c r="V74" s="165"/>
      <c r="W74" s="165"/>
      <c r="X74" s="165"/>
      <c r="Y74" s="165"/>
    </row>
    <row r="75" spans="2:25" s="30" customFormat="1" ht="51" customHeight="1">
      <c r="B75" s="187" t="s">
        <v>727</v>
      </c>
      <c r="C75" s="183" t="s">
        <v>414</v>
      </c>
      <c r="D75" s="222" t="s">
        <v>415</v>
      </c>
      <c r="E75" s="682" t="s">
        <v>728</v>
      </c>
      <c r="F75" s="682"/>
      <c r="G75" s="682"/>
      <c r="H75" s="682"/>
      <c r="I75" s="224" t="s">
        <v>415</v>
      </c>
      <c r="K75" s="29"/>
      <c r="L75" s="29"/>
      <c r="M75" s="29"/>
      <c r="N75" s="29"/>
      <c r="O75" s="29"/>
      <c r="P75" s="29"/>
      <c r="Q75" s="29"/>
      <c r="R75" s="29"/>
      <c r="S75" s="29"/>
      <c r="T75" s="29"/>
      <c r="U75" s="29"/>
      <c r="V75" s="29"/>
      <c r="W75" s="29"/>
      <c r="X75" s="29"/>
      <c r="Y75" s="29"/>
    </row>
    <row r="76" spans="2:25" s="30" customFormat="1" ht="57" customHeight="1">
      <c r="B76" s="188" t="s">
        <v>1707</v>
      </c>
      <c r="C76" s="189" t="s">
        <v>431</v>
      </c>
      <c r="D76" s="225" t="s">
        <v>415</v>
      </c>
      <c r="E76" s="690"/>
      <c r="F76" s="690"/>
      <c r="G76" s="690"/>
      <c r="H76" s="690"/>
      <c r="I76" s="227" t="s">
        <v>415</v>
      </c>
      <c r="K76" s="29"/>
      <c r="L76" s="29"/>
      <c r="M76" s="29"/>
      <c r="N76" s="29"/>
      <c r="O76" s="29"/>
      <c r="P76" s="29"/>
      <c r="Q76" s="29"/>
      <c r="R76" s="29"/>
      <c r="S76" s="29"/>
      <c r="T76" s="29"/>
      <c r="U76" s="29"/>
      <c r="V76" s="29"/>
      <c r="W76" s="29"/>
      <c r="X76" s="29"/>
      <c r="Y76" s="29"/>
    </row>
    <row r="77" spans="2:25" s="30" customFormat="1" ht="60">
      <c r="B77" s="188" t="s">
        <v>729</v>
      </c>
      <c r="C77" s="189" t="s">
        <v>431</v>
      </c>
      <c r="D77" s="189" t="s">
        <v>431</v>
      </c>
      <c r="E77" s="690" t="s">
        <v>730</v>
      </c>
      <c r="F77" s="690"/>
      <c r="G77" s="690"/>
      <c r="H77" s="690"/>
      <c r="I77" s="227" t="s">
        <v>731</v>
      </c>
      <c r="K77" s="29"/>
      <c r="L77" s="29"/>
      <c r="M77" s="29"/>
      <c r="N77" s="29"/>
      <c r="O77" s="29"/>
      <c r="P77" s="29"/>
      <c r="Q77" s="29"/>
      <c r="R77" s="29"/>
      <c r="S77" s="29"/>
      <c r="T77" s="29"/>
      <c r="U77" s="29"/>
      <c r="V77" s="29"/>
      <c r="W77" s="29"/>
      <c r="X77" s="29"/>
      <c r="Y77" s="29"/>
    </row>
    <row r="78" spans="2:25" s="30" customFormat="1" ht="39.75" customHeight="1">
      <c r="B78" s="188" t="s">
        <v>732</v>
      </c>
      <c r="C78" s="189" t="s">
        <v>431</v>
      </c>
      <c r="D78" s="189" t="s">
        <v>431</v>
      </c>
      <c r="E78" s="690" t="s">
        <v>1571</v>
      </c>
      <c r="F78" s="690"/>
      <c r="G78" s="690"/>
      <c r="H78" s="690"/>
      <c r="I78" s="227" t="s">
        <v>415</v>
      </c>
      <c r="K78" s="29"/>
      <c r="L78" s="29"/>
      <c r="M78" s="29"/>
      <c r="N78" s="29"/>
      <c r="O78" s="29"/>
      <c r="P78" s="29"/>
      <c r="Q78" s="29"/>
      <c r="R78" s="29"/>
      <c r="S78" s="29"/>
      <c r="T78" s="29"/>
      <c r="U78" s="29"/>
      <c r="V78" s="29"/>
      <c r="W78" s="29"/>
      <c r="X78" s="29"/>
      <c r="Y78" s="29"/>
    </row>
    <row r="79" spans="2:25" s="30" customFormat="1" ht="39.75" customHeight="1">
      <c r="B79" s="186" t="s">
        <v>733</v>
      </c>
      <c r="C79" s="180" t="s">
        <v>431</v>
      </c>
      <c r="D79" s="180" t="s">
        <v>431</v>
      </c>
      <c r="E79" s="683" t="s">
        <v>1571</v>
      </c>
      <c r="F79" s="683"/>
      <c r="G79" s="683"/>
      <c r="H79" s="683"/>
      <c r="I79" s="230" t="s">
        <v>415</v>
      </c>
      <c r="J79" s="29"/>
      <c r="K79" s="29"/>
      <c r="L79" s="29"/>
      <c r="M79" s="29"/>
      <c r="N79" s="29"/>
      <c r="O79" s="29"/>
      <c r="P79" s="29"/>
      <c r="Q79" s="29"/>
      <c r="R79" s="29"/>
      <c r="S79" s="29"/>
      <c r="T79" s="29"/>
      <c r="U79" s="29"/>
      <c r="V79" s="29"/>
      <c r="W79" s="29"/>
      <c r="X79" s="29"/>
      <c r="Y79" s="29"/>
    </row>
    <row r="80" spans="2:25" s="30" customFormat="1" ht="18.75">
      <c r="B80" s="733" t="s">
        <v>734</v>
      </c>
      <c r="C80" s="733"/>
      <c r="D80" s="733"/>
      <c r="E80" s="733"/>
      <c r="F80" s="733"/>
      <c r="G80" s="733"/>
      <c r="H80" s="733"/>
      <c r="I80" s="733"/>
      <c r="J80" s="29"/>
      <c r="K80" s="29"/>
      <c r="L80" s="29"/>
      <c r="M80" s="29"/>
      <c r="N80" s="29"/>
      <c r="O80" s="29"/>
      <c r="P80" s="29"/>
      <c r="Q80" s="29"/>
      <c r="R80" s="29"/>
      <c r="S80" s="29"/>
      <c r="T80" s="29"/>
      <c r="U80" s="29"/>
      <c r="V80" s="29"/>
      <c r="W80" s="29"/>
      <c r="X80" s="29"/>
      <c r="Y80" s="29"/>
    </row>
    <row r="81" spans="2:25" s="164" customFormat="1" ht="18.95" customHeight="1" thickBot="1">
      <c r="B81" s="731" t="s">
        <v>735</v>
      </c>
      <c r="C81" s="731"/>
      <c r="D81" s="731"/>
      <c r="E81" s="731"/>
      <c r="F81" s="731"/>
      <c r="G81" s="731"/>
      <c r="H81" s="731"/>
      <c r="I81" s="731"/>
      <c r="J81" s="165"/>
      <c r="K81" s="165"/>
      <c r="L81" s="165"/>
      <c r="M81" s="165"/>
      <c r="N81" s="165"/>
      <c r="O81" s="165"/>
      <c r="P81" s="165"/>
      <c r="Q81" s="165"/>
      <c r="R81" s="165"/>
      <c r="S81" s="165"/>
      <c r="T81" s="165"/>
      <c r="U81" s="165"/>
      <c r="V81" s="165"/>
      <c r="W81" s="165"/>
      <c r="X81" s="165"/>
      <c r="Y81" s="165"/>
    </row>
    <row r="82" spans="2:25" s="30" customFormat="1" ht="30">
      <c r="B82" s="112" t="s">
        <v>736</v>
      </c>
      <c r="C82" s="113" t="s">
        <v>414</v>
      </c>
      <c r="D82" s="114" t="s">
        <v>415</v>
      </c>
      <c r="E82" s="704" t="s">
        <v>737</v>
      </c>
      <c r="F82" s="704"/>
      <c r="G82" s="704"/>
      <c r="H82" s="704"/>
      <c r="I82" s="116" t="s">
        <v>738</v>
      </c>
      <c r="J82" s="29"/>
      <c r="K82" s="29"/>
      <c r="L82" s="29"/>
      <c r="M82" s="29"/>
      <c r="N82" s="29"/>
      <c r="O82" s="29"/>
      <c r="P82" s="29"/>
      <c r="Q82" s="29"/>
      <c r="R82" s="29"/>
      <c r="S82" s="29"/>
      <c r="T82" s="29"/>
      <c r="U82" s="29"/>
      <c r="V82" s="29"/>
      <c r="W82" s="29"/>
      <c r="X82" s="29"/>
      <c r="Y82" s="29"/>
    </row>
    <row r="83" spans="2:25" s="164" customFormat="1" ht="18.95" customHeight="1" thickBot="1">
      <c r="B83" s="731" t="s">
        <v>739</v>
      </c>
      <c r="C83" s="731"/>
      <c r="D83" s="731"/>
      <c r="E83" s="731"/>
      <c r="F83" s="731"/>
      <c r="G83" s="731"/>
      <c r="H83" s="731"/>
      <c r="I83" s="731"/>
      <c r="J83" s="165"/>
      <c r="K83" s="165"/>
      <c r="L83" s="165"/>
      <c r="M83" s="165"/>
      <c r="N83" s="165"/>
      <c r="O83" s="165"/>
      <c r="P83" s="165"/>
      <c r="Q83" s="165"/>
      <c r="R83" s="165"/>
      <c r="S83" s="165"/>
      <c r="T83" s="165"/>
      <c r="U83" s="165"/>
      <c r="V83" s="165"/>
      <c r="W83" s="165"/>
      <c r="X83" s="165"/>
      <c r="Y83" s="165"/>
    </row>
    <row r="84" spans="2:25" s="30" customFormat="1" ht="45">
      <c r="B84" s="112" t="s">
        <v>740</v>
      </c>
      <c r="C84" s="113" t="s">
        <v>431</v>
      </c>
      <c r="D84" s="113" t="s">
        <v>431</v>
      </c>
      <c r="E84" s="739" t="s">
        <v>1572</v>
      </c>
      <c r="F84" s="739"/>
      <c r="G84" s="739"/>
      <c r="H84" s="739"/>
      <c r="I84" s="116" t="s">
        <v>700</v>
      </c>
      <c r="J84" s="29"/>
      <c r="K84" s="29"/>
      <c r="L84" s="29"/>
      <c r="M84" s="29"/>
      <c r="N84" s="29"/>
      <c r="O84" s="29"/>
      <c r="P84" s="29"/>
      <c r="Q84" s="29"/>
      <c r="R84" s="29"/>
      <c r="S84" s="29"/>
      <c r="T84" s="29"/>
      <c r="U84" s="29"/>
      <c r="V84" s="29"/>
      <c r="W84" s="29"/>
      <c r="X84" s="29"/>
      <c r="Y84" s="29"/>
    </row>
    <row r="85" spans="2:25" s="164" customFormat="1" ht="18.95" customHeight="1" thickBot="1">
      <c r="B85" s="731" t="s">
        <v>741</v>
      </c>
      <c r="C85" s="731"/>
      <c r="D85" s="731"/>
      <c r="E85" s="731"/>
      <c r="F85" s="731"/>
      <c r="G85" s="731"/>
      <c r="H85" s="731"/>
      <c r="I85" s="731"/>
      <c r="J85" s="165"/>
      <c r="K85" s="165"/>
      <c r="L85" s="165"/>
      <c r="M85" s="165"/>
      <c r="N85" s="165"/>
      <c r="O85" s="165"/>
      <c r="P85" s="165"/>
      <c r="Q85" s="165"/>
      <c r="R85" s="165"/>
      <c r="S85" s="165"/>
      <c r="T85" s="165"/>
      <c r="U85" s="165"/>
      <c r="V85" s="165"/>
      <c r="W85" s="165"/>
      <c r="X85" s="165"/>
      <c r="Y85" s="165"/>
    </row>
    <row r="86" spans="2:25" s="30" customFormat="1" ht="60" customHeight="1">
      <c r="B86" s="187" t="s">
        <v>1708</v>
      </c>
      <c r="C86" s="183" t="s">
        <v>467</v>
      </c>
      <c r="D86" s="222" t="s">
        <v>1580</v>
      </c>
      <c r="E86" s="682" t="s">
        <v>1598</v>
      </c>
      <c r="F86" s="682"/>
      <c r="G86" s="682"/>
      <c r="H86" s="682"/>
      <c r="I86" s="224" t="s">
        <v>415</v>
      </c>
      <c r="J86" s="29"/>
      <c r="K86" s="29"/>
      <c r="L86" s="29"/>
      <c r="M86" s="29"/>
      <c r="N86" s="29"/>
      <c r="O86" s="29"/>
      <c r="P86" s="29"/>
      <c r="Q86" s="29"/>
      <c r="R86" s="29"/>
      <c r="S86" s="29"/>
      <c r="T86" s="29"/>
      <c r="U86" s="29"/>
      <c r="V86" s="29"/>
      <c r="W86" s="29"/>
      <c r="X86" s="29"/>
      <c r="Y86" s="29"/>
    </row>
    <row r="87" spans="2:25" s="30" customFormat="1" ht="135">
      <c r="B87" s="188" t="s">
        <v>742</v>
      </c>
      <c r="C87" s="189" t="s">
        <v>431</v>
      </c>
      <c r="D87" s="225" t="s">
        <v>415</v>
      </c>
      <c r="E87" s="690" t="s">
        <v>1615</v>
      </c>
      <c r="F87" s="690"/>
      <c r="G87" s="690"/>
      <c r="H87" s="690"/>
      <c r="I87" s="227" t="s">
        <v>674</v>
      </c>
      <c r="J87" s="29"/>
      <c r="K87" s="29"/>
      <c r="L87" s="29"/>
      <c r="M87" s="29"/>
      <c r="N87" s="29"/>
      <c r="O87" s="29"/>
      <c r="P87" s="29"/>
      <c r="Q87" s="29"/>
      <c r="R87" s="29"/>
      <c r="S87" s="29"/>
      <c r="T87" s="29"/>
      <c r="U87" s="29"/>
      <c r="V87" s="29"/>
      <c r="W87" s="29"/>
      <c r="X87" s="29"/>
      <c r="Y87" s="29"/>
    </row>
    <row r="88" spans="2:25" s="30" customFormat="1" ht="30">
      <c r="B88" s="188" t="s">
        <v>743</v>
      </c>
      <c r="C88" s="189" t="s">
        <v>431</v>
      </c>
      <c r="D88" s="225" t="s">
        <v>415</v>
      </c>
      <c r="E88" s="690" t="s">
        <v>418</v>
      </c>
      <c r="F88" s="690"/>
      <c r="G88" s="690"/>
      <c r="H88" s="690"/>
      <c r="I88" s="227" t="s">
        <v>674</v>
      </c>
      <c r="J88" s="29"/>
      <c r="K88" s="29"/>
      <c r="L88" s="29"/>
      <c r="M88" s="29"/>
      <c r="N88" s="29"/>
      <c r="O88" s="29"/>
      <c r="P88" s="29"/>
      <c r="Q88" s="29"/>
      <c r="R88" s="29"/>
      <c r="S88" s="29"/>
      <c r="T88" s="29"/>
      <c r="U88" s="29"/>
      <c r="V88" s="29"/>
      <c r="W88" s="29"/>
      <c r="X88" s="29"/>
      <c r="Y88" s="29"/>
    </row>
    <row r="89" spans="2:25" s="30" customFormat="1" ht="45">
      <c r="B89" s="188" t="s">
        <v>744</v>
      </c>
      <c r="C89" s="189" t="s">
        <v>467</v>
      </c>
      <c r="D89" s="225" t="s">
        <v>745</v>
      </c>
      <c r="E89" s="690"/>
      <c r="F89" s="690"/>
      <c r="G89" s="690"/>
      <c r="H89" s="690"/>
      <c r="I89" s="227" t="s">
        <v>674</v>
      </c>
      <c r="J89" s="29"/>
      <c r="K89" s="29"/>
      <c r="L89" s="29"/>
      <c r="M89" s="29"/>
      <c r="N89" s="29"/>
      <c r="O89" s="29"/>
      <c r="P89" s="29"/>
      <c r="Q89" s="29"/>
      <c r="R89" s="29"/>
      <c r="S89" s="29"/>
      <c r="T89" s="29"/>
      <c r="U89" s="29"/>
      <c r="V89" s="29"/>
      <c r="W89" s="29"/>
      <c r="X89" s="29"/>
      <c r="Y89" s="29"/>
    </row>
    <row r="90" spans="2:25" s="30" customFormat="1" ht="75">
      <c r="B90" s="188" t="s">
        <v>1709</v>
      </c>
      <c r="C90" s="189" t="s">
        <v>431</v>
      </c>
      <c r="D90" s="225" t="s">
        <v>1580</v>
      </c>
      <c r="E90" s="690"/>
      <c r="F90" s="690"/>
      <c r="G90" s="690"/>
      <c r="H90" s="690"/>
      <c r="I90" s="227" t="s">
        <v>674</v>
      </c>
      <c r="J90" s="29"/>
      <c r="K90" s="29"/>
      <c r="L90" s="29"/>
      <c r="M90" s="29"/>
      <c r="N90" s="29"/>
      <c r="O90" s="29"/>
      <c r="P90" s="29"/>
      <c r="Q90" s="29"/>
      <c r="R90" s="29"/>
      <c r="S90" s="29"/>
      <c r="T90" s="29"/>
      <c r="U90" s="29"/>
      <c r="V90" s="29"/>
      <c r="W90" s="29"/>
      <c r="X90" s="29"/>
      <c r="Y90" s="29"/>
    </row>
    <row r="91" spans="2:25" s="30" customFormat="1" ht="37.5" customHeight="1">
      <c r="B91" s="186" t="s">
        <v>746</v>
      </c>
      <c r="C91" s="180" t="s">
        <v>431</v>
      </c>
      <c r="D91" s="228" t="s">
        <v>415</v>
      </c>
      <c r="E91" s="683" t="s">
        <v>747</v>
      </c>
      <c r="F91" s="683"/>
      <c r="G91" s="683"/>
      <c r="H91" s="683"/>
      <c r="I91" s="230" t="s">
        <v>674</v>
      </c>
      <c r="J91" s="29"/>
      <c r="K91" s="29"/>
      <c r="L91" s="29"/>
      <c r="M91" s="29"/>
      <c r="N91" s="29"/>
      <c r="O91" s="29"/>
      <c r="P91" s="29"/>
      <c r="Q91" s="29"/>
      <c r="R91" s="29"/>
      <c r="S91" s="29"/>
      <c r="T91" s="29"/>
      <c r="U91" s="29"/>
      <c r="V91" s="29"/>
      <c r="W91" s="29"/>
      <c r="X91" s="29"/>
      <c r="Y91" s="29"/>
    </row>
    <row r="92" spans="2:25" s="30" customFormat="1" ht="18.75">
      <c r="B92" s="733" t="s">
        <v>748</v>
      </c>
      <c r="C92" s="733"/>
      <c r="D92" s="733"/>
      <c r="E92" s="733"/>
      <c r="F92" s="733"/>
      <c r="G92" s="733"/>
      <c r="H92" s="733"/>
      <c r="I92" s="733"/>
      <c r="J92" s="29"/>
      <c r="K92" s="29"/>
      <c r="L92" s="29"/>
      <c r="M92" s="29"/>
      <c r="N92" s="29"/>
      <c r="O92" s="29"/>
      <c r="P92" s="29"/>
      <c r="Q92" s="29"/>
      <c r="R92" s="29"/>
      <c r="S92" s="29"/>
      <c r="T92" s="29"/>
      <c r="U92" s="29"/>
      <c r="V92" s="29"/>
      <c r="W92" s="29"/>
      <c r="X92" s="29"/>
      <c r="Y92" s="29"/>
    </row>
    <row r="93" spans="2:25" s="164" customFormat="1" ht="18.95" customHeight="1" thickBot="1">
      <c r="B93" s="731" t="s">
        <v>749</v>
      </c>
      <c r="C93" s="731"/>
      <c r="D93" s="731"/>
      <c r="E93" s="731"/>
      <c r="F93" s="731"/>
      <c r="G93" s="731"/>
      <c r="H93" s="731"/>
      <c r="I93" s="731"/>
      <c r="J93" s="165"/>
      <c r="K93" s="165"/>
      <c r="L93" s="165"/>
      <c r="M93" s="165"/>
      <c r="N93" s="165"/>
      <c r="O93" s="165"/>
      <c r="P93" s="165"/>
      <c r="Q93" s="165"/>
      <c r="R93" s="165"/>
      <c r="S93" s="165"/>
      <c r="T93" s="165"/>
      <c r="U93" s="165"/>
      <c r="V93" s="165"/>
      <c r="W93" s="165"/>
      <c r="X93" s="165"/>
      <c r="Y93" s="165"/>
    </row>
    <row r="94" spans="2:25" s="30" customFormat="1" ht="99" customHeight="1">
      <c r="B94" s="112" t="s">
        <v>1710</v>
      </c>
      <c r="C94" s="113" t="s">
        <v>431</v>
      </c>
      <c r="D94" s="114" t="s">
        <v>750</v>
      </c>
      <c r="E94" s="704" t="s">
        <v>1573</v>
      </c>
      <c r="F94" s="704"/>
      <c r="G94" s="704"/>
      <c r="H94" s="704"/>
      <c r="I94" s="116" t="s">
        <v>681</v>
      </c>
      <c r="J94" s="29"/>
      <c r="K94" s="29"/>
      <c r="L94" s="29"/>
      <c r="M94" s="29"/>
      <c r="N94" s="29"/>
      <c r="O94" s="29"/>
      <c r="P94" s="29"/>
      <c r="Q94" s="29"/>
      <c r="R94" s="29"/>
      <c r="S94" s="29"/>
      <c r="T94" s="29"/>
      <c r="U94" s="29"/>
      <c r="V94" s="29"/>
      <c r="W94" s="29"/>
      <c r="X94" s="29"/>
      <c r="Y94" s="29"/>
    </row>
    <row r="95" spans="2:25" s="164" customFormat="1" ht="18.95" customHeight="1" thickBot="1">
      <c r="B95" s="731" t="s">
        <v>751</v>
      </c>
      <c r="C95" s="731"/>
      <c r="D95" s="731"/>
      <c r="E95" s="731"/>
      <c r="F95" s="731"/>
      <c r="G95" s="731"/>
      <c r="H95" s="731"/>
      <c r="I95" s="731"/>
      <c r="J95" s="165"/>
      <c r="K95" s="165"/>
      <c r="L95" s="165"/>
      <c r="M95" s="165"/>
      <c r="N95" s="165"/>
      <c r="O95" s="165"/>
      <c r="P95" s="165"/>
      <c r="Q95" s="165"/>
      <c r="R95" s="165"/>
      <c r="S95" s="165"/>
      <c r="T95" s="165"/>
      <c r="U95" s="165"/>
      <c r="V95" s="165"/>
      <c r="W95" s="165"/>
      <c r="X95" s="165"/>
      <c r="Y95" s="165"/>
    </row>
    <row r="96" spans="2:25" s="30" customFormat="1" ht="48.75" customHeight="1">
      <c r="B96" s="112" t="s">
        <v>752</v>
      </c>
      <c r="C96" s="113" t="s">
        <v>414</v>
      </c>
      <c r="D96" s="114" t="s">
        <v>415</v>
      </c>
      <c r="E96" s="704" t="s">
        <v>1574</v>
      </c>
      <c r="F96" s="704"/>
      <c r="G96" s="704"/>
      <c r="H96" s="704"/>
      <c r="I96" s="116" t="s">
        <v>1768</v>
      </c>
      <c r="J96" s="29"/>
      <c r="K96" s="29"/>
      <c r="L96" s="29"/>
      <c r="M96" s="29"/>
      <c r="N96" s="29"/>
      <c r="O96" s="29"/>
      <c r="P96" s="29"/>
      <c r="Q96" s="29"/>
      <c r="R96" s="29"/>
      <c r="S96" s="29"/>
      <c r="T96" s="29"/>
      <c r="U96" s="29"/>
      <c r="V96" s="29"/>
      <c r="W96" s="29"/>
      <c r="X96" s="29"/>
      <c r="Y96" s="29"/>
    </row>
    <row r="97" spans="2:25" s="164" customFormat="1" ht="18.95" customHeight="1" thickBot="1">
      <c r="B97" s="731" t="s">
        <v>753</v>
      </c>
      <c r="C97" s="731"/>
      <c r="D97" s="731"/>
      <c r="E97" s="731"/>
      <c r="F97" s="731"/>
      <c r="G97" s="731"/>
      <c r="H97" s="731"/>
      <c r="I97" s="731"/>
      <c r="J97" s="165"/>
      <c r="K97" s="165"/>
      <c r="L97" s="165"/>
      <c r="M97" s="165"/>
      <c r="N97" s="165"/>
      <c r="O97" s="165"/>
      <c r="P97" s="165"/>
      <c r="Q97" s="165"/>
      <c r="R97" s="165"/>
      <c r="S97" s="165"/>
      <c r="T97" s="165"/>
      <c r="U97" s="165"/>
      <c r="V97" s="165"/>
      <c r="W97" s="165"/>
      <c r="X97" s="165"/>
      <c r="Y97" s="165"/>
    </row>
    <row r="98" spans="2:25" s="30" customFormat="1" ht="68.25" customHeight="1">
      <c r="B98" s="112" t="s">
        <v>754</v>
      </c>
      <c r="C98" s="113" t="s">
        <v>414</v>
      </c>
      <c r="D98" s="114" t="s">
        <v>415</v>
      </c>
      <c r="E98" s="704" t="s">
        <v>755</v>
      </c>
      <c r="F98" s="704"/>
      <c r="G98" s="704"/>
      <c r="H98" s="704"/>
      <c r="I98" s="116" t="s">
        <v>1696</v>
      </c>
      <c r="J98" s="29"/>
      <c r="K98" s="29"/>
      <c r="L98" s="29"/>
      <c r="M98" s="29"/>
      <c r="N98" s="29"/>
      <c r="O98" s="29"/>
      <c r="P98" s="29"/>
      <c r="Q98" s="29"/>
      <c r="R98" s="29"/>
      <c r="S98" s="29"/>
      <c r="T98" s="29"/>
      <c r="U98" s="29"/>
      <c r="V98" s="29"/>
      <c r="W98" s="29"/>
      <c r="X98" s="29"/>
      <c r="Y98" s="29"/>
    </row>
    <row r="99" spans="2:25" s="30" customFormat="1" ht="18.75">
      <c r="B99" s="733" t="s">
        <v>756</v>
      </c>
      <c r="C99" s="733"/>
      <c r="D99" s="733"/>
      <c r="E99" s="733"/>
      <c r="F99" s="733"/>
      <c r="G99" s="733"/>
      <c r="H99" s="733"/>
      <c r="I99" s="733"/>
      <c r="J99" s="29"/>
      <c r="K99" s="29"/>
      <c r="L99" s="29"/>
      <c r="M99" s="29"/>
      <c r="N99" s="29"/>
      <c r="O99" s="29"/>
      <c r="P99" s="29"/>
      <c r="Q99" s="29"/>
      <c r="R99" s="29"/>
      <c r="S99" s="29"/>
      <c r="T99" s="29"/>
      <c r="U99" s="29"/>
      <c r="V99" s="29"/>
      <c r="W99" s="29"/>
      <c r="X99" s="29"/>
      <c r="Y99" s="29"/>
    </row>
    <row r="100" spans="2:25" s="164" customFormat="1" ht="18.95" customHeight="1" thickBot="1">
      <c r="B100" s="731" t="s">
        <v>757</v>
      </c>
      <c r="C100" s="731"/>
      <c r="D100" s="731"/>
      <c r="E100" s="731"/>
      <c r="F100" s="731"/>
      <c r="G100" s="731"/>
      <c r="H100" s="731"/>
      <c r="I100" s="731"/>
      <c r="J100" s="165"/>
      <c r="K100" s="165"/>
      <c r="L100" s="165"/>
      <c r="M100" s="165"/>
      <c r="N100" s="165"/>
      <c r="O100" s="165"/>
      <c r="P100" s="165"/>
      <c r="Q100" s="165"/>
      <c r="R100" s="165"/>
      <c r="S100" s="165"/>
      <c r="T100" s="165"/>
      <c r="U100" s="165"/>
      <c r="V100" s="165"/>
      <c r="W100" s="165"/>
      <c r="X100" s="165"/>
      <c r="Y100" s="165"/>
    </row>
    <row r="101" spans="2:25" s="30" customFormat="1" ht="60">
      <c r="B101" s="112" t="s">
        <v>758</v>
      </c>
      <c r="C101" s="113" t="s">
        <v>414</v>
      </c>
      <c r="D101" s="114" t="s">
        <v>415</v>
      </c>
      <c r="E101" s="704" t="s">
        <v>1575</v>
      </c>
      <c r="F101" s="704"/>
      <c r="G101" s="704"/>
      <c r="H101" s="704"/>
      <c r="I101" s="116" t="s">
        <v>415</v>
      </c>
      <c r="J101" s="29"/>
      <c r="K101" s="29"/>
      <c r="L101" s="29"/>
      <c r="M101" s="29"/>
      <c r="N101" s="29"/>
      <c r="O101" s="29"/>
      <c r="P101" s="29"/>
      <c r="Q101" s="29"/>
      <c r="R101" s="29"/>
      <c r="S101" s="29"/>
      <c r="T101" s="29"/>
      <c r="U101" s="29"/>
      <c r="V101" s="29"/>
      <c r="W101" s="29"/>
      <c r="X101" s="29"/>
      <c r="Y101" s="29"/>
    </row>
    <row r="102" spans="2:25" s="164" customFormat="1" ht="18.95" customHeight="1" thickBot="1">
      <c r="B102" s="731" t="s">
        <v>759</v>
      </c>
      <c r="C102" s="731"/>
      <c r="D102" s="731"/>
      <c r="E102" s="731"/>
      <c r="F102" s="731"/>
      <c r="G102" s="731"/>
      <c r="H102" s="731"/>
      <c r="I102" s="731"/>
      <c r="J102" s="165"/>
      <c r="K102" s="165"/>
      <c r="L102" s="165"/>
      <c r="M102" s="165"/>
      <c r="N102" s="165"/>
      <c r="O102" s="165"/>
      <c r="P102" s="165"/>
      <c r="Q102" s="165"/>
      <c r="R102" s="165"/>
      <c r="S102" s="165"/>
      <c r="T102" s="165"/>
      <c r="U102" s="165"/>
      <c r="V102" s="165"/>
      <c r="W102" s="165"/>
      <c r="X102" s="165"/>
      <c r="Y102" s="165"/>
    </row>
    <row r="103" spans="2:25" s="30" customFormat="1" ht="45">
      <c r="B103" s="112" t="s">
        <v>760</v>
      </c>
      <c r="C103" s="113" t="s">
        <v>467</v>
      </c>
      <c r="D103" s="114" t="s">
        <v>761</v>
      </c>
      <c r="E103" s="704" t="s">
        <v>1576</v>
      </c>
      <c r="F103" s="704"/>
      <c r="G103" s="704"/>
      <c r="H103" s="704"/>
      <c r="I103" s="116" t="s">
        <v>700</v>
      </c>
      <c r="J103" s="29"/>
      <c r="K103" s="29"/>
      <c r="L103" s="29"/>
      <c r="M103" s="29"/>
      <c r="N103" s="29"/>
      <c r="O103" s="29"/>
      <c r="P103" s="29"/>
      <c r="Q103" s="29"/>
      <c r="R103" s="29"/>
      <c r="S103" s="29"/>
      <c r="T103" s="29"/>
      <c r="U103" s="29"/>
      <c r="V103" s="29"/>
      <c r="W103" s="29"/>
      <c r="X103" s="29"/>
      <c r="Y103" s="29"/>
    </row>
    <row r="104" spans="2:25" s="164" customFormat="1" ht="18.95" customHeight="1" thickBot="1">
      <c r="B104" s="731" t="s">
        <v>762</v>
      </c>
      <c r="C104" s="731"/>
      <c r="D104" s="731"/>
      <c r="E104" s="731"/>
      <c r="F104" s="731"/>
      <c r="G104" s="731"/>
      <c r="H104" s="731"/>
      <c r="I104" s="731"/>
      <c r="J104" s="165"/>
      <c r="K104" s="165"/>
      <c r="L104" s="165"/>
      <c r="M104" s="165"/>
      <c r="N104" s="165"/>
      <c r="O104" s="165"/>
      <c r="P104" s="165"/>
      <c r="Q104" s="165"/>
      <c r="R104" s="165"/>
      <c r="S104" s="165"/>
      <c r="T104" s="165"/>
      <c r="U104" s="165"/>
      <c r="V104" s="165"/>
      <c r="W104" s="165"/>
      <c r="X104" s="165"/>
      <c r="Y104" s="165"/>
    </row>
    <row r="105" spans="2:25" s="30" customFormat="1" ht="45">
      <c r="B105" s="112" t="s">
        <v>763</v>
      </c>
      <c r="C105" s="113" t="s">
        <v>467</v>
      </c>
      <c r="D105" s="114" t="s">
        <v>761</v>
      </c>
      <c r="E105" s="704" t="s">
        <v>1576</v>
      </c>
      <c r="F105" s="704"/>
      <c r="G105" s="704"/>
      <c r="H105" s="704"/>
      <c r="I105" s="116" t="s">
        <v>700</v>
      </c>
      <c r="J105" s="29"/>
      <c r="K105" s="29"/>
      <c r="L105" s="29"/>
      <c r="M105" s="29"/>
      <c r="N105" s="29"/>
      <c r="O105" s="29"/>
      <c r="P105" s="29"/>
      <c r="Q105" s="29"/>
      <c r="R105" s="29"/>
      <c r="S105" s="29"/>
      <c r="T105" s="29"/>
      <c r="U105" s="29"/>
      <c r="V105" s="29"/>
      <c r="W105" s="29"/>
      <c r="X105" s="29"/>
      <c r="Y105" s="29"/>
    </row>
    <row r="106" spans="2:25" s="164" customFormat="1" ht="18.95" customHeight="1" thickBot="1">
      <c r="B106" s="731" t="s">
        <v>764</v>
      </c>
      <c r="C106" s="731"/>
      <c r="D106" s="731"/>
      <c r="E106" s="731"/>
      <c r="F106" s="731"/>
      <c r="G106" s="731"/>
      <c r="H106" s="731"/>
      <c r="I106" s="731"/>
      <c r="J106" s="165"/>
      <c r="K106" s="165"/>
      <c r="L106" s="165"/>
      <c r="M106" s="165"/>
      <c r="N106" s="165"/>
      <c r="O106" s="165"/>
      <c r="P106" s="165"/>
      <c r="Q106" s="165"/>
      <c r="R106" s="165"/>
      <c r="S106" s="165"/>
      <c r="T106" s="165"/>
      <c r="U106" s="165"/>
      <c r="V106" s="165"/>
      <c r="W106" s="165"/>
      <c r="X106" s="165"/>
      <c r="Y106" s="165"/>
    </row>
    <row r="107" spans="2:25" s="30" customFormat="1" ht="57.95" customHeight="1">
      <c r="B107" s="112" t="s">
        <v>765</v>
      </c>
      <c r="C107" s="113" t="s">
        <v>467</v>
      </c>
      <c r="D107" s="114" t="s">
        <v>766</v>
      </c>
      <c r="E107" s="704" t="s">
        <v>755</v>
      </c>
      <c r="F107" s="704"/>
      <c r="G107" s="704"/>
      <c r="H107" s="704"/>
      <c r="I107" s="116" t="s">
        <v>700</v>
      </c>
      <c r="J107" s="29"/>
      <c r="K107" s="29"/>
      <c r="L107" s="29"/>
      <c r="M107" s="29"/>
      <c r="N107" s="29"/>
      <c r="O107" s="29"/>
      <c r="P107" s="29"/>
      <c r="Q107" s="29"/>
      <c r="R107" s="29"/>
      <c r="S107" s="29"/>
      <c r="T107" s="29"/>
      <c r="U107" s="29"/>
      <c r="V107" s="29"/>
      <c r="W107" s="29"/>
      <c r="X107" s="29"/>
      <c r="Y107" s="29"/>
    </row>
    <row r="108" spans="2:25" s="30" customFormat="1" ht="18.75">
      <c r="B108" s="733" t="s">
        <v>767</v>
      </c>
      <c r="C108" s="733"/>
      <c r="D108" s="733"/>
      <c r="E108" s="733"/>
      <c r="F108" s="733"/>
      <c r="G108" s="733"/>
      <c r="H108" s="733"/>
      <c r="I108" s="733"/>
      <c r="J108" s="29"/>
      <c r="K108" s="29"/>
      <c r="L108" s="29"/>
      <c r="M108" s="29"/>
      <c r="N108" s="29"/>
      <c r="O108" s="29"/>
      <c r="P108" s="29"/>
      <c r="Q108" s="29"/>
      <c r="R108" s="29"/>
      <c r="S108" s="29"/>
      <c r="T108" s="29"/>
      <c r="U108" s="29"/>
      <c r="V108" s="29"/>
      <c r="W108" s="29"/>
      <c r="X108" s="29"/>
      <c r="Y108" s="29"/>
    </row>
    <row r="109" spans="2:25" s="164" customFormat="1" ht="18.95" customHeight="1" thickBot="1">
      <c r="B109" s="731" t="s">
        <v>768</v>
      </c>
      <c r="C109" s="731"/>
      <c r="D109" s="731"/>
      <c r="E109" s="731"/>
      <c r="F109" s="731"/>
      <c r="G109" s="731"/>
      <c r="H109" s="731"/>
      <c r="I109" s="731"/>
      <c r="J109" s="165"/>
      <c r="K109" s="165"/>
      <c r="L109" s="165"/>
      <c r="M109" s="165"/>
      <c r="N109" s="165"/>
      <c r="O109" s="165"/>
      <c r="P109" s="165"/>
      <c r="Q109" s="165"/>
      <c r="R109" s="165"/>
      <c r="S109" s="165"/>
      <c r="T109" s="165"/>
      <c r="U109" s="165"/>
      <c r="V109" s="165"/>
      <c r="W109" s="165"/>
      <c r="X109" s="165"/>
      <c r="Y109" s="165"/>
    </row>
    <row r="110" spans="2:25" s="30" customFormat="1" ht="54.95" customHeight="1">
      <c r="B110" s="112" t="s">
        <v>1711</v>
      </c>
      <c r="C110" s="113" t="s">
        <v>467</v>
      </c>
      <c r="D110" s="114" t="s">
        <v>1578</v>
      </c>
      <c r="E110" s="704" t="s">
        <v>1577</v>
      </c>
      <c r="F110" s="704"/>
      <c r="G110" s="704"/>
      <c r="H110" s="704"/>
      <c r="I110" s="116" t="s">
        <v>700</v>
      </c>
      <c r="J110" s="29"/>
      <c r="K110" s="29"/>
      <c r="L110" s="29"/>
      <c r="M110" s="29"/>
      <c r="N110" s="29"/>
      <c r="O110" s="29"/>
      <c r="P110" s="29"/>
      <c r="Q110" s="29"/>
      <c r="R110" s="29"/>
      <c r="S110" s="29"/>
      <c r="T110" s="29"/>
      <c r="U110" s="29"/>
      <c r="V110" s="29"/>
      <c r="W110" s="29"/>
      <c r="X110" s="29"/>
      <c r="Y110" s="29"/>
    </row>
    <row r="111" spans="2:25" s="164" customFormat="1" ht="18.95" customHeight="1" thickBot="1">
      <c r="B111" s="731" t="s">
        <v>769</v>
      </c>
      <c r="C111" s="731"/>
      <c r="D111" s="731"/>
      <c r="E111" s="731"/>
      <c r="F111" s="731"/>
      <c r="G111" s="731"/>
      <c r="H111" s="731"/>
      <c r="I111" s="731"/>
      <c r="J111" s="165"/>
      <c r="K111" s="165"/>
      <c r="L111" s="165"/>
      <c r="M111" s="165"/>
      <c r="N111" s="165"/>
      <c r="O111" s="165"/>
      <c r="P111" s="165"/>
      <c r="Q111" s="165"/>
      <c r="R111" s="165"/>
      <c r="S111" s="165"/>
      <c r="T111" s="165"/>
      <c r="U111" s="165"/>
      <c r="V111" s="165"/>
      <c r="W111" s="165"/>
      <c r="X111" s="165"/>
      <c r="Y111" s="165"/>
    </row>
    <row r="112" spans="2:25" s="30" customFormat="1" ht="45">
      <c r="B112" s="187" t="s">
        <v>1712</v>
      </c>
      <c r="C112" s="183" t="s">
        <v>467</v>
      </c>
      <c r="D112" s="222" t="s">
        <v>1578</v>
      </c>
      <c r="E112" s="682" t="s">
        <v>1604</v>
      </c>
      <c r="F112" s="682"/>
      <c r="G112" s="682"/>
      <c r="H112" s="682"/>
      <c r="I112" s="224" t="s">
        <v>700</v>
      </c>
      <c r="J112" s="29"/>
      <c r="K112" s="29"/>
      <c r="L112" s="29"/>
      <c r="M112" s="29"/>
      <c r="N112" s="29"/>
      <c r="O112" s="29"/>
      <c r="P112" s="29"/>
      <c r="Q112" s="29"/>
      <c r="R112" s="29"/>
      <c r="S112" s="29"/>
      <c r="T112" s="29"/>
      <c r="U112" s="29"/>
      <c r="V112" s="29"/>
      <c r="W112" s="29"/>
      <c r="X112" s="29"/>
      <c r="Y112" s="29"/>
    </row>
    <row r="113" spans="2:25" s="30" customFormat="1" ht="45">
      <c r="B113" s="186" t="s">
        <v>1713</v>
      </c>
      <c r="C113" s="180" t="s">
        <v>467</v>
      </c>
      <c r="D113" s="228" t="s">
        <v>1578</v>
      </c>
      <c r="E113" s="683"/>
      <c r="F113" s="683"/>
      <c r="G113" s="683"/>
      <c r="H113" s="683"/>
      <c r="I113" s="230" t="s">
        <v>700</v>
      </c>
      <c r="J113" s="29"/>
      <c r="K113" s="29"/>
      <c r="L113" s="29"/>
      <c r="M113" s="29"/>
      <c r="N113" s="29"/>
      <c r="O113" s="29"/>
      <c r="P113" s="29"/>
      <c r="Q113" s="29"/>
      <c r="R113" s="29"/>
      <c r="S113" s="29"/>
      <c r="T113" s="29"/>
      <c r="U113" s="29"/>
      <c r="V113" s="29"/>
      <c r="W113" s="29"/>
      <c r="X113" s="29"/>
      <c r="Y113" s="29"/>
    </row>
    <row r="114" spans="2:25" s="164" customFormat="1" ht="18.95" customHeight="1" thickBot="1">
      <c r="B114" s="731" t="s">
        <v>770</v>
      </c>
      <c r="C114" s="731"/>
      <c r="D114" s="731"/>
      <c r="E114" s="731"/>
      <c r="F114" s="731"/>
      <c r="G114" s="731"/>
      <c r="H114" s="731"/>
      <c r="I114" s="731"/>
      <c r="J114" s="165"/>
      <c r="K114" s="165"/>
      <c r="L114" s="165"/>
      <c r="M114" s="165"/>
      <c r="N114" s="165"/>
      <c r="O114" s="165"/>
      <c r="P114" s="165"/>
      <c r="Q114" s="165"/>
      <c r="R114" s="165"/>
      <c r="S114" s="165"/>
      <c r="T114" s="165"/>
      <c r="U114" s="165"/>
      <c r="V114" s="165"/>
      <c r="W114" s="165"/>
      <c r="X114" s="165"/>
      <c r="Y114" s="165"/>
    </row>
    <row r="115" spans="2:25" s="30" customFormat="1" ht="93" customHeight="1">
      <c r="B115" s="187" t="s">
        <v>771</v>
      </c>
      <c r="C115" s="183" t="s">
        <v>467</v>
      </c>
      <c r="D115" s="222" t="s">
        <v>1578</v>
      </c>
      <c r="E115" s="682" t="s">
        <v>772</v>
      </c>
      <c r="F115" s="682"/>
      <c r="G115" s="682"/>
      <c r="H115" s="682"/>
      <c r="I115" s="224" t="s">
        <v>700</v>
      </c>
      <c r="J115" s="29"/>
      <c r="K115" s="29"/>
      <c r="L115" s="29"/>
      <c r="M115" s="29"/>
      <c r="N115" s="29"/>
      <c r="O115" s="29"/>
      <c r="P115" s="29"/>
      <c r="Q115" s="29"/>
      <c r="R115" s="29"/>
      <c r="S115" s="29"/>
      <c r="T115" s="29"/>
      <c r="U115" s="29"/>
      <c r="V115" s="29"/>
      <c r="W115" s="29"/>
      <c r="X115" s="29"/>
      <c r="Y115" s="29"/>
    </row>
    <row r="116" spans="2:25" s="30" customFormat="1" ht="45">
      <c r="B116" s="188" t="s">
        <v>773</v>
      </c>
      <c r="C116" s="189" t="s">
        <v>467</v>
      </c>
      <c r="D116" s="225" t="s">
        <v>1578</v>
      </c>
      <c r="E116" s="740" t="s">
        <v>1610</v>
      </c>
      <c r="F116" s="740"/>
      <c r="G116" s="740"/>
      <c r="H116" s="740"/>
      <c r="I116" s="227" t="s">
        <v>774</v>
      </c>
      <c r="J116" s="29"/>
      <c r="K116" s="29"/>
      <c r="L116" s="29"/>
      <c r="M116" s="29"/>
      <c r="N116" s="29"/>
      <c r="O116" s="29"/>
      <c r="P116" s="29"/>
      <c r="Q116" s="29"/>
      <c r="R116" s="29"/>
      <c r="S116" s="29"/>
      <c r="T116" s="29"/>
      <c r="U116" s="29"/>
      <c r="V116" s="29"/>
      <c r="W116" s="29"/>
      <c r="X116" s="29"/>
      <c r="Y116" s="29"/>
    </row>
    <row r="117" spans="2:25" s="30" customFormat="1" ht="33">
      <c r="B117" s="186" t="s">
        <v>1601</v>
      </c>
      <c r="C117" s="180" t="s">
        <v>467</v>
      </c>
      <c r="D117" s="228" t="s">
        <v>1578</v>
      </c>
      <c r="E117" s="741"/>
      <c r="F117" s="741"/>
      <c r="G117" s="741"/>
      <c r="H117" s="741"/>
      <c r="I117" s="230" t="s">
        <v>774</v>
      </c>
      <c r="J117" s="29"/>
      <c r="K117" s="29"/>
      <c r="L117" s="29"/>
      <c r="M117" s="29"/>
      <c r="N117" s="29"/>
      <c r="O117" s="29"/>
      <c r="P117" s="29"/>
      <c r="Q117" s="29"/>
      <c r="R117" s="29"/>
      <c r="S117" s="29"/>
      <c r="T117" s="29"/>
      <c r="U117" s="29"/>
      <c r="V117" s="29"/>
      <c r="W117" s="29"/>
      <c r="X117" s="29"/>
      <c r="Y117" s="29"/>
    </row>
    <row r="118" spans="2:25" s="30" customFormat="1" ht="18.75">
      <c r="B118" s="733" t="s">
        <v>775</v>
      </c>
      <c r="C118" s="733"/>
      <c r="D118" s="733"/>
      <c r="E118" s="733"/>
      <c r="F118" s="733"/>
      <c r="G118" s="733"/>
      <c r="H118" s="733"/>
      <c r="I118" s="733"/>
      <c r="J118" s="29"/>
      <c r="K118" s="29"/>
      <c r="L118" s="29"/>
      <c r="M118" s="29"/>
      <c r="N118" s="29"/>
      <c r="O118" s="29"/>
      <c r="P118" s="29"/>
      <c r="Q118" s="29"/>
      <c r="R118" s="29"/>
      <c r="S118" s="29"/>
      <c r="T118" s="29"/>
      <c r="U118" s="29"/>
      <c r="V118" s="29"/>
      <c r="W118" s="29"/>
      <c r="X118" s="29"/>
      <c r="Y118" s="29"/>
    </row>
    <row r="119" spans="2:25" s="164" customFormat="1" ht="18.95" customHeight="1" thickBot="1">
      <c r="B119" s="731" t="s">
        <v>776</v>
      </c>
      <c r="C119" s="731"/>
      <c r="D119" s="731"/>
      <c r="E119" s="731"/>
      <c r="F119" s="731"/>
      <c r="G119" s="731"/>
      <c r="H119" s="731"/>
      <c r="I119" s="731"/>
      <c r="J119" s="165"/>
      <c r="K119" s="165"/>
      <c r="L119" s="165"/>
      <c r="M119" s="165"/>
      <c r="N119" s="165"/>
      <c r="O119" s="165"/>
      <c r="P119" s="165"/>
      <c r="Q119" s="165"/>
      <c r="R119" s="165"/>
      <c r="S119" s="165"/>
      <c r="T119" s="165"/>
      <c r="U119" s="165"/>
      <c r="V119" s="165"/>
      <c r="W119" s="165"/>
      <c r="X119" s="165"/>
      <c r="Y119" s="165"/>
    </row>
    <row r="120" spans="2:25" s="30" customFormat="1" ht="45">
      <c r="B120" s="187" t="s">
        <v>777</v>
      </c>
      <c r="C120" s="183" t="s">
        <v>414</v>
      </c>
      <c r="D120" s="222" t="s">
        <v>415</v>
      </c>
      <c r="E120" s="682" t="s">
        <v>778</v>
      </c>
      <c r="F120" s="682"/>
      <c r="G120" s="682"/>
      <c r="H120" s="682"/>
      <c r="I120" s="224" t="s">
        <v>774</v>
      </c>
      <c r="J120" s="29"/>
      <c r="K120" s="29"/>
      <c r="L120" s="29"/>
      <c r="M120" s="29"/>
      <c r="N120" s="29"/>
      <c r="O120" s="29"/>
      <c r="P120" s="29"/>
      <c r="Q120" s="29"/>
      <c r="R120" s="29"/>
      <c r="S120" s="29"/>
      <c r="T120" s="29"/>
      <c r="U120" s="29"/>
      <c r="V120" s="29"/>
      <c r="W120" s="29"/>
      <c r="X120" s="29"/>
      <c r="Y120" s="29"/>
    </row>
    <row r="121" spans="2:25" s="30" customFormat="1" ht="30">
      <c r="B121" s="188" t="s">
        <v>779</v>
      </c>
      <c r="C121" s="189" t="s">
        <v>414</v>
      </c>
      <c r="D121" s="225" t="s">
        <v>415</v>
      </c>
      <c r="E121" s="690"/>
      <c r="F121" s="690"/>
      <c r="G121" s="690"/>
      <c r="H121" s="690"/>
      <c r="I121" s="227" t="s">
        <v>774</v>
      </c>
      <c r="J121" s="29"/>
      <c r="K121" s="29"/>
      <c r="L121" s="29"/>
      <c r="M121" s="29"/>
      <c r="N121" s="29"/>
      <c r="O121" s="29"/>
      <c r="P121" s="29"/>
      <c r="Q121" s="29"/>
      <c r="R121" s="29"/>
      <c r="S121" s="29"/>
      <c r="T121" s="29"/>
      <c r="U121" s="29"/>
      <c r="V121" s="29"/>
      <c r="W121" s="29"/>
      <c r="X121" s="29"/>
      <c r="Y121" s="29"/>
    </row>
    <row r="122" spans="2:25" s="30" customFormat="1" ht="30">
      <c r="B122" s="188" t="s">
        <v>1714</v>
      </c>
      <c r="C122" s="189" t="s">
        <v>414</v>
      </c>
      <c r="D122" s="225" t="s">
        <v>415</v>
      </c>
      <c r="E122" s="690"/>
      <c r="F122" s="690"/>
      <c r="G122" s="690"/>
      <c r="H122" s="690"/>
      <c r="I122" s="227" t="s">
        <v>774</v>
      </c>
      <c r="J122" s="29"/>
      <c r="K122" s="29"/>
      <c r="L122" s="29"/>
      <c r="M122" s="29"/>
      <c r="N122" s="29"/>
      <c r="O122" s="29"/>
      <c r="P122" s="29"/>
      <c r="Q122" s="29"/>
      <c r="R122" s="29"/>
      <c r="S122" s="29"/>
      <c r="T122" s="29"/>
      <c r="U122" s="29"/>
      <c r="V122" s="29"/>
      <c r="W122" s="29"/>
      <c r="X122" s="29"/>
      <c r="Y122" s="29"/>
    </row>
    <row r="123" spans="2:25" s="30" customFormat="1" ht="53.25" customHeight="1">
      <c r="B123" s="186" t="s">
        <v>1715</v>
      </c>
      <c r="C123" s="180" t="s">
        <v>431</v>
      </c>
      <c r="D123" s="228" t="s">
        <v>1581</v>
      </c>
      <c r="E123" s="683"/>
      <c r="F123" s="683"/>
      <c r="G123" s="683"/>
      <c r="H123" s="683"/>
      <c r="I123" s="230" t="s">
        <v>774</v>
      </c>
      <c r="J123" s="29"/>
      <c r="K123" s="29"/>
      <c r="L123" s="29"/>
      <c r="M123" s="29"/>
      <c r="N123" s="29"/>
      <c r="O123" s="29"/>
      <c r="P123" s="29"/>
      <c r="Q123" s="29"/>
      <c r="R123" s="29"/>
      <c r="S123" s="29"/>
      <c r="T123" s="29"/>
      <c r="U123" s="29"/>
      <c r="V123" s="29"/>
      <c r="W123" s="29"/>
      <c r="X123" s="29"/>
      <c r="Y123" s="29"/>
    </row>
    <row r="124" spans="2:25" s="30" customFormat="1" ht="18.75">
      <c r="B124" s="733" t="s">
        <v>780</v>
      </c>
      <c r="C124" s="733"/>
      <c r="D124" s="733"/>
      <c r="E124" s="733"/>
      <c r="F124" s="733"/>
      <c r="G124" s="733"/>
      <c r="H124" s="733"/>
      <c r="I124" s="733"/>
      <c r="J124" s="29"/>
      <c r="K124" s="29"/>
      <c r="L124" s="29"/>
      <c r="M124" s="29"/>
      <c r="N124" s="29"/>
      <c r="O124" s="29"/>
      <c r="P124" s="29"/>
      <c r="Q124" s="29"/>
      <c r="R124" s="29"/>
      <c r="S124" s="29"/>
      <c r="T124" s="29"/>
      <c r="U124" s="29"/>
      <c r="V124" s="29"/>
      <c r="W124" s="29"/>
      <c r="X124" s="29"/>
      <c r="Y124" s="29"/>
    </row>
    <row r="125" spans="2:25" s="164" customFormat="1" ht="18.95" customHeight="1" thickBot="1">
      <c r="B125" s="731" t="s">
        <v>781</v>
      </c>
      <c r="C125" s="731"/>
      <c r="D125" s="731"/>
      <c r="E125" s="731"/>
      <c r="F125" s="731"/>
      <c r="G125" s="731"/>
      <c r="H125" s="731"/>
      <c r="I125" s="731"/>
      <c r="J125" s="165"/>
      <c r="K125" s="165"/>
      <c r="L125" s="165"/>
      <c r="M125" s="165"/>
      <c r="N125" s="165"/>
      <c r="O125" s="165"/>
      <c r="P125" s="165"/>
      <c r="Q125" s="165"/>
      <c r="R125" s="165"/>
      <c r="S125" s="165"/>
      <c r="T125" s="165"/>
      <c r="U125" s="165"/>
      <c r="V125" s="165"/>
      <c r="W125" s="165"/>
      <c r="X125" s="165"/>
      <c r="Y125" s="165"/>
    </row>
    <row r="126" spans="2:25" s="30" customFormat="1" ht="235.5" customHeight="1">
      <c r="B126" s="187" t="s">
        <v>1716</v>
      </c>
      <c r="C126" s="183" t="s">
        <v>431</v>
      </c>
      <c r="D126" s="222" t="s">
        <v>782</v>
      </c>
      <c r="E126" s="682" t="s">
        <v>783</v>
      </c>
      <c r="F126" s="682"/>
      <c r="G126" s="682"/>
      <c r="H126" s="682"/>
      <c r="I126" s="224" t="s">
        <v>774</v>
      </c>
      <c r="J126" s="29"/>
      <c r="K126" s="29"/>
      <c r="L126" s="29"/>
      <c r="M126" s="29"/>
      <c r="N126" s="29"/>
      <c r="O126" s="29"/>
      <c r="P126" s="29"/>
      <c r="Q126" s="29"/>
      <c r="R126" s="29"/>
      <c r="S126" s="29"/>
      <c r="T126" s="29"/>
      <c r="U126" s="29"/>
      <c r="V126" s="29"/>
      <c r="W126" s="29"/>
      <c r="X126" s="29"/>
      <c r="Y126" s="29"/>
    </row>
    <row r="127" spans="2:25" s="30" customFormat="1" ht="46.5" customHeight="1">
      <c r="B127" s="188" t="s">
        <v>784</v>
      </c>
      <c r="C127" s="189" t="s">
        <v>431</v>
      </c>
      <c r="D127" s="225" t="s">
        <v>497</v>
      </c>
      <c r="E127" s="690" t="s">
        <v>785</v>
      </c>
      <c r="F127" s="690"/>
      <c r="G127" s="690"/>
      <c r="H127" s="690"/>
      <c r="I127" s="227" t="s">
        <v>774</v>
      </c>
      <c r="J127" s="29"/>
      <c r="K127" s="29"/>
      <c r="L127" s="29"/>
      <c r="M127" s="29"/>
      <c r="N127" s="29"/>
      <c r="O127" s="29"/>
      <c r="P127" s="29"/>
      <c r="Q127" s="29"/>
      <c r="R127" s="29"/>
      <c r="S127" s="29"/>
      <c r="T127" s="29"/>
      <c r="U127" s="29"/>
      <c r="V127" s="29"/>
      <c r="W127" s="29"/>
      <c r="X127" s="29"/>
      <c r="Y127" s="29"/>
    </row>
    <row r="128" spans="2:25" s="30" customFormat="1" ht="75.75" customHeight="1">
      <c r="B128" s="188" t="s">
        <v>786</v>
      </c>
      <c r="C128" s="189" t="s">
        <v>414</v>
      </c>
      <c r="D128" s="225" t="s">
        <v>415</v>
      </c>
      <c r="E128" s="690" t="s">
        <v>1609</v>
      </c>
      <c r="F128" s="690"/>
      <c r="G128" s="690"/>
      <c r="H128" s="690"/>
      <c r="I128" s="227" t="s">
        <v>774</v>
      </c>
      <c r="J128" s="29"/>
      <c r="K128" s="29"/>
      <c r="L128" s="29"/>
      <c r="M128" s="29"/>
      <c r="N128" s="29"/>
      <c r="O128" s="29"/>
      <c r="P128" s="29"/>
      <c r="Q128" s="29"/>
      <c r="R128" s="29"/>
      <c r="S128" s="29"/>
      <c r="T128" s="29"/>
      <c r="U128" s="29"/>
      <c r="V128" s="29"/>
      <c r="W128" s="29"/>
      <c r="X128" s="29"/>
      <c r="Y128" s="29"/>
    </row>
    <row r="129" spans="2:25" s="30" customFormat="1" ht="90.75" customHeight="1">
      <c r="B129" s="186" t="s">
        <v>787</v>
      </c>
      <c r="C129" s="180" t="s">
        <v>431</v>
      </c>
      <c r="D129" s="228" t="s">
        <v>782</v>
      </c>
      <c r="E129" s="683" t="s">
        <v>1608</v>
      </c>
      <c r="F129" s="683"/>
      <c r="G129" s="683"/>
      <c r="H129" s="683"/>
      <c r="I129" s="230" t="s">
        <v>700</v>
      </c>
      <c r="J129" s="29"/>
      <c r="K129" s="29"/>
      <c r="L129" s="29"/>
      <c r="M129" s="29"/>
      <c r="N129" s="29"/>
      <c r="O129" s="29"/>
      <c r="P129" s="29"/>
      <c r="Q129" s="29"/>
      <c r="R129" s="29"/>
      <c r="S129" s="29"/>
      <c r="T129" s="29"/>
      <c r="U129" s="29"/>
      <c r="V129" s="29"/>
      <c r="W129" s="29"/>
      <c r="X129" s="29"/>
      <c r="Y129" s="29"/>
    </row>
    <row r="130" spans="2:25" s="164" customFormat="1" ht="18.95" customHeight="1" thickBot="1">
      <c r="B130" s="731" t="s">
        <v>788</v>
      </c>
      <c r="C130" s="731"/>
      <c r="D130" s="731"/>
      <c r="E130" s="731"/>
      <c r="F130" s="731"/>
      <c r="G130" s="731"/>
      <c r="H130" s="731"/>
      <c r="I130" s="731"/>
      <c r="J130" s="165"/>
      <c r="K130" s="165"/>
      <c r="L130" s="165"/>
      <c r="M130" s="165"/>
      <c r="N130" s="165"/>
      <c r="O130" s="165"/>
      <c r="P130" s="165"/>
      <c r="Q130" s="165"/>
      <c r="R130" s="165"/>
      <c r="S130" s="165"/>
      <c r="T130" s="165"/>
      <c r="U130" s="165"/>
      <c r="V130" s="165"/>
      <c r="W130" s="165"/>
      <c r="X130" s="165"/>
      <c r="Y130" s="165"/>
    </row>
    <row r="131" spans="2:25" s="30" customFormat="1" ht="220.5" customHeight="1">
      <c r="B131" s="187" t="s">
        <v>789</v>
      </c>
      <c r="C131" s="183" t="s">
        <v>467</v>
      </c>
      <c r="D131" s="222" t="s">
        <v>548</v>
      </c>
      <c r="E131" s="682" t="s">
        <v>1607</v>
      </c>
      <c r="F131" s="682"/>
      <c r="G131" s="682"/>
      <c r="H131" s="682"/>
      <c r="I131" s="224" t="s">
        <v>700</v>
      </c>
      <c r="J131" s="29"/>
      <c r="K131" s="29"/>
      <c r="L131" s="29"/>
      <c r="M131" s="29"/>
      <c r="N131" s="29"/>
      <c r="O131" s="29"/>
      <c r="P131" s="29"/>
      <c r="Q131" s="29"/>
      <c r="R131" s="29"/>
      <c r="S131" s="29"/>
      <c r="T131" s="29"/>
      <c r="U131" s="29"/>
      <c r="V131" s="29"/>
      <c r="W131" s="29"/>
      <c r="X131" s="29"/>
      <c r="Y131" s="29"/>
    </row>
    <row r="132" spans="2:25" s="30" customFormat="1" ht="177" customHeight="1">
      <c r="B132" s="186" t="s">
        <v>790</v>
      </c>
      <c r="C132" s="180" t="s">
        <v>467</v>
      </c>
      <c r="D132" s="228" t="s">
        <v>548</v>
      </c>
      <c r="E132" s="683" t="s">
        <v>1769</v>
      </c>
      <c r="F132" s="683"/>
      <c r="G132" s="683"/>
      <c r="H132" s="683"/>
      <c r="I132" s="230" t="s">
        <v>700</v>
      </c>
      <c r="J132" s="29"/>
      <c r="K132" s="29"/>
      <c r="L132" s="29"/>
      <c r="M132" s="29"/>
      <c r="N132" s="29"/>
      <c r="O132" s="29"/>
      <c r="P132" s="29"/>
      <c r="Q132" s="29"/>
      <c r="R132" s="29"/>
      <c r="S132" s="29"/>
      <c r="T132" s="29"/>
      <c r="U132" s="29"/>
      <c r="V132" s="29"/>
      <c r="W132" s="29"/>
      <c r="X132" s="29"/>
      <c r="Y132" s="29"/>
    </row>
    <row r="133" spans="2:25" s="164" customFormat="1" ht="18.95" customHeight="1" thickBot="1">
      <c r="B133" s="731" t="s">
        <v>791</v>
      </c>
      <c r="C133" s="731"/>
      <c r="D133" s="731"/>
      <c r="E133" s="731"/>
      <c r="F133" s="731"/>
      <c r="G133" s="731"/>
      <c r="H133" s="731"/>
      <c r="I133" s="731"/>
      <c r="J133" s="165"/>
      <c r="K133" s="165"/>
      <c r="L133" s="165"/>
      <c r="M133" s="165"/>
      <c r="N133" s="165"/>
      <c r="O133" s="165"/>
      <c r="P133" s="165"/>
      <c r="Q133" s="165"/>
      <c r="R133" s="165"/>
      <c r="S133" s="165"/>
      <c r="T133" s="165"/>
      <c r="U133" s="165"/>
      <c r="V133" s="165"/>
      <c r="W133" s="165"/>
      <c r="X133" s="165"/>
      <c r="Y133" s="165"/>
    </row>
    <row r="134" spans="2:25" s="30" customFormat="1" ht="15">
      <c r="B134" s="187" t="s">
        <v>792</v>
      </c>
      <c r="C134" s="183" t="s">
        <v>467</v>
      </c>
      <c r="D134" s="222" t="s">
        <v>548</v>
      </c>
      <c r="E134" s="682" t="s">
        <v>793</v>
      </c>
      <c r="F134" s="682"/>
      <c r="G134" s="682"/>
      <c r="H134" s="682"/>
      <c r="I134" s="224" t="s">
        <v>700</v>
      </c>
      <c r="J134" s="29"/>
      <c r="K134" s="29"/>
      <c r="L134" s="29"/>
      <c r="M134" s="29"/>
      <c r="N134" s="29"/>
      <c r="O134" s="29"/>
      <c r="P134" s="29"/>
      <c r="Q134" s="29"/>
      <c r="R134" s="29"/>
      <c r="S134" s="29"/>
      <c r="T134" s="29"/>
      <c r="U134" s="29"/>
      <c r="V134" s="29"/>
      <c r="W134" s="29"/>
      <c r="X134" s="29"/>
      <c r="Y134" s="29"/>
    </row>
    <row r="135" spans="2:25" s="30" customFormat="1" ht="89.25" customHeight="1">
      <c r="B135" s="188" t="s">
        <v>794</v>
      </c>
      <c r="C135" s="189" t="s">
        <v>431</v>
      </c>
      <c r="D135" s="225" t="s">
        <v>795</v>
      </c>
      <c r="E135" s="690" t="s">
        <v>1616</v>
      </c>
      <c r="F135" s="690"/>
      <c r="G135" s="690"/>
      <c r="H135" s="690"/>
      <c r="I135" s="239" t="s">
        <v>796</v>
      </c>
      <c r="J135" s="29"/>
      <c r="K135" s="29"/>
      <c r="L135" s="29"/>
      <c r="M135" s="29"/>
      <c r="N135" s="29"/>
      <c r="O135" s="29"/>
      <c r="P135" s="29"/>
      <c r="Q135" s="29"/>
      <c r="R135" s="29"/>
      <c r="S135" s="29"/>
      <c r="T135" s="29"/>
      <c r="U135" s="29"/>
      <c r="V135" s="29"/>
      <c r="W135" s="29"/>
      <c r="X135" s="29"/>
      <c r="Y135" s="29"/>
    </row>
    <row r="136" spans="2:25" ht="14.25">
      <c r="B136" s="23"/>
      <c r="C136" s="23"/>
      <c r="D136" s="31"/>
      <c r="E136" s="31"/>
      <c r="F136" s="31"/>
      <c r="G136" s="31"/>
      <c r="H136" s="31"/>
      <c r="I136" s="25"/>
      <c r="J136" s="25"/>
      <c r="K136" s="25"/>
      <c r="L136" s="25"/>
      <c r="M136" s="25"/>
      <c r="N136" s="25"/>
      <c r="O136" s="25"/>
      <c r="P136" s="25"/>
      <c r="Q136" s="25"/>
      <c r="R136" s="25"/>
      <c r="S136" s="25"/>
      <c r="T136" s="25"/>
      <c r="U136" s="25"/>
      <c r="V136" s="25"/>
      <c r="W136" s="25"/>
      <c r="X136" s="25"/>
      <c r="Y136" s="25"/>
    </row>
    <row r="137" spans="2:25" ht="14.25">
      <c r="B137" s="23"/>
      <c r="C137" s="23"/>
      <c r="D137" s="31"/>
      <c r="E137" s="31"/>
      <c r="F137" s="31"/>
      <c r="G137" s="31"/>
      <c r="H137" s="31"/>
      <c r="I137" s="25"/>
      <c r="J137" s="25"/>
      <c r="K137" s="25"/>
      <c r="L137" s="25"/>
      <c r="M137" s="25"/>
      <c r="N137" s="25"/>
      <c r="O137" s="25"/>
      <c r="P137" s="25"/>
      <c r="Q137" s="25"/>
      <c r="R137" s="25"/>
      <c r="S137" s="25"/>
      <c r="T137" s="25"/>
      <c r="U137" s="25"/>
      <c r="V137" s="25"/>
      <c r="W137" s="25"/>
      <c r="X137" s="25"/>
      <c r="Y137" s="25"/>
    </row>
    <row r="138" spans="2:25" ht="14.25">
      <c r="B138" s="23"/>
      <c r="C138" s="23"/>
      <c r="D138" s="31"/>
      <c r="E138" s="31"/>
      <c r="F138" s="31"/>
      <c r="G138" s="31"/>
      <c r="H138" s="31"/>
      <c r="I138" s="25"/>
      <c r="J138" s="25"/>
      <c r="K138" s="25"/>
      <c r="L138" s="25"/>
      <c r="M138" s="25"/>
      <c r="N138" s="25"/>
      <c r="O138" s="25"/>
      <c r="P138" s="25"/>
      <c r="Q138" s="25"/>
      <c r="R138" s="25"/>
      <c r="S138" s="25"/>
      <c r="T138" s="25"/>
      <c r="U138" s="25"/>
      <c r="V138" s="25"/>
      <c r="W138" s="25"/>
      <c r="X138" s="25"/>
      <c r="Y138" s="25"/>
    </row>
    <row r="139" spans="2:25" ht="14.25">
      <c r="B139" s="23"/>
      <c r="C139" s="23"/>
      <c r="D139" s="31"/>
      <c r="E139" s="31"/>
      <c r="F139" s="31"/>
      <c r="G139" s="31"/>
      <c r="H139" s="31"/>
      <c r="I139" s="25"/>
      <c r="J139" s="25"/>
      <c r="K139" s="25"/>
      <c r="L139" s="25"/>
      <c r="M139" s="25"/>
      <c r="N139" s="25"/>
      <c r="O139" s="25"/>
      <c r="P139" s="25"/>
      <c r="Q139" s="25"/>
      <c r="R139" s="25"/>
      <c r="S139" s="25"/>
      <c r="T139" s="25"/>
      <c r="U139" s="25"/>
      <c r="V139" s="25"/>
      <c r="W139" s="25"/>
      <c r="X139" s="25"/>
      <c r="Y139" s="25"/>
    </row>
    <row r="140" spans="2:25" ht="14.25">
      <c r="B140" s="23"/>
      <c r="C140" s="23"/>
      <c r="D140" s="31"/>
      <c r="E140" s="31"/>
      <c r="F140" s="31"/>
      <c r="G140" s="31"/>
      <c r="H140" s="31"/>
      <c r="I140" s="25"/>
      <c r="J140" s="25"/>
      <c r="K140" s="25"/>
      <c r="L140" s="25"/>
      <c r="M140" s="25"/>
      <c r="N140" s="25"/>
      <c r="O140" s="25"/>
      <c r="P140" s="25"/>
      <c r="Q140" s="25"/>
      <c r="R140" s="25"/>
      <c r="S140" s="25"/>
      <c r="T140" s="25"/>
      <c r="U140" s="25"/>
      <c r="V140" s="25"/>
      <c r="W140" s="25"/>
      <c r="X140" s="25"/>
      <c r="Y140" s="25"/>
    </row>
    <row r="141" spans="2:25" ht="14.25">
      <c r="B141" s="23"/>
      <c r="C141" s="23"/>
      <c r="D141" s="31"/>
      <c r="E141" s="31"/>
      <c r="F141" s="31"/>
      <c r="G141" s="31"/>
      <c r="H141" s="31"/>
      <c r="I141" s="25"/>
      <c r="J141" s="25"/>
      <c r="K141" s="25"/>
      <c r="L141" s="25"/>
      <c r="M141" s="25"/>
      <c r="N141" s="25"/>
      <c r="O141" s="25"/>
      <c r="P141" s="25"/>
      <c r="Q141" s="25"/>
      <c r="R141" s="25"/>
      <c r="S141" s="25"/>
      <c r="T141" s="25"/>
      <c r="U141" s="25"/>
      <c r="V141" s="25"/>
      <c r="W141" s="25"/>
      <c r="X141" s="25"/>
      <c r="Y141" s="25"/>
    </row>
    <row r="142" spans="2:25" ht="14.25">
      <c r="B142" s="23"/>
      <c r="C142" s="23"/>
      <c r="D142" s="31"/>
      <c r="E142" s="31"/>
      <c r="F142" s="31"/>
      <c r="G142" s="31"/>
      <c r="H142" s="31"/>
      <c r="I142" s="25"/>
      <c r="J142" s="25"/>
      <c r="K142" s="25"/>
      <c r="L142" s="25"/>
      <c r="M142" s="25"/>
      <c r="N142" s="25"/>
      <c r="O142" s="25"/>
      <c r="P142" s="25"/>
      <c r="Q142" s="25"/>
      <c r="R142" s="25"/>
      <c r="S142" s="25"/>
      <c r="T142" s="25"/>
      <c r="U142" s="25"/>
      <c r="V142" s="25"/>
      <c r="W142" s="25"/>
      <c r="X142" s="25"/>
      <c r="Y142" s="25"/>
    </row>
    <row r="143" spans="2:25" ht="14.25">
      <c r="B143" s="23"/>
      <c r="C143" s="23"/>
      <c r="D143" s="31"/>
      <c r="E143" s="31"/>
      <c r="F143" s="31"/>
      <c r="G143" s="31"/>
      <c r="H143" s="31"/>
      <c r="I143" s="25"/>
      <c r="J143" s="25"/>
      <c r="K143" s="25"/>
      <c r="L143" s="25"/>
      <c r="M143" s="25"/>
      <c r="N143" s="25"/>
      <c r="O143" s="25"/>
      <c r="P143" s="25"/>
      <c r="Q143" s="25"/>
      <c r="R143" s="25"/>
      <c r="S143" s="25"/>
      <c r="T143" s="25"/>
      <c r="U143" s="25"/>
      <c r="V143" s="25"/>
      <c r="W143" s="25"/>
      <c r="X143" s="25"/>
      <c r="Y143" s="25"/>
    </row>
    <row r="144" spans="2:25" ht="14.25">
      <c r="B144" s="23"/>
      <c r="C144" s="23"/>
      <c r="D144" s="31"/>
      <c r="E144" s="31"/>
      <c r="F144" s="31"/>
      <c r="G144" s="31"/>
      <c r="H144" s="31"/>
      <c r="I144" s="25"/>
      <c r="J144" s="25"/>
      <c r="K144" s="25"/>
      <c r="L144" s="25"/>
      <c r="M144" s="25"/>
      <c r="N144" s="25"/>
      <c r="O144" s="25"/>
      <c r="P144" s="25"/>
      <c r="Q144" s="25"/>
      <c r="R144" s="25"/>
      <c r="S144" s="25"/>
      <c r="T144" s="25"/>
      <c r="U144" s="25"/>
      <c r="V144" s="25"/>
      <c r="W144" s="25"/>
      <c r="X144" s="25"/>
      <c r="Y144" s="25"/>
    </row>
    <row r="145" spans="2:25" ht="14.25">
      <c r="B145" s="23"/>
      <c r="C145" s="23"/>
      <c r="D145" s="31"/>
      <c r="E145" s="31"/>
      <c r="F145" s="31"/>
      <c r="G145" s="31"/>
      <c r="H145" s="31"/>
      <c r="I145" s="25"/>
      <c r="J145" s="25"/>
      <c r="K145" s="25"/>
      <c r="L145" s="25"/>
      <c r="M145" s="25"/>
      <c r="N145" s="25"/>
      <c r="O145" s="25"/>
      <c r="P145" s="25"/>
      <c r="Q145" s="25"/>
      <c r="R145" s="25"/>
      <c r="S145" s="25"/>
      <c r="T145" s="25"/>
      <c r="U145" s="25"/>
      <c r="V145" s="25"/>
      <c r="W145" s="25"/>
      <c r="X145" s="25"/>
      <c r="Y145" s="25"/>
    </row>
    <row r="146" spans="2:25" ht="14.25">
      <c r="B146" s="23"/>
      <c r="C146" s="23"/>
      <c r="D146" s="31"/>
      <c r="E146" s="31"/>
      <c r="F146" s="31"/>
      <c r="G146" s="31"/>
      <c r="H146" s="31"/>
      <c r="I146" s="25"/>
      <c r="J146" s="25"/>
      <c r="K146" s="25"/>
      <c r="L146" s="25"/>
      <c r="M146" s="25"/>
      <c r="N146" s="25"/>
      <c r="O146" s="25"/>
      <c r="P146" s="25"/>
      <c r="Q146" s="25"/>
      <c r="R146" s="25"/>
      <c r="S146" s="25"/>
      <c r="T146" s="25"/>
      <c r="U146" s="25"/>
      <c r="V146" s="25"/>
      <c r="W146" s="25"/>
      <c r="X146" s="25"/>
      <c r="Y146" s="25"/>
    </row>
    <row r="147" spans="2:25" ht="14.25">
      <c r="B147" s="23"/>
      <c r="C147" s="23"/>
      <c r="D147" s="31"/>
      <c r="E147" s="31"/>
      <c r="F147" s="31"/>
      <c r="G147" s="31"/>
      <c r="H147" s="31"/>
      <c r="I147" s="25"/>
      <c r="J147" s="25"/>
      <c r="K147" s="25"/>
      <c r="L147" s="25"/>
      <c r="M147" s="25"/>
      <c r="N147" s="25"/>
      <c r="O147" s="25"/>
      <c r="P147" s="25"/>
      <c r="Q147" s="25"/>
      <c r="R147" s="25"/>
      <c r="S147" s="25"/>
      <c r="T147" s="25"/>
      <c r="U147" s="25"/>
      <c r="V147" s="25"/>
      <c r="W147" s="25"/>
      <c r="X147" s="25"/>
      <c r="Y147" s="25"/>
    </row>
    <row r="148" spans="2:25" ht="14.25">
      <c r="B148" s="23"/>
      <c r="C148" s="23"/>
      <c r="D148" s="31"/>
      <c r="E148" s="31"/>
      <c r="F148" s="31"/>
      <c r="G148" s="31"/>
      <c r="H148" s="31"/>
      <c r="I148" s="25"/>
      <c r="J148" s="25"/>
      <c r="K148" s="25"/>
      <c r="L148" s="25"/>
      <c r="M148" s="25"/>
      <c r="N148" s="25"/>
      <c r="O148" s="25"/>
      <c r="P148" s="25"/>
      <c r="Q148" s="25"/>
      <c r="R148" s="25"/>
      <c r="S148" s="25"/>
      <c r="T148" s="25"/>
      <c r="U148" s="25"/>
      <c r="V148" s="25"/>
      <c r="W148" s="25"/>
      <c r="X148" s="25"/>
      <c r="Y148" s="25"/>
    </row>
    <row r="149" spans="2:25" ht="14.25">
      <c r="B149" s="23"/>
      <c r="C149" s="23"/>
      <c r="D149" s="31"/>
      <c r="E149" s="31"/>
      <c r="F149" s="31"/>
      <c r="G149" s="31"/>
      <c r="H149" s="31"/>
      <c r="I149" s="25"/>
      <c r="J149" s="25"/>
      <c r="K149" s="25"/>
      <c r="L149" s="25"/>
      <c r="M149" s="25"/>
      <c r="N149" s="25"/>
      <c r="O149" s="25"/>
      <c r="P149" s="25"/>
      <c r="Q149" s="25"/>
      <c r="R149" s="25"/>
      <c r="S149" s="25"/>
      <c r="T149" s="25"/>
      <c r="U149" s="25"/>
      <c r="V149" s="25"/>
      <c r="W149" s="25"/>
      <c r="X149" s="25"/>
      <c r="Y149" s="25"/>
    </row>
    <row r="150" spans="2:25" ht="14.25">
      <c r="B150" s="23"/>
      <c r="C150" s="23"/>
      <c r="D150" s="31"/>
      <c r="E150" s="31"/>
      <c r="F150" s="31"/>
      <c r="G150" s="31"/>
      <c r="H150" s="31"/>
      <c r="I150" s="25"/>
      <c r="J150" s="25"/>
      <c r="K150" s="25"/>
      <c r="L150" s="25"/>
      <c r="M150" s="25"/>
      <c r="N150" s="25"/>
      <c r="O150" s="25"/>
      <c r="P150" s="25"/>
      <c r="Q150" s="25"/>
      <c r="R150" s="25"/>
      <c r="S150" s="25"/>
      <c r="T150" s="25"/>
      <c r="U150" s="25"/>
      <c r="V150" s="25"/>
      <c r="W150" s="25"/>
      <c r="X150" s="25"/>
      <c r="Y150" s="25"/>
    </row>
    <row r="151" spans="2:25" ht="14.25">
      <c r="B151" s="23"/>
      <c r="C151" s="23"/>
      <c r="D151" s="31"/>
      <c r="E151" s="31"/>
      <c r="F151" s="31"/>
      <c r="G151" s="31"/>
      <c r="H151" s="31"/>
      <c r="I151" s="25"/>
      <c r="J151" s="25"/>
      <c r="K151" s="25"/>
      <c r="L151" s="25"/>
      <c r="M151" s="25"/>
      <c r="N151" s="25"/>
      <c r="O151" s="25"/>
      <c r="P151" s="25"/>
      <c r="Q151" s="25"/>
      <c r="R151" s="25"/>
      <c r="S151" s="25"/>
      <c r="T151" s="25"/>
      <c r="U151" s="25"/>
      <c r="V151" s="25"/>
      <c r="W151" s="25"/>
      <c r="X151" s="25"/>
      <c r="Y151" s="25"/>
    </row>
    <row r="152" spans="2:25" ht="14.25">
      <c r="B152" s="23"/>
      <c r="C152" s="23"/>
      <c r="D152" s="31"/>
      <c r="E152" s="31"/>
      <c r="F152" s="31"/>
      <c r="G152" s="31"/>
      <c r="H152" s="31"/>
      <c r="I152" s="25"/>
      <c r="J152" s="25"/>
      <c r="K152" s="25"/>
      <c r="L152" s="25"/>
      <c r="M152" s="25"/>
      <c r="N152" s="25"/>
      <c r="O152" s="25"/>
      <c r="P152" s="25"/>
      <c r="Q152" s="25"/>
      <c r="R152" s="25"/>
      <c r="S152" s="25"/>
      <c r="T152" s="25"/>
      <c r="U152" s="25"/>
      <c r="V152" s="25"/>
      <c r="W152" s="25"/>
      <c r="X152" s="25"/>
      <c r="Y152" s="25"/>
    </row>
    <row r="153" spans="2:25" ht="14.25">
      <c r="B153" s="23"/>
      <c r="C153" s="23"/>
      <c r="D153" s="31"/>
      <c r="E153" s="31"/>
      <c r="F153" s="31"/>
      <c r="G153" s="31"/>
      <c r="H153" s="31"/>
      <c r="I153" s="25"/>
      <c r="J153" s="25"/>
      <c r="K153" s="25"/>
      <c r="L153" s="25"/>
      <c r="M153" s="25"/>
      <c r="N153" s="25"/>
      <c r="O153" s="25"/>
      <c r="P153" s="25"/>
      <c r="Q153" s="25"/>
      <c r="R153" s="25"/>
      <c r="S153" s="25"/>
      <c r="T153" s="25"/>
      <c r="U153" s="25"/>
      <c r="V153" s="25"/>
      <c r="W153" s="25"/>
      <c r="X153" s="25"/>
      <c r="Y153" s="25"/>
    </row>
    <row r="154" spans="2:25" ht="14.25">
      <c r="B154" s="23"/>
      <c r="C154" s="23"/>
      <c r="D154" s="31"/>
      <c r="E154" s="31"/>
      <c r="F154" s="31"/>
      <c r="G154" s="31"/>
      <c r="H154" s="31"/>
      <c r="I154" s="25"/>
      <c r="J154" s="25"/>
      <c r="K154" s="25"/>
      <c r="L154" s="25"/>
      <c r="M154" s="25"/>
      <c r="N154" s="25"/>
      <c r="O154" s="25"/>
      <c r="P154" s="25"/>
      <c r="Q154" s="25"/>
      <c r="R154" s="25"/>
      <c r="S154" s="25"/>
      <c r="T154" s="25"/>
      <c r="U154" s="25"/>
      <c r="V154" s="25"/>
      <c r="W154" s="25"/>
      <c r="X154" s="25"/>
      <c r="Y154" s="25"/>
    </row>
    <row r="155" spans="2:25" ht="14.25">
      <c r="B155" s="23"/>
      <c r="C155" s="23"/>
      <c r="D155" s="31"/>
      <c r="E155" s="31"/>
      <c r="F155" s="31"/>
      <c r="G155" s="31"/>
      <c r="H155" s="31"/>
      <c r="I155" s="25"/>
      <c r="J155" s="25"/>
      <c r="K155" s="25"/>
      <c r="L155" s="25"/>
      <c r="M155" s="25"/>
      <c r="N155" s="25"/>
      <c r="O155" s="25"/>
      <c r="P155" s="25"/>
      <c r="Q155" s="25"/>
      <c r="R155" s="25"/>
      <c r="S155" s="25"/>
      <c r="T155" s="25"/>
      <c r="U155" s="25"/>
      <c r="V155" s="25"/>
      <c r="W155" s="25"/>
      <c r="X155" s="25"/>
      <c r="Y155" s="25"/>
    </row>
    <row r="156" spans="2:25" ht="14.25">
      <c r="B156" s="23"/>
      <c r="C156" s="23"/>
      <c r="D156" s="31"/>
      <c r="E156" s="31"/>
      <c r="F156" s="31"/>
      <c r="G156" s="31"/>
      <c r="H156" s="31"/>
      <c r="I156" s="25"/>
      <c r="J156" s="25"/>
      <c r="K156" s="25"/>
      <c r="L156" s="25"/>
      <c r="M156" s="25"/>
      <c r="N156" s="25"/>
      <c r="O156" s="25"/>
      <c r="P156" s="25"/>
      <c r="Q156" s="25"/>
      <c r="R156" s="25"/>
      <c r="S156" s="25"/>
      <c r="T156" s="25"/>
      <c r="U156" s="25"/>
      <c r="V156" s="25"/>
      <c r="W156" s="25"/>
      <c r="X156" s="25"/>
      <c r="Y156" s="25"/>
    </row>
    <row r="157" spans="2:25" ht="14.25">
      <c r="B157" s="23"/>
      <c r="C157" s="23"/>
      <c r="D157" s="31"/>
      <c r="E157" s="31"/>
      <c r="F157" s="31"/>
      <c r="G157" s="31"/>
      <c r="H157" s="31"/>
      <c r="I157" s="25"/>
      <c r="J157" s="25"/>
      <c r="K157" s="25"/>
      <c r="L157" s="25"/>
      <c r="M157" s="25"/>
      <c r="N157" s="25"/>
      <c r="O157" s="25"/>
      <c r="P157" s="25"/>
      <c r="Q157" s="25"/>
      <c r="R157" s="25"/>
      <c r="S157" s="25"/>
      <c r="T157" s="25"/>
      <c r="U157" s="25"/>
      <c r="V157" s="25"/>
      <c r="W157" s="25"/>
      <c r="X157" s="25"/>
      <c r="Y157" s="25"/>
    </row>
    <row r="158" spans="2:25" ht="14.25">
      <c r="B158" s="23"/>
      <c r="C158" s="23"/>
      <c r="D158" s="31"/>
      <c r="E158" s="31"/>
      <c r="F158" s="31"/>
      <c r="G158" s="31"/>
      <c r="H158" s="31"/>
      <c r="I158" s="25"/>
      <c r="J158" s="25"/>
      <c r="K158" s="25"/>
      <c r="L158" s="25"/>
      <c r="M158" s="25"/>
      <c r="N158" s="25"/>
      <c r="O158" s="25"/>
      <c r="P158" s="25"/>
      <c r="Q158" s="25"/>
      <c r="R158" s="25"/>
      <c r="S158" s="25"/>
      <c r="T158" s="25"/>
      <c r="U158" s="25"/>
      <c r="V158" s="25"/>
      <c r="W158" s="25"/>
      <c r="X158" s="25"/>
      <c r="Y158" s="25"/>
    </row>
    <row r="159" spans="2:25" ht="14.25">
      <c r="B159" s="23"/>
      <c r="C159" s="23"/>
      <c r="D159" s="31"/>
      <c r="E159" s="31"/>
      <c r="F159" s="31"/>
      <c r="G159" s="31"/>
      <c r="H159" s="31"/>
      <c r="I159" s="25"/>
      <c r="J159" s="25"/>
      <c r="K159" s="25"/>
      <c r="L159" s="25"/>
      <c r="M159" s="25"/>
      <c r="N159" s="25"/>
      <c r="O159" s="25"/>
      <c r="P159" s="25"/>
      <c r="Q159" s="25"/>
      <c r="R159" s="25"/>
      <c r="S159" s="25"/>
      <c r="T159" s="25"/>
      <c r="U159" s="25"/>
      <c r="V159" s="25"/>
      <c r="W159" s="25"/>
      <c r="X159" s="25"/>
      <c r="Y159" s="25"/>
    </row>
    <row r="160" spans="2:25" ht="14.25">
      <c r="B160" s="23"/>
      <c r="C160" s="23"/>
      <c r="D160" s="31"/>
      <c r="E160" s="31"/>
      <c r="F160" s="31"/>
      <c r="G160" s="31"/>
      <c r="H160" s="31"/>
      <c r="I160" s="25"/>
      <c r="J160" s="25"/>
      <c r="K160" s="25"/>
      <c r="L160" s="25"/>
      <c r="M160" s="25"/>
      <c r="N160" s="25"/>
      <c r="O160" s="25"/>
      <c r="P160" s="25"/>
      <c r="Q160" s="25"/>
      <c r="R160" s="25"/>
      <c r="S160" s="25"/>
      <c r="T160" s="25"/>
      <c r="U160" s="25"/>
      <c r="V160" s="25"/>
      <c r="W160" s="25"/>
      <c r="X160" s="25"/>
      <c r="Y160" s="25"/>
    </row>
    <row r="161" spans="2:25" ht="14.25">
      <c r="B161" s="23"/>
      <c r="C161" s="23"/>
      <c r="D161" s="31"/>
      <c r="E161" s="31"/>
      <c r="F161" s="31"/>
      <c r="G161" s="31"/>
      <c r="H161" s="31"/>
      <c r="I161" s="25"/>
      <c r="J161" s="25"/>
      <c r="K161" s="25"/>
      <c r="L161" s="25"/>
      <c r="M161" s="25"/>
      <c r="N161" s="25"/>
      <c r="O161" s="25"/>
      <c r="P161" s="25"/>
      <c r="Q161" s="25"/>
      <c r="R161" s="25"/>
      <c r="S161" s="25"/>
      <c r="T161" s="25"/>
      <c r="U161" s="25"/>
      <c r="V161" s="25"/>
      <c r="W161" s="25"/>
      <c r="X161" s="25"/>
      <c r="Y161" s="25"/>
    </row>
    <row r="162" spans="2:25" ht="14.25">
      <c r="B162" s="23"/>
      <c r="C162" s="23"/>
      <c r="D162" s="31"/>
      <c r="E162" s="31"/>
      <c r="F162" s="31"/>
      <c r="G162" s="31"/>
      <c r="H162" s="31"/>
      <c r="I162" s="25"/>
      <c r="J162" s="25"/>
      <c r="K162" s="25"/>
      <c r="L162" s="25"/>
      <c r="M162" s="25"/>
      <c r="N162" s="25"/>
      <c r="O162" s="25"/>
      <c r="P162" s="25"/>
      <c r="Q162" s="25"/>
      <c r="R162" s="25"/>
      <c r="S162" s="25"/>
      <c r="T162" s="25"/>
      <c r="U162" s="25"/>
      <c r="V162" s="25"/>
      <c r="W162" s="25"/>
      <c r="X162" s="25"/>
      <c r="Y162" s="25"/>
    </row>
    <row r="163" spans="2:25" ht="14.25">
      <c r="B163" s="23"/>
      <c r="C163" s="23"/>
      <c r="D163" s="31"/>
      <c r="E163" s="31"/>
      <c r="F163" s="31"/>
      <c r="G163" s="31"/>
      <c r="H163" s="31"/>
      <c r="I163" s="25"/>
      <c r="J163" s="25"/>
      <c r="K163" s="25"/>
      <c r="L163" s="25"/>
      <c r="M163" s="25"/>
      <c r="N163" s="25"/>
      <c r="O163" s="25"/>
      <c r="P163" s="25"/>
      <c r="Q163" s="25"/>
      <c r="R163" s="25"/>
      <c r="S163" s="25"/>
      <c r="T163" s="25"/>
      <c r="U163" s="25"/>
      <c r="V163" s="25"/>
      <c r="W163" s="25"/>
      <c r="X163" s="25"/>
      <c r="Y163" s="25"/>
    </row>
    <row r="164" spans="2:25" ht="14.25">
      <c r="B164" s="23"/>
      <c r="C164" s="23"/>
      <c r="D164" s="31"/>
      <c r="E164" s="31"/>
      <c r="F164" s="31"/>
      <c r="G164" s="31"/>
      <c r="H164" s="31"/>
      <c r="I164" s="25"/>
      <c r="J164" s="25"/>
      <c r="K164" s="25"/>
      <c r="L164" s="25"/>
      <c r="M164" s="25"/>
      <c r="N164" s="25"/>
      <c r="O164" s="25"/>
      <c r="P164" s="25"/>
      <c r="Q164" s="25"/>
      <c r="R164" s="25"/>
      <c r="S164" s="25"/>
      <c r="T164" s="25"/>
      <c r="U164" s="25"/>
      <c r="V164" s="25"/>
      <c r="W164" s="25"/>
      <c r="X164" s="25"/>
      <c r="Y164" s="25"/>
    </row>
    <row r="165" spans="2:25" ht="14.25">
      <c r="B165" s="23"/>
      <c r="C165" s="23"/>
      <c r="D165" s="31"/>
      <c r="E165" s="31"/>
      <c r="F165" s="31"/>
      <c r="G165" s="31"/>
      <c r="H165" s="31"/>
      <c r="I165" s="25"/>
      <c r="J165" s="25"/>
      <c r="K165" s="25"/>
      <c r="L165" s="25"/>
      <c r="M165" s="25"/>
      <c r="N165" s="25"/>
      <c r="O165" s="25"/>
      <c r="P165" s="25"/>
      <c r="Q165" s="25"/>
      <c r="R165" s="25"/>
      <c r="S165" s="25"/>
      <c r="T165" s="25"/>
      <c r="U165" s="25"/>
      <c r="V165" s="25"/>
      <c r="W165" s="25"/>
      <c r="X165" s="25"/>
      <c r="Y165" s="25"/>
    </row>
    <row r="166" spans="2:25" ht="14.25">
      <c r="B166" s="23"/>
      <c r="C166" s="23"/>
      <c r="D166" s="31"/>
      <c r="E166" s="31"/>
      <c r="F166" s="31"/>
      <c r="G166" s="31"/>
      <c r="H166" s="31"/>
      <c r="I166" s="25"/>
      <c r="J166" s="25"/>
      <c r="K166" s="25"/>
      <c r="L166" s="25"/>
      <c r="M166" s="25"/>
      <c r="N166" s="25"/>
      <c r="O166" s="25"/>
      <c r="P166" s="25"/>
      <c r="Q166" s="25"/>
      <c r="R166" s="25"/>
      <c r="S166" s="25"/>
      <c r="T166" s="25"/>
      <c r="U166" s="25"/>
      <c r="V166" s="25"/>
      <c r="W166" s="25"/>
      <c r="X166" s="25"/>
      <c r="Y166" s="25"/>
    </row>
    <row r="167" spans="2:25" ht="14.25">
      <c r="B167" s="23"/>
      <c r="C167" s="23"/>
      <c r="D167" s="31"/>
      <c r="E167" s="31"/>
      <c r="F167" s="31"/>
      <c r="G167" s="31"/>
      <c r="H167" s="31"/>
      <c r="I167" s="25"/>
      <c r="J167" s="25"/>
      <c r="K167" s="25"/>
      <c r="L167" s="25"/>
      <c r="M167" s="25"/>
      <c r="N167" s="25"/>
      <c r="O167" s="25"/>
      <c r="P167" s="25"/>
      <c r="Q167" s="25"/>
      <c r="R167" s="25"/>
      <c r="S167" s="25"/>
      <c r="T167" s="25"/>
      <c r="U167" s="25"/>
      <c r="V167" s="25"/>
      <c r="W167" s="25"/>
      <c r="X167" s="25"/>
      <c r="Y167" s="25"/>
    </row>
    <row r="168" spans="2:25" ht="14.25">
      <c r="B168" s="23"/>
      <c r="C168" s="23"/>
      <c r="D168" s="31"/>
      <c r="E168" s="31"/>
      <c r="F168" s="31"/>
      <c r="G168" s="31"/>
      <c r="H168" s="31"/>
      <c r="I168" s="25"/>
      <c r="J168" s="25"/>
      <c r="K168" s="25"/>
      <c r="L168" s="25"/>
      <c r="M168" s="25"/>
      <c r="N168" s="25"/>
      <c r="O168" s="25"/>
      <c r="P168" s="25"/>
      <c r="Q168" s="25"/>
      <c r="R168" s="25"/>
      <c r="S168" s="25"/>
      <c r="T168" s="25"/>
      <c r="U168" s="25"/>
      <c r="V168" s="25"/>
      <c r="W168" s="25"/>
      <c r="X168" s="25"/>
      <c r="Y168" s="25"/>
    </row>
    <row r="169" spans="2:25" ht="14.25">
      <c r="B169" s="23"/>
      <c r="C169" s="23"/>
      <c r="D169" s="31"/>
      <c r="E169" s="31"/>
      <c r="F169" s="31"/>
      <c r="G169" s="31"/>
      <c r="H169" s="31"/>
      <c r="I169" s="25"/>
      <c r="J169" s="25"/>
      <c r="K169" s="25"/>
      <c r="L169" s="25"/>
      <c r="M169" s="25"/>
      <c r="N169" s="25"/>
      <c r="O169" s="25"/>
      <c r="P169" s="25"/>
      <c r="Q169" s="25"/>
      <c r="R169" s="25"/>
      <c r="S169" s="25"/>
      <c r="T169" s="25"/>
      <c r="U169" s="25"/>
      <c r="V169" s="25"/>
      <c r="W169" s="25"/>
      <c r="X169" s="25"/>
      <c r="Y169" s="25"/>
    </row>
    <row r="170" spans="2:25" ht="14.25">
      <c r="B170" s="23"/>
      <c r="C170" s="23"/>
      <c r="D170" s="31"/>
      <c r="E170" s="31"/>
      <c r="F170" s="31"/>
      <c r="G170" s="31"/>
      <c r="H170" s="31"/>
      <c r="I170" s="25"/>
      <c r="J170" s="25"/>
      <c r="K170" s="25"/>
      <c r="L170" s="25"/>
      <c r="M170" s="25"/>
      <c r="N170" s="25"/>
      <c r="O170" s="25"/>
      <c r="P170" s="25"/>
      <c r="Q170" s="25"/>
      <c r="R170" s="25"/>
      <c r="S170" s="25"/>
      <c r="T170" s="25"/>
      <c r="U170" s="25"/>
      <c r="V170" s="25"/>
      <c r="W170" s="25"/>
      <c r="X170" s="25"/>
      <c r="Y170" s="25"/>
    </row>
    <row r="171" spans="2:25" ht="14.25">
      <c r="B171" s="23"/>
      <c r="C171" s="23"/>
      <c r="D171" s="31"/>
      <c r="E171" s="31"/>
      <c r="F171" s="31"/>
      <c r="G171" s="31"/>
      <c r="H171" s="31"/>
      <c r="I171" s="25"/>
      <c r="J171" s="25"/>
      <c r="K171" s="25"/>
      <c r="L171" s="25"/>
      <c r="M171" s="25"/>
      <c r="N171" s="25"/>
      <c r="O171" s="25"/>
      <c r="P171" s="25"/>
      <c r="Q171" s="25"/>
      <c r="R171" s="25"/>
      <c r="S171" s="25"/>
      <c r="T171" s="25"/>
      <c r="U171" s="25"/>
      <c r="V171" s="25"/>
      <c r="W171" s="25"/>
      <c r="X171" s="25"/>
      <c r="Y171" s="25"/>
    </row>
    <row r="172" spans="2:25" ht="14.25">
      <c r="B172" s="23"/>
      <c r="C172" s="23"/>
      <c r="D172" s="31"/>
      <c r="E172" s="31"/>
      <c r="F172" s="31"/>
      <c r="G172" s="31"/>
      <c r="H172" s="31"/>
      <c r="I172" s="25"/>
      <c r="J172" s="25"/>
      <c r="K172" s="25"/>
      <c r="L172" s="25"/>
      <c r="M172" s="25"/>
      <c r="N172" s="25"/>
      <c r="O172" s="25"/>
      <c r="P172" s="25"/>
      <c r="Q172" s="25"/>
      <c r="R172" s="25"/>
      <c r="S172" s="25"/>
      <c r="T172" s="25"/>
      <c r="U172" s="25"/>
      <c r="V172" s="25"/>
      <c r="W172" s="25"/>
      <c r="X172" s="25"/>
      <c r="Y172" s="25"/>
    </row>
    <row r="173" spans="2:25" ht="14.25">
      <c r="B173" s="23"/>
      <c r="C173" s="23"/>
      <c r="D173" s="31"/>
      <c r="E173" s="31"/>
      <c r="F173" s="31"/>
      <c r="G173" s="31"/>
      <c r="H173" s="31"/>
      <c r="I173" s="25"/>
      <c r="J173" s="25"/>
      <c r="K173" s="25"/>
      <c r="L173" s="25"/>
      <c r="M173" s="25"/>
      <c r="N173" s="25"/>
      <c r="O173" s="25"/>
      <c r="P173" s="25"/>
      <c r="Q173" s="25"/>
      <c r="R173" s="25"/>
      <c r="S173" s="25"/>
      <c r="T173" s="25"/>
      <c r="U173" s="25"/>
      <c r="V173" s="25"/>
      <c r="W173" s="25"/>
      <c r="X173" s="25"/>
      <c r="Y173" s="25"/>
    </row>
    <row r="174" spans="2:25" ht="14.25">
      <c r="B174" s="23"/>
      <c r="C174" s="23"/>
      <c r="D174" s="31"/>
      <c r="E174" s="31"/>
      <c r="F174" s="31"/>
      <c r="G174" s="31"/>
      <c r="H174" s="31"/>
      <c r="I174" s="25"/>
      <c r="J174" s="25"/>
      <c r="K174" s="25"/>
      <c r="L174" s="25"/>
      <c r="M174" s="25"/>
      <c r="N174" s="25"/>
      <c r="O174" s="25"/>
      <c r="P174" s="25"/>
      <c r="Q174" s="25"/>
      <c r="R174" s="25"/>
      <c r="S174" s="25"/>
      <c r="T174" s="25"/>
      <c r="U174" s="25"/>
      <c r="V174" s="25"/>
      <c r="W174" s="25"/>
      <c r="X174" s="25"/>
      <c r="Y174" s="25"/>
    </row>
    <row r="175" spans="2:25" ht="14.25">
      <c r="B175" s="23"/>
      <c r="C175" s="23"/>
      <c r="D175" s="31"/>
      <c r="E175" s="31"/>
      <c r="F175" s="31"/>
      <c r="G175" s="31"/>
      <c r="H175" s="31"/>
      <c r="I175" s="25"/>
      <c r="J175" s="25"/>
      <c r="K175" s="25"/>
      <c r="L175" s="25"/>
      <c r="M175" s="25"/>
      <c r="N175" s="25"/>
      <c r="O175" s="25"/>
      <c r="P175" s="25"/>
      <c r="Q175" s="25"/>
      <c r="R175" s="25"/>
      <c r="S175" s="25"/>
      <c r="T175" s="25"/>
      <c r="U175" s="25"/>
      <c r="V175" s="25"/>
      <c r="W175" s="25"/>
      <c r="X175" s="25"/>
      <c r="Y175" s="25"/>
    </row>
    <row r="176" spans="2:25" ht="14.25">
      <c r="B176" s="23"/>
      <c r="C176" s="23"/>
      <c r="D176" s="31"/>
      <c r="E176" s="31"/>
      <c r="F176" s="31"/>
      <c r="G176" s="31"/>
      <c r="H176" s="31"/>
      <c r="I176" s="25"/>
      <c r="J176" s="25"/>
      <c r="K176" s="25"/>
      <c r="L176" s="25"/>
      <c r="M176" s="25"/>
      <c r="N176" s="25"/>
      <c r="O176" s="25"/>
      <c r="P176" s="25"/>
      <c r="Q176" s="25"/>
      <c r="R176" s="25"/>
      <c r="S176" s="25"/>
      <c r="T176" s="25"/>
      <c r="U176" s="25"/>
      <c r="V176" s="25"/>
      <c r="W176" s="25"/>
      <c r="X176" s="25"/>
      <c r="Y176" s="25"/>
    </row>
    <row r="177" spans="2:25" ht="14.25">
      <c r="B177" s="23"/>
      <c r="C177" s="23"/>
      <c r="D177" s="31"/>
      <c r="E177" s="31"/>
      <c r="F177" s="31"/>
      <c r="G177" s="31"/>
      <c r="H177" s="31"/>
      <c r="I177" s="25"/>
      <c r="J177" s="25"/>
      <c r="K177" s="25"/>
      <c r="L177" s="25"/>
      <c r="M177" s="25"/>
      <c r="N177" s="25"/>
      <c r="O177" s="25"/>
      <c r="P177" s="25"/>
      <c r="Q177" s="25"/>
      <c r="R177" s="25"/>
      <c r="S177" s="25"/>
      <c r="T177" s="25"/>
      <c r="U177" s="25"/>
      <c r="V177" s="25"/>
      <c r="W177" s="25"/>
      <c r="X177" s="25"/>
      <c r="Y177" s="25"/>
    </row>
    <row r="178" spans="2:25" ht="14.25">
      <c r="B178" s="23"/>
      <c r="C178" s="23"/>
      <c r="D178" s="31"/>
      <c r="E178" s="31"/>
      <c r="F178" s="31"/>
      <c r="G178" s="31"/>
      <c r="H178" s="31"/>
      <c r="I178" s="25"/>
      <c r="J178" s="25"/>
      <c r="K178" s="25"/>
      <c r="L178" s="25"/>
      <c r="M178" s="25"/>
      <c r="N178" s="25"/>
      <c r="O178" s="25"/>
      <c r="P178" s="25"/>
      <c r="Q178" s="25"/>
      <c r="R178" s="25"/>
      <c r="S178" s="25"/>
      <c r="T178" s="25"/>
      <c r="U178" s="25"/>
      <c r="V178" s="25"/>
      <c r="W178" s="25"/>
      <c r="X178" s="25"/>
      <c r="Y178" s="25"/>
    </row>
    <row r="179" spans="2:25" ht="14.25">
      <c r="B179" s="23"/>
      <c r="C179" s="23"/>
      <c r="D179" s="31"/>
      <c r="E179" s="31"/>
      <c r="F179" s="31"/>
      <c r="G179" s="31"/>
      <c r="H179" s="31"/>
      <c r="I179" s="25"/>
      <c r="J179" s="25"/>
      <c r="K179" s="25"/>
      <c r="L179" s="25"/>
      <c r="M179" s="25"/>
      <c r="N179" s="25"/>
      <c r="O179" s="25"/>
      <c r="P179" s="25"/>
      <c r="Q179" s="25"/>
      <c r="R179" s="25"/>
      <c r="S179" s="25"/>
      <c r="T179" s="25"/>
      <c r="U179" s="25"/>
      <c r="V179" s="25"/>
      <c r="W179" s="25"/>
      <c r="X179" s="25"/>
      <c r="Y179" s="25"/>
    </row>
    <row r="180" spans="2:25" ht="14.25">
      <c r="B180" s="23"/>
      <c r="C180" s="23"/>
      <c r="D180" s="31"/>
      <c r="E180" s="31"/>
      <c r="F180" s="31"/>
      <c r="G180" s="31"/>
      <c r="H180" s="31"/>
      <c r="I180" s="25"/>
      <c r="J180" s="25"/>
      <c r="K180" s="25"/>
      <c r="L180" s="25"/>
      <c r="M180" s="25"/>
      <c r="N180" s="25"/>
      <c r="O180" s="25"/>
      <c r="P180" s="25"/>
      <c r="Q180" s="25"/>
      <c r="R180" s="25"/>
      <c r="S180" s="25"/>
      <c r="T180" s="25"/>
      <c r="U180" s="25"/>
      <c r="V180" s="25"/>
      <c r="W180" s="25"/>
      <c r="X180" s="25"/>
      <c r="Y180" s="25"/>
    </row>
    <row r="181" spans="2:25" ht="14.25">
      <c r="B181" s="23"/>
      <c r="C181" s="23"/>
      <c r="D181" s="31"/>
      <c r="E181" s="31"/>
      <c r="F181" s="31"/>
      <c r="G181" s="31"/>
      <c r="H181" s="31"/>
      <c r="I181" s="25"/>
      <c r="J181" s="25"/>
      <c r="K181" s="25"/>
      <c r="L181" s="25"/>
      <c r="M181" s="25"/>
      <c r="N181" s="25"/>
      <c r="O181" s="25"/>
      <c r="P181" s="25"/>
      <c r="Q181" s="25"/>
      <c r="R181" s="25"/>
      <c r="S181" s="25"/>
      <c r="T181" s="25"/>
      <c r="U181" s="25"/>
      <c r="V181" s="25"/>
      <c r="W181" s="25"/>
      <c r="X181" s="25"/>
      <c r="Y181" s="25"/>
    </row>
    <row r="182" spans="2:25" ht="14.25">
      <c r="B182" s="23"/>
      <c r="C182" s="23"/>
      <c r="D182" s="31"/>
      <c r="E182" s="31"/>
      <c r="F182" s="31"/>
      <c r="G182" s="31"/>
      <c r="H182" s="31"/>
      <c r="I182" s="25"/>
      <c r="J182" s="25"/>
      <c r="K182" s="25"/>
      <c r="L182" s="25"/>
      <c r="M182" s="25"/>
      <c r="N182" s="25"/>
      <c r="O182" s="25"/>
      <c r="P182" s="25"/>
      <c r="Q182" s="25"/>
      <c r="R182" s="25"/>
      <c r="S182" s="25"/>
      <c r="T182" s="25"/>
      <c r="U182" s="25"/>
      <c r="V182" s="25"/>
      <c r="W182" s="25"/>
      <c r="X182" s="25"/>
      <c r="Y182" s="25"/>
    </row>
    <row r="183" spans="2:25" ht="14.25">
      <c r="B183" s="23"/>
      <c r="C183" s="23"/>
      <c r="D183" s="31"/>
      <c r="E183" s="31"/>
      <c r="F183" s="31"/>
      <c r="G183" s="31"/>
      <c r="H183" s="31"/>
      <c r="I183" s="25"/>
      <c r="J183" s="25"/>
      <c r="K183" s="25"/>
      <c r="L183" s="25"/>
      <c r="M183" s="25"/>
      <c r="N183" s="25"/>
      <c r="O183" s="25"/>
      <c r="P183" s="25"/>
      <c r="Q183" s="25"/>
      <c r="R183" s="25"/>
      <c r="S183" s="25"/>
      <c r="T183" s="25"/>
      <c r="U183" s="25"/>
      <c r="V183" s="25"/>
      <c r="W183" s="25"/>
      <c r="X183" s="25"/>
      <c r="Y183" s="25"/>
    </row>
    <row r="184" spans="2:25" ht="14.25">
      <c r="B184" s="23"/>
      <c r="C184" s="23"/>
      <c r="D184" s="31"/>
      <c r="E184" s="31"/>
      <c r="F184" s="31"/>
      <c r="G184" s="31"/>
      <c r="H184" s="31"/>
      <c r="I184" s="25"/>
      <c r="J184" s="25"/>
      <c r="K184" s="25"/>
      <c r="L184" s="25"/>
      <c r="M184" s="25"/>
      <c r="N184" s="25"/>
      <c r="O184" s="25"/>
      <c r="P184" s="25"/>
      <c r="Q184" s="25"/>
      <c r="R184" s="25"/>
      <c r="S184" s="25"/>
      <c r="T184" s="25"/>
      <c r="U184" s="25"/>
      <c r="V184" s="25"/>
      <c r="W184" s="25"/>
      <c r="X184" s="25"/>
      <c r="Y184" s="25"/>
    </row>
    <row r="185" spans="2:25" ht="14.25">
      <c r="B185" s="23"/>
      <c r="C185" s="23"/>
      <c r="D185" s="31"/>
      <c r="E185" s="31"/>
      <c r="F185" s="31"/>
      <c r="G185" s="31"/>
      <c r="H185" s="31"/>
      <c r="I185" s="25"/>
      <c r="J185" s="25"/>
      <c r="K185" s="25"/>
      <c r="L185" s="25"/>
      <c r="M185" s="25"/>
      <c r="N185" s="25"/>
      <c r="O185" s="25"/>
      <c r="P185" s="25"/>
      <c r="Q185" s="25"/>
      <c r="R185" s="25"/>
      <c r="S185" s="25"/>
      <c r="T185" s="25"/>
      <c r="U185" s="25"/>
      <c r="V185" s="25"/>
      <c r="W185" s="25"/>
      <c r="X185" s="25"/>
      <c r="Y185" s="25"/>
    </row>
    <row r="186" spans="2:25" ht="14.25">
      <c r="B186" s="23"/>
      <c r="C186" s="23"/>
      <c r="D186" s="31"/>
      <c r="E186" s="31"/>
      <c r="F186" s="31"/>
      <c r="G186" s="31"/>
      <c r="H186" s="31"/>
      <c r="I186" s="25"/>
      <c r="J186" s="25"/>
      <c r="K186" s="25"/>
      <c r="L186" s="25"/>
      <c r="M186" s="25"/>
      <c r="N186" s="25"/>
      <c r="O186" s="25"/>
      <c r="P186" s="25"/>
      <c r="Q186" s="25"/>
      <c r="R186" s="25"/>
      <c r="S186" s="25"/>
      <c r="T186" s="25"/>
      <c r="U186" s="25"/>
      <c r="V186" s="25"/>
      <c r="W186" s="25"/>
      <c r="X186" s="25"/>
      <c r="Y186" s="25"/>
    </row>
    <row r="187" spans="2:25" ht="14.25">
      <c r="B187" s="23"/>
      <c r="C187" s="23"/>
      <c r="D187" s="31"/>
      <c r="E187" s="31"/>
      <c r="F187" s="31"/>
      <c r="G187" s="31"/>
      <c r="H187" s="31"/>
      <c r="I187" s="25"/>
      <c r="J187" s="25"/>
      <c r="K187" s="25"/>
      <c r="L187" s="25"/>
      <c r="M187" s="25"/>
      <c r="N187" s="25"/>
      <c r="O187" s="25"/>
      <c r="P187" s="25"/>
      <c r="Q187" s="25"/>
      <c r="R187" s="25"/>
      <c r="S187" s="25"/>
      <c r="T187" s="25"/>
      <c r="U187" s="25"/>
      <c r="V187" s="25"/>
      <c r="W187" s="25"/>
      <c r="X187" s="25"/>
      <c r="Y187" s="25"/>
    </row>
    <row r="188" spans="2:25" ht="14.25">
      <c r="B188" s="23"/>
      <c r="C188" s="23"/>
      <c r="D188" s="31"/>
      <c r="E188" s="31"/>
      <c r="F188" s="31"/>
      <c r="G188" s="31"/>
      <c r="H188" s="31"/>
      <c r="I188" s="25"/>
      <c r="J188" s="25"/>
      <c r="K188" s="25"/>
      <c r="L188" s="25"/>
      <c r="M188" s="25"/>
      <c r="N188" s="25"/>
      <c r="O188" s="25"/>
      <c r="P188" s="25"/>
      <c r="Q188" s="25"/>
      <c r="R188" s="25"/>
      <c r="S188" s="25"/>
      <c r="T188" s="25"/>
      <c r="U188" s="25"/>
      <c r="V188" s="25"/>
      <c r="W188" s="25"/>
      <c r="X188" s="25"/>
      <c r="Y188" s="25"/>
    </row>
    <row r="189" spans="2:25" ht="14.25">
      <c r="B189" s="23"/>
      <c r="C189" s="23"/>
      <c r="D189" s="31"/>
      <c r="E189" s="31"/>
      <c r="F189" s="31"/>
      <c r="G189" s="31"/>
      <c r="H189" s="31"/>
      <c r="I189" s="25"/>
      <c r="J189" s="25"/>
      <c r="K189" s="25"/>
      <c r="L189" s="25"/>
      <c r="M189" s="25"/>
      <c r="N189" s="25"/>
      <c r="O189" s="25"/>
      <c r="P189" s="25"/>
      <c r="Q189" s="25"/>
      <c r="R189" s="25"/>
      <c r="S189" s="25"/>
      <c r="T189" s="25"/>
      <c r="U189" s="25"/>
      <c r="V189" s="25"/>
      <c r="W189" s="25"/>
      <c r="X189" s="25"/>
      <c r="Y189" s="25"/>
    </row>
    <row r="190" spans="2:25" ht="14.25">
      <c r="B190" s="23"/>
      <c r="C190" s="23"/>
      <c r="D190" s="31"/>
      <c r="E190" s="31"/>
      <c r="F190" s="31"/>
      <c r="G190" s="31"/>
      <c r="H190" s="31"/>
      <c r="I190" s="25"/>
      <c r="J190" s="25"/>
      <c r="K190" s="25"/>
      <c r="L190" s="25"/>
      <c r="M190" s="25"/>
      <c r="N190" s="25"/>
      <c r="O190" s="25"/>
      <c r="P190" s="25"/>
      <c r="Q190" s="25"/>
      <c r="R190" s="25"/>
      <c r="S190" s="25"/>
      <c r="T190" s="25"/>
      <c r="U190" s="25"/>
      <c r="V190" s="25"/>
      <c r="W190" s="25"/>
      <c r="X190" s="25"/>
      <c r="Y190" s="25"/>
    </row>
    <row r="191" spans="2:25" ht="14.25">
      <c r="B191" s="23"/>
      <c r="C191" s="23"/>
      <c r="D191" s="31"/>
      <c r="E191" s="31"/>
      <c r="F191" s="31"/>
      <c r="G191" s="31"/>
      <c r="H191" s="31"/>
      <c r="I191" s="25"/>
      <c r="J191" s="25"/>
      <c r="K191" s="25"/>
      <c r="L191" s="25"/>
      <c r="M191" s="25"/>
      <c r="N191" s="25"/>
      <c r="O191" s="25"/>
      <c r="P191" s="25"/>
      <c r="Q191" s="25"/>
      <c r="R191" s="25"/>
      <c r="S191" s="25"/>
      <c r="T191" s="25"/>
      <c r="U191" s="25"/>
      <c r="V191" s="25"/>
      <c r="W191" s="25"/>
      <c r="X191" s="25"/>
      <c r="Y191" s="25"/>
    </row>
    <row r="192" spans="2:25" ht="14.25">
      <c r="B192" s="23"/>
      <c r="C192" s="23"/>
      <c r="D192" s="31"/>
      <c r="E192" s="31"/>
      <c r="F192" s="31"/>
      <c r="G192" s="31"/>
      <c r="H192" s="31"/>
      <c r="I192" s="25"/>
      <c r="J192" s="25"/>
      <c r="K192" s="25"/>
      <c r="L192" s="25"/>
      <c r="M192" s="25"/>
      <c r="N192" s="25"/>
      <c r="O192" s="25"/>
      <c r="P192" s="25"/>
      <c r="Q192" s="25"/>
      <c r="R192" s="25"/>
      <c r="S192" s="25"/>
      <c r="T192" s="25"/>
      <c r="U192" s="25"/>
      <c r="V192" s="25"/>
      <c r="W192" s="25"/>
      <c r="X192" s="25"/>
      <c r="Y192" s="25"/>
    </row>
    <row r="193" spans="2:25" ht="14.25">
      <c r="B193" s="23"/>
      <c r="C193" s="23"/>
      <c r="D193" s="31"/>
      <c r="E193" s="31"/>
      <c r="F193" s="31"/>
      <c r="G193" s="31"/>
      <c r="H193" s="31"/>
      <c r="I193" s="25"/>
      <c r="J193" s="25"/>
      <c r="K193" s="25"/>
      <c r="L193" s="25"/>
      <c r="M193" s="25"/>
      <c r="N193" s="25"/>
      <c r="O193" s="25"/>
      <c r="P193" s="25"/>
      <c r="Q193" s="25"/>
      <c r="R193" s="25"/>
      <c r="S193" s="25"/>
      <c r="T193" s="25"/>
      <c r="U193" s="25"/>
      <c r="V193" s="25"/>
      <c r="W193" s="25"/>
      <c r="X193" s="25"/>
      <c r="Y193" s="25"/>
    </row>
    <row r="194" spans="2:25" ht="14.25">
      <c r="B194" s="23"/>
      <c r="C194" s="23"/>
      <c r="D194" s="31"/>
      <c r="E194" s="31"/>
      <c r="F194" s="31"/>
      <c r="G194" s="31"/>
      <c r="H194" s="31"/>
      <c r="I194" s="25"/>
      <c r="J194" s="25"/>
      <c r="K194" s="25"/>
      <c r="L194" s="25"/>
      <c r="M194" s="25"/>
      <c r="N194" s="25"/>
      <c r="O194" s="25"/>
      <c r="P194" s="25"/>
      <c r="Q194" s="25"/>
      <c r="R194" s="25"/>
      <c r="S194" s="25"/>
      <c r="T194" s="25"/>
      <c r="U194" s="25"/>
      <c r="V194" s="25"/>
      <c r="W194" s="25"/>
      <c r="X194" s="25"/>
      <c r="Y194" s="25"/>
    </row>
    <row r="195" spans="2:25" ht="14.25">
      <c r="B195" s="23"/>
      <c r="C195" s="23"/>
      <c r="D195" s="31"/>
      <c r="E195" s="31"/>
      <c r="F195" s="31"/>
      <c r="G195" s="31"/>
      <c r="H195" s="31"/>
      <c r="I195" s="25"/>
      <c r="J195" s="25"/>
      <c r="K195" s="25"/>
      <c r="L195" s="25"/>
      <c r="M195" s="25"/>
      <c r="N195" s="25"/>
      <c r="O195" s="25"/>
      <c r="P195" s="25"/>
      <c r="Q195" s="25"/>
      <c r="R195" s="25"/>
      <c r="S195" s="25"/>
      <c r="T195" s="25"/>
      <c r="U195" s="25"/>
      <c r="V195" s="25"/>
      <c r="W195" s="25"/>
      <c r="X195" s="25"/>
      <c r="Y195" s="25"/>
    </row>
    <row r="196" spans="2:25" ht="14.25">
      <c r="B196" s="23"/>
      <c r="C196" s="23"/>
      <c r="D196" s="31"/>
      <c r="E196" s="31"/>
      <c r="F196" s="31"/>
      <c r="G196" s="31"/>
      <c r="H196" s="31"/>
      <c r="I196" s="25"/>
      <c r="J196" s="25"/>
      <c r="K196" s="25"/>
      <c r="L196" s="25"/>
      <c r="M196" s="25"/>
      <c r="N196" s="25"/>
      <c r="O196" s="25"/>
      <c r="P196" s="25"/>
      <c r="Q196" s="25"/>
      <c r="R196" s="25"/>
      <c r="S196" s="25"/>
      <c r="T196" s="25"/>
      <c r="U196" s="25"/>
      <c r="V196" s="25"/>
      <c r="W196" s="25"/>
      <c r="X196" s="25"/>
      <c r="Y196" s="25"/>
    </row>
    <row r="197" spans="2:25" ht="14.25">
      <c r="B197" s="23"/>
      <c r="C197" s="23"/>
      <c r="D197" s="31"/>
      <c r="E197" s="31"/>
      <c r="F197" s="31"/>
      <c r="G197" s="31"/>
      <c r="H197" s="31"/>
      <c r="I197" s="25"/>
      <c r="J197" s="25"/>
      <c r="K197" s="25"/>
      <c r="L197" s="25"/>
      <c r="M197" s="25"/>
      <c r="N197" s="25"/>
      <c r="O197" s="25"/>
      <c r="P197" s="25"/>
      <c r="Q197" s="25"/>
      <c r="R197" s="25"/>
      <c r="S197" s="25"/>
      <c r="T197" s="25"/>
      <c r="U197" s="25"/>
      <c r="V197" s="25"/>
      <c r="W197" s="25"/>
      <c r="X197" s="25"/>
      <c r="Y197" s="25"/>
    </row>
    <row r="198" spans="2:25" ht="14.25">
      <c r="B198" s="23"/>
      <c r="C198" s="23"/>
      <c r="D198" s="31"/>
      <c r="E198" s="31"/>
      <c r="F198" s="31"/>
      <c r="G198" s="31"/>
      <c r="H198" s="31"/>
      <c r="I198" s="25"/>
      <c r="J198" s="25"/>
      <c r="K198" s="25"/>
      <c r="L198" s="25"/>
      <c r="M198" s="25"/>
      <c r="N198" s="25"/>
      <c r="O198" s="25"/>
      <c r="P198" s="25"/>
      <c r="Q198" s="25"/>
      <c r="R198" s="25"/>
      <c r="S198" s="25"/>
      <c r="T198" s="25"/>
      <c r="U198" s="25"/>
      <c r="V198" s="25"/>
      <c r="W198" s="25"/>
      <c r="X198" s="25"/>
      <c r="Y198" s="25"/>
    </row>
    <row r="199" spans="2:25" ht="14.25">
      <c r="B199" s="23"/>
      <c r="C199" s="23"/>
      <c r="D199" s="31"/>
      <c r="E199" s="31"/>
      <c r="F199" s="31"/>
      <c r="G199" s="31"/>
      <c r="H199" s="31"/>
      <c r="I199" s="25"/>
      <c r="J199" s="25"/>
      <c r="K199" s="25"/>
      <c r="L199" s="25"/>
      <c r="M199" s="25"/>
      <c r="N199" s="25"/>
      <c r="O199" s="25"/>
      <c r="P199" s="25"/>
      <c r="Q199" s="25"/>
      <c r="R199" s="25"/>
      <c r="S199" s="25"/>
      <c r="T199" s="25"/>
      <c r="U199" s="25"/>
      <c r="V199" s="25"/>
      <c r="W199" s="25"/>
      <c r="X199" s="25"/>
      <c r="Y199" s="25"/>
    </row>
    <row r="200" spans="2:25" ht="14.25">
      <c r="B200" s="23"/>
      <c r="C200" s="23"/>
      <c r="D200" s="31"/>
      <c r="E200" s="31"/>
      <c r="F200" s="31"/>
      <c r="G200" s="31"/>
      <c r="H200" s="31"/>
      <c r="I200" s="25"/>
      <c r="J200" s="25"/>
      <c r="K200" s="25"/>
      <c r="L200" s="25"/>
      <c r="M200" s="25"/>
      <c r="N200" s="25"/>
      <c r="O200" s="25"/>
      <c r="P200" s="25"/>
      <c r="Q200" s="25"/>
      <c r="R200" s="25"/>
      <c r="S200" s="25"/>
      <c r="T200" s="25"/>
      <c r="U200" s="25"/>
      <c r="V200" s="25"/>
      <c r="W200" s="25"/>
      <c r="X200" s="25"/>
      <c r="Y200" s="25"/>
    </row>
    <row r="201" spans="2:25" ht="14.25">
      <c r="B201" s="23"/>
      <c r="C201" s="23"/>
      <c r="D201" s="31"/>
      <c r="E201" s="31"/>
      <c r="F201" s="31"/>
      <c r="G201" s="31"/>
      <c r="H201" s="31"/>
      <c r="I201" s="25"/>
      <c r="J201" s="25"/>
      <c r="K201" s="25"/>
      <c r="L201" s="25"/>
      <c r="M201" s="25"/>
      <c r="N201" s="25"/>
      <c r="O201" s="25"/>
      <c r="P201" s="25"/>
      <c r="Q201" s="25"/>
      <c r="R201" s="25"/>
      <c r="S201" s="25"/>
      <c r="T201" s="25"/>
      <c r="U201" s="25"/>
      <c r="V201" s="25"/>
      <c r="W201" s="25"/>
      <c r="X201" s="25"/>
      <c r="Y201" s="25"/>
    </row>
    <row r="202" spans="2:25" ht="14.25">
      <c r="B202" s="23"/>
      <c r="C202" s="23"/>
      <c r="D202" s="31"/>
      <c r="E202" s="31"/>
      <c r="F202" s="31"/>
      <c r="G202" s="31"/>
      <c r="H202" s="31"/>
      <c r="I202" s="25"/>
      <c r="J202" s="25"/>
      <c r="K202" s="25"/>
      <c r="L202" s="25"/>
      <c r="M202" s="25"/>
      <c r="N202" s="25"/>
      <c r="O202" s="25"/>
      <c r="P202" s="25"/>
      <c r="Q202" s="25"/>
      <c r="R202" s="25"/>
      <c r="S202" s="25"/>
      <c r="T202" s="25"/>
      <c r="U202" s="25"/>
      <c r="V202" s="25"/>
      <c r="W202" s="25"/>
      <c r="X202" s="25"/>
      <c r="Y202" s="25"/>
    </row>
    <row r="203" spans="2:25" ht="14.25">
      <c r="B203" s="23"/>
      <c r="C203" s="23"/>
      <c r="D203" s="31"/>
      <c r="E203" s="31"/>
      <c r="F203" s="31"/>
      <c r="G203" s="31"/>
      <c r="H203" s="31"/>
      <c r="I203" s="25"/>
      <c r="J203" s="25"/>
      <c r="K203" s="25"/>
      <c r="L203" s="25"/>
      <c r="M203" s="25"/>
      <c r="N203" s="25"/>
      <c r="O203" s="25"/>
      <c r="P203" s="25"/>
      <c r="Q203" s="25"/>
      <c r="R203" s="25"/>
      <c r="S203" s="25"/>
      <c r="T203" s="25"/>
      <c r="U203" s="25"/>
      <c r="V203" s="25"/>
      <c r="W203" s="25"/>
      <c r="X203" s="25"/>
      <c r="Y203" s="25"/>
    </row>
    <row r="204" spans="2:25" ht="14.25">
      <c r="B204" s="23"/>
      <c r="C204" s="23"/>
      <c r="D204" s="31"/>
      <c r="E204" s="31"/>
      <c r="F204" s="31"/>
      <c r="G204" s="31"/>
      <c r="H204" s="31"/>
      <c r="I204" s="25"/>
      <c r="J204" s="25"/>
      <c r="K204" s="25"/>
      <c r="L204" s="25"/>
      <c r="M204" s="25"/>
      <c r="N204" s="25"/>
      <c r="O204" s="25"/>
      <c r="P204" s="25"/>
      <c r="Q204" s="25"/>
      <c r="R204" s="25"/>
      <c r="S204" s="25"/>
      <c r="T204" s="25"/>
      <c r="U204" s="25"/>
      <c r="V204" s="25"/>
      <c r="W204" s="25"/>
      <c r="X204" s="25"/>
      <c r="Y204" s="25"/>
    </row>
    <row r="205" spans="2:25" ht="14.25">
      <c r="B205" s="23"/>
      <c r="C205" s="23"/>
      <c r="D205" s="31"/>
      <c r="E205" s="31"/>
      <c r="F205" s="31"/>
      <c r="G205" s="31"/>
      <c r="H205" s="31"/>
      <c r="I205" s="25"/>
      <c r="J205" s="25"/>
      <c r="K205" s="25"/>
      <c r="L205" s="25"/>
      <c r="M205" s="25"/>
      <c r="N205" s="25"/>
      <c r="O205" s="25"/>
      <c r="P205" s="25"/>
      <c r="Q205" s="25"/>
      <c r="R205" s="25"/>
      <c r="S205" s="25"/>
      <c r="T205" s="25"/>
      <c r="U205" s="25"/>
      <c r="V205" s="25"/>
      <c r="W205" s="25"/>
      <c r="X205" s="25"/>
      <c r="Y205" s="25"/>
    </row>
    <row r="206" spans="2:25" ht="14.25">
      <c r="B206" s="23"/>
      <c r="C206" s="23"/>
      <c r="D206" s="31"/>
      <c r="E206" s="31"/>
      <c r="F206" s="31"/>
      <c r="G206" s="31"/>
      <c r="H206" s="31"/>
      <c r="I206" s="25"/>
      <c r="J206" s="25"/>
      <c r="K206" s="25"/>
      <c r="L206" s="25"/>
      <c r="M206" s="25"/>
      <c r="N206" s="25"/>
      <c r="O206" s="25"/>
      <c r="P206" s="25"/>
      <c r="Q206" s="25"/>
      <c r="R206" s="25"/>
      <c r="S206" s="25"/>
      <c r="T206" s="25"/>
      <c r="U206" s="25"/>
      <c r="V206" s="25"/>
      <c r="W206" s="25"/>
      <c r="X206" s="25"/>
      <c r="Y206" s="25"/>
    </row>
    <row r="207" spans="2:25" ht="14.25">
      <c r="B207" s="23"/>
      <c r="C207" s="23"/>
      <c r="D207" s="31"/>
      <c r="E207" s="31"/>
      <c r="F207" s="31"/>
      <c r="G207" s="31"/>
      <c r="H207" s="31"/>
      <c r="I207" s="25"/>
      <c r="J207" s="25"/>
      <c r="K207" s="25"/>
      <c r="L207" s="25"/>
      <c r="M207" s="25"/>
      <c r="N207" s="25"/>
      <c r="O207" s="25"/>
      <c r="P207" s="25"/>
      <c r="Q207" s="25"/>
      <c r="R207" s="25"/>
      <c r="S207" s="25"/>
      <c r="T207" s="25"/>
      <c r="U207" s="25"/>
      <c r="V207" s="25"/>
      <c r="W207" s="25"/>
      <c r="X207" s="25"/>
      <c r="Y207" s="25"/>
    </row>
    <row r="208" spans="2:25" ht="14.25">
      <c r="B208" s="23"/>
      <c r="C208" s="23"/>
      <c r="D208" s="31"/>
      <c r="E208" s="31"/>
      <c r="F208" s="31"/>
      <c r="G208" s="31"/>
      <c r="H208" s="31"/>
      <c r="I208" s="25"/>
      <c r="J208" s="25"/>
      <c r="K208" s="25"/>
      <c r="L208" s="25"/>
      <c r="M208" s="25"/>
      <c r="N208" s="25"/>
      <c r="O208" s="25"/>
      <c r="P208" s="25"/>
      <c r="Q208" s="25"/>
      <c r="R208" s="25"/>
      <c r="S208" s="25"/>
      <c r="T208" s="25"/>
      <c r="U208" s="25"/>
      <c r="V208" s="25"/>
      <c r="W208" s="25"/>
      <c r="X208" s="25"/>
      <c r="Y208" s="25"/>
    </row>
    <row r="209" spans="2:25" ht="14.25">
      <c r="B209" s="23"/>
      <c r="C209" s="23"/>
      <c r="D209" s="31"/>
      <c r="E209" s="31"/>
      <c r="F209" s="31"/>
      <c r="G209" s="31"/>
      <c r="H209" s="31"/>
      <c r="I209" s="25"/>
      <c r="J209" s="25"/>
      <c r="K209" s="25"/>
      <c r="L209" s="25"/>
      <c r="M209" s="25"/>
      <c r="N209" s="25"/>
      <c r="O209" s="25"/>
      <c r="P209" s="25"/>
      <c r="Q209" s="25"/>
      <c r="R209" s="25"/>
      <c r="S209" s="25"/>
      <c r="T209" s="25"/>
      <c r="U209" s="25"/>
      <c r="V209" s="25"/>
      <c r="W209" s="25"/>
      <c r="X209" s="25"/>
      <c r="Y209" s="25"/>
    </row>
    <row r="210" spans="2:25" ht="14.25">
      <c r="B210" s="23"/>
      <c r="C210" s="23"/>
      <c r="D210" s="31"/>
      <c r="E210" s="31"/>
      <c r="F210" s="31"/>
      <c r="G210" s="31"/>
      <c r="H210" s="31"/>
      <c r="I210" s="25"/>
      <c r="J210" s="25"/>
      <c r="K210" s="25"/>
      <c r="L210" s="25"/>
      <c r="M210" s="25"/>
      <c r="N210" s="25"/>
      <c r="O210" s="25"/>
      <c r="P210" s="25"/>
      <c r="Q210" s="25"/>
      <c r="R210" s="25"/>
      <c r="S210" s="25"/>
      <c r="T210" s="25"/>
      <c r="U210" s="25"/>
      <c r="V210" s="25"/>
      <c r="W210" s="25"/>
      <c r="X210" s="25"/>
      <c r="Y210" s="25"/>
    </row>
    <row r="211" spans="2:25" ht="14.25">
      <c r="B211" s="23"/>
      <c r="C211" s="23"/>
      <c r="D211" s="31"/>
      <c r="E211" s="31"/>
      <c r="F211" s="31"/>
      <c r="G211" s="31"/>
      <c r="H211" s="31"/>
      <c r="I211" s="25"/>
      <c r="J211" s="25"/>
      <c r="K211" s="25"/>
      <c r="L211" s="25"/>
      <c r="M211" s="25"/>
      <c r="N211" s="25"/>
      <c r="O211" s="25"/>
      <c r="P211" s="25"/>
      <c r="Q211" s="25"/>
      <c r="R211" s="25"/>
      <c r="S211" s="25"/>
      <c r="T211" s="25"/>
      <c r="U211" s="25"/>
      <c r="V211" s="25"/>
      <c r="W211" s="25"/>
      <c r="X211" s="25"/>
      <c r="Y211" s="25"/>
    </row>
    <row r="212" spans="2:25" ht="14.25">
      <c r="B212" s="23"/>
      <c r="C212" s="23"/>
      <c r="D212" s="31"/>
      <c r="E212" s="31"/>
      <c r="F212" s="31"/>
      <c r="G212" s="31"/>
      <c r="H212" s="31"/>
      <c r="I212" s="25"/>
      <c r="J212" s="25"/>
      <c r="K212" s="25"/>
      <c r="L212" s="25"/>
      <c r="M212" s="25"/>
      <c r="N212" s="25"/>
      <c r="O212" s="25"/>
      <c r="P212" s="25"/>
      <c r="Q212" s="25"/>
      <c r="R212" s="25"/>
      <c r="S212" s="25"/>
      <c r="T212" s="25"/>
      <c r="U212" s="25"/>
      <c r="V212" s="25"/>
      <c r="W212" s="25"/>
      <c r="X212" s="25"/>
      <c r="Y212" s="25"/>
    </row>
    <row r="213" spans="2:25" ht="14.25">
      <c r="B213" s="23"/>
      <c r="C213" s="23"/>
      <c r="D213" s="31"/>
      <c r="E213" s="31"/>
      <c r="F213" s="31"/>
      <c r="G213" s="31"/>
      <c r="H213" s="31"/>
      <c r="I213" s="25"/>
      <c r="J213" s="25"/>
      <c r="K213" s="25"/>
      <c r="L213" s="25"/>
      <c r="M213" s="25"/>
      <c r="N213" s="25"/>
      <c r="O213" s="25"/>
      <c r="P213" s="25"/>
      <c r="Q213" s="25"/>
      <c r="R213" s="25"/>
      <c r="S213" s="25"/>
      <c r="T213" s="25"/>
      <c r="U213" s="25"/>
      <c r="V213" s="25"/>
      <c r="W213" s="25"/>
      <c r="X213" s="25"/>
      <c r="Y213" s="25"/>
    </row>
    <row r="214" spans="2:25" ht="14.25">
      <c r="B214" s="23"/>
      <c r="C214" s="23"/>
      <c r="D214" s="31"/>
      <c r="E214" s="31"/>
      <c r="F214" s="31"/>
      <c r="G214" s="31"/>
      <c r="H214" s="31"/>
      <c r="I214" s="25"/>
      <c r="J214" s="25"/>
      <c r="K214" s="25"/>
      <c r="L214" s="25"/>
      <c r="M214" s="25"/>
      <c r="N214" s="25"/>
      <c r="O214" s="25"/>
      <c r="P214" s="25"/>
      <c r="Q214" s="25"/>
      <c r="R214" s="25"/>
      <c r="S214" s="25"/>
      <c r="T214" s="25"/>
      <c r="U214" s="25"/>
      <c r="V214" s="25"/>
      <c r="W214" s="25"/>
      <c r="X214" s="25"/>
      <c r="Y214" s="25"/>
    </row>
    <row r="215" spans="2:25" ht="14.25">
      <c r="B215" s="23"/>
      <c r="C215" s="23"/>
      <c r="D215" s="31"/>
      <c r="E215" s="31"/>
      <c r="F215" s="31"/>
      <c r="G215" s="31"/>
      <c r="H215" s="31"/>
      <c r="I215" s="25"/>
      <c r="J215" s="25"/>
      <c r="K215" s="25"/>
      <c r="L215" s="25"/>
      <c r="M215" s="25"/>
      <c r="N215" s="25"/>
      <c r="O215" s="25"/>
      <c r="P215" s="25"/>
      <c r="Q215" s="25"/>
      <c r="R215" s="25"/>
      <c r="S215" s="25"/>
      <c r="T215" s="25"/>
      <c r="U215" s="25"/>
      <c r="V215" s="25"/>
      <c r="W215" s="25"/>
      <c r="X215" s="25"/>
      <c r="Y215" s="25"/>
    </row>
    <row r="216" spans="2:25" ht="14.25">
      <c r="B216" s="23"/>
      <c r="C216" s="23"/>
      <c r="D216" s="31"/>
      <c r="E216" s="31"/>
      <c r="F216" s="31"/>
      <c r="G216" s="31"/>
      <c r="H216" s="31"/>
      <c r="I216" s="25"/>
      <c r="J216" s="25"/>
      <c r="K216" s="25"/>
      <c r="L216" s="25"/>
      <c r="M216" s="25"/>
      <c r="N216" s="25"/>
      <c r="O216" s="25"/>
      <c r="P216" s="25"/>
      <c r="Q216" s="25"/>
      <c r="R216" s="25"/>
      <c r="S216" s="25"/>
      <c r="T216" s="25"/>
      <c r="U216" s="25"/>
      <c r="V216" s="25"/>
      <c r="W216" s="25"/>
      <c r="X216" s="25"/>
      <c r="Y216" s="25"/>
    </row>
    <row r="217" spans="2:25" ht="14.25">
      <c r="B217" s="23"/>
      <c r="C217" s="23"/>
      <c r="D217" s="31"/>
      <c r="E217" s="31"/>
      <c r="F217" s="31"/>
      <c r="G217" s="31"/>
      <c r="H217" s="31"/>
      <c r="I217" s="25"/>
      <c r="J217" s="25"/>
      <c r="K217" s="25"/>
      <c r="L217" s="25"/>
      <c r="M217" s="25"/>
      <c r="N217" s="25"/>
      <c r="O217" s="25"/>
      <c r="P217" s="25"/>
      <c r="Q217" s="25"/>
      <c r="R217" s="25"/>
      <c r="S217" s="25"/>
      <c r="T217" s="25"/>
      <c r="U217" s="25"/>
      <c r="V217" s="25"/>
      <c r="W217" s="25"/>
      <c r="X217" s="25"/>
      <c r="Y217" s="25"/>
    </row>
    <row r="218" spans="2:25" ht="14.25">
      <c r="B218" s="23"/>
      <c r="C218" s="23"/>
      <c r="D218" s="31"/>
      <c r="E218" s="31"/>
      <c r="F218" s="31"/>
      <c r="G218" s="31"/>
      <c r="H218" s="31"/>
      <c r="I218" s="25"/>
      <c r="J218" s="25"/>
      <c r="K218" s="25"/>
      <c r="L218" s="25"/>
      <c r="M218" s="25"/>
      <c r="N218" s="25"/>
      <c r="O218" s="25"/>
      <c r="P218" s="25"/>
      <c r="Q218" s="25"/>
      <c r="R218" s="25"/>
      <c r="S218" s="25"/>
      <c r="T218" s="25"/>
      <c r="U218" s="25"/>
      <c r="V218" s="25"/>
      <c r="W218" s="25"/>
      <c r="X218" s="25"/>
      <c r="Y218" s="25"/>
    </row>
    <row r="219" spans="2:25" ht="14.25">
      <c r="B219" s="23"/>
      <c r="C219" s="23"/>
      <c r="D219" s="31"/>
      <c r="E219" s="31"/>
      <c r="F219" s="31"/>
      <c r="G219" s="31"/>
      <c r="H219" s="31"/>
      <c r="I219" s="25"/>
      <c r="J219" s="25"/>
      <c r="K219" s="25"/>
      <c r="L219" s="25"/>
      <c r="M219" s="25"/>
      <c r="N219" s="25"/>
      <c r="O219" s="25"/>
      <c r="P219" s="25"/>
      <c r="Q219" s="25"/>
      <c r="R219" s="25"/>
      <c r="S219" s="25"/>
      <c r="T219" s="25"/>
      <c r="U219" s="25"/>
      <c r="V219" s="25"/>
      <c r="W219" s="25"/>
      <c r="X219" s="25"/>
      <c r="Y219" s="25"/>
    </row>
    <row r="220" spans="2:25" ht="14.25">
      <c r="B220" s="23"/>
      <c r="C220" s="23"/>
      <c r="D220" s="31"/>
      <c r="E220" s="31"/>
      <c r="F220" s="31"/>
      <c r="G220" s="31"/>
      <c r="H220" s="31"/>
      <c r="I220" s="25"/>
      <c r="J220" s="25"/>
      <c r="K220" s="25"/>
      <c r="L220" s="25"/>
      <c r="M220" s="25"/>
      <c r="N220" s="25"/>
      <c r="O220" s="25"/>
      <c r="P220" s="25"/>
      <c r="Q220" s="25"/>
      <c r="R220" s="25"/>
      <c r="S220" s="25"/>
      <c r="T220" s="25"/>
      <c r="U220" s="25"/>
      <c r="V220" s="25"/>
      <c r="W220" s="25"/>
      <c r="X220" s="25"/>
      <c r="Y220" s="25"/>
    </row>
    <row r="221" spans="2:25" ht="14.25">
      <c r="B221" s="23"/>
      <c r="C221" s="23"/>
      <c r="D221" s="31"/>
      <c r="E221" s="31"/>
      <c r="F221" s="31"/>
      <c r="G221" s="31"/>
      <c r="H221" s="31"/>
      <c r="I221" s="25"/>
      <c r="J221" s="25"/>
      <c r="K221" s="25"/>
      <c r="L221" s="25"/>
      <c r="M221" s="25"/>
      <c r="N221" s="25"/>
      <c r="O221" s="25"/>
      <c r="P221" s="25"/>
      <c r="Q221" s="25"/>
      <c r="R221" s="25"/>
      <c r="S221" s="25"/>
      <c r="T221" s="25"/>
      <c r="U221" s="25"/>
      <c r="V221" s="25"/>
      <c r="W221" s="25"/>
      <c r="X221" s="25"/>
      <c r="Y221" s="25"/>
    </row>
    <row r="222" spans="2:25" ht="14.25">
      <c r="B222" s="23"/>
      <c r="C222" s="23"/>
      <c r="D222" s="31"/>
      <c r="E222" s="31"/>
      <c r="F222" s="31"/>
      <c r="G222" s="31"/>
      <c r="H222" s="31"/>
      <c r="I222" s="25"/>
      <c r="J222" s="25"/>
      <c r="K222" s="25"/>
      <c r="L222" s="25"/>
      <c r="M222" s="25"/>
      <c r="N222" s="25"/>
      <c r="O222" s="25"/>
      <c r="P222" s="25"/>
      <c r="Q222" s="25"/>
      <c r="R222" s="25"/>
      <c r="S222" s="25"/>
      <c r="T222" s="25"/>
      <c r="U222" s="25"/>
      <c r="V222" s="25"/>
      <c r="W222" s="25"/>
      <c r="X222" s="25"/>
      <c r="Y222" s="25"/>
    </row>
    <row r="223" spans="2:25" ht="14.25">
      <c r="B223" s="23"/>
      <c r="C223" s="23"/>
      <c r="D223" s="31"/>
      <c r="E223" s="31"/>
      <c r="F223" s="31"/>
      <c r="G223" s="31"/>
      <c r="H223" s="31"/>
      <c r="I223" s="25"/>
      <c r="J223" s="25"/>
      <c r="K223" s="25"/>
      <c r="L223" s="25"/>
      <c r="M223" s="25"/>
      <c r="N223" s="25"/>
      <c r="O223" s="25"/>
      <c r="P223" s="25"/>
      <c r="Q223" s="25"/>
      <c r="R223" s="25"/>
      <c r="S223" s="25"/>
      <c r="T223" s="25"/>
      <c r="U223" s="25"/>
      <c r="V223" s="25"/>
      <c r="W223" s="25"/>
      <c r="X223" s="25"/>
      <c r="Y223" s="25"/>
    </row>
    <row r="224" spans="2:25" ht="14.25">
      <c r="B224" s="23"/>
      <c r="C224" s="23"/>
      <c r="D224" s="31"/>
      <c r="E224" s="31"/>
      <c r="F224" s="31"/>
      <c r="G224" s="31"/>
      <c r="H224" s="31"/>
      <c r="I224" s="25"/>
      <c r="J224" s="25"/>
      <c r="K224" s="25"/>
      <c r="L224" s="25"/>
      <c r="M224" s="25"/>
      <c r="N224" s="25"/>
      <c r="O224" s="25"/>
      <c r="P224" s="25"/>
      <c r="Q224" s="25"/>
      <c r="R224" s="25"/>
      <c r="S224" s="25"/>
      <c r="T224" s="25"/>
      <c r="U224" s="25"/>
      <c r="V224" s="25"/>
      <c r="W224" s="25"/>
      <c r="X224" s="25"/>
      <c r="Y224" s="25"/>
    </row>
    <row r="225" spans="2:25" ht="14.25">
      <c r="B225" s="23"/>
      <c r="C225" s="23"/>
      <c r="D225" s="31"/>
      <c r="E225" s="31"/>
      <c r="F225" s="31"/>
      <c r="G225" s="31"/>
      <c r="H225" s="31"/>
      <c r="I225" s="25"/>
      <c r="J225" s="25"/>
      <c r="K225" s="25"/>
      <c r="L225" s="25"/>
      <c r="M225" s="25"/>
      <c r="N225" s="25"/>
      <c r="O225" s="25"/>
      <c r="P225" s="25"/>
      <c r="Q225" s="25"/>
      <c r="R225" s="25"/>
      <c r="S225" s="25"/>
      <c r="T225" s="25"/>
      <c r="U225" s="25"/>
      <c r="V225" s="25"/>
      <c r="W225" s="25"/>
      <c r="X225" s="25"/>
      <c r="Y225" s="25"/>
    </row>
    <row r="226" spans="2:25" ht="14.25">
      <c r="B226" s="23"/>
      <c r="C226" s="23"/>
      <c r="D226" s="31"/>
      <c r="E226" s="31"/>
      <c r="F226" s="31"/>
      <c r="G226" s="31"/>
      <c r="H226" s="31"/>
      <c r="I226" s="25"/>
      <c r="J226" s="25"/>
      <c r="K226" s="25"/>
      <c r="L226" s="25"/>
      <c r="M226" s="25"/>
      <c r="N226" s="25"/>
      <c r="O226" s="25"/>
      <c r="P226" s="25"/>
      <c r="Q226" s="25"/>
      <c r="R226" s="25"/>
      <c r="S226" s="25"/>
      <c r="T226" s="25"/>
      <c r="U226" s="25"/>
      <c r="V226" s="25"/>
      <c r="W226" s="25"/>
      <c r="X226" s="25"/>
      <c r="Y226" s="25"/>
    </row>
    <row r="227" spans="2:25" ht="14.25">
      <c r="B227" s="23"/>
      <c r="C227" s="23"/>
      <c r="D227" s="31"/>
      <c r="E227" s="31"/>
      <c r="F227" s="31"/>
      <c r="G227" s="31"/>
      <c r="H227" s="31"/>
      <c r="I227" s="25"/>
      <c r="J227" s="25"/>
      <c r="K227" s="25"/>
      <c r="L227" s="25"/>
      <c r="M227" s="25"/>
      <c r="N227" s="25"/>
      <c r="O227" s="25"/>
      <c r="P227" s="25"/>
      <c r="Q227" s="25"/>
      <c r="R227" s="25"/>
      <c r="S227" s="25"/>
      <c r="T227" s="25"/>
      <c r="U227" s="25"/>
      <c r="V227" s="25"/>
      <c r="W227" s="25"/>
      <c r="X227" s="25"/>
      <c r="Y227" s="25"/>
    </row>
    <row r="228" spans="2:25" ht="14.25">
      <c r="B228" s="23"/>
      <c r="C228" s="23"/>
      <c r="D228" s="31"/>
      <c r="E228" s="31"/>
      <c r="F228" s="31"/>
      <c r="G228" s="31"/>
      <c r="H228" s="31"/>
      <c r="I228" s="25"/>
      <c r="J228" s="25"/>
      <c r="K228" s="25"/>
      <c r="L228" s="25"/>
      <c r="M228" s="25"/>
      <c r="N228" s="25"/>
      <c r="O228" s="25"/>
      <c r="P228" s="25"/>
      <c r="Q228" s="25"/>
      <c r="R228" s="25"/>
      <c r="S228" s="25"/>
      <c r="T228" s="25"/>
      <c r="U228" s="25"/>
      <c r="V228" s="25"/>
      <c r="W228" s="25"/>
      <c r="X228" s="25"/>
      <c r="Y228" s="25"/>
    </row>
    <row r="229" spans="2:25" ht="14.25">
      <c r="B229" s="23"/>
      <c r="C229" s="23"/>
      <c r="D229" s="31"/>
      <c r="E229" s="31"/>
      <c r="F229" s="31"/>
      <c r="G229" s="31"/>
      <c r="H229" s="31"/>
      <c r="I229" s="25"/>
      <c r="J229" s="25"/>
      <c r="K229" s="25"/>
      <c r="L229" s="25"/>
      <c r="M229" s="25"/>
      <c r="N229" s="25"/>
      <c r="O229" s="25"/>
      <c r="P229" s="25"/>
      <c r="Q229" s="25"/>
      <c r="R229" s="25"/>
      <c r="S229" s="25"/>
      <c r="T229" s="25"/>
      <c r="U229" s="25"/>
      <c r="V229" s="25"/>
      <c r="W229" s="25"/>
      <c r="X229" s="25"/>
      <c r="Y229" s="25"/>
    </row>
    <row r="230" spans="2:25" ht="14.25">
      <c r="B230" s="23"/>
      <c r="C230" s="23"/>
      <c r="D230" s="31"/>
      <c r="E230" s="31"/>
      <c r="F230" s="31"/>
      <c r="G230" s="31"/>
      <c r="H230" s="31"/>
      <c r="I230" s="25"/>
      <c r="J230" s="25"/>
      <c r="K230" s="25"/>
      <c r="L230" s="25"/>
      <c r="M230" s="25"/>
      <c r="N230" s="25"/>
      <c r="O230" s="25"/>
      <c r="P230" s="25"/>
      <c r="Q230" s="25"/>
      <c r="R230" s="25"/>
      <c r="S230" s="25"/>
      <c r="T230" s="25"/>
      <c r="U230" s="25"/>
      <c r="V230" s="25"/>
      <c r="W230" s="25"/>
      <c r="X230" s="25"/>
      <c r="Y230" s="25"/>
    </row>
    <row r="231" spans="2:25" ht="14.25">
      <c r="B231" s="23"/>
      <c r="C231" s="23"/>
      <c r="D231" s="31"/>
      <c r="E231" s="31"/>
      <c r="F231" s="31"/>
      <c r="G231" s="31"/>
      <c r="H231" s="31"/>
      <c r="I231" s="25"/>
      <c r="J231" s="25"/>
      <c r="K231" s="25"/>
      <c r="L231" s="25"/>
      <c r="M231" s="25"/>
      <c r="N231" s="25"/>
      <c r="O231" s="25"/>
      <c r="P231" s="25"/>
      <c r="Q231" s="25"/>
      <c r="R231" s="25"/>
      <c r="S231" s="25"/>
      <c r="T231" s="25"/>
      <c r="U231" s="25"/>
      <c r="V231" s="25"/>
      <c r="W231" s="25"/>
      <c r="X231" s="25"/>
      <c r="Y231" s="25"/>
    </row>
    <row r="232" spans="2:25" ht="14.25">
      <c r="B232" s="23"/>
      <c r="C232" s="23"/>
      <c r="D232" s="31"/>
      <c r="E232" s="31"/>
      <c r="F232" s="31"/>
      <c r="G232" s="31"/>
      <c r="H232" s="31"/>
      <c r="I232" s="25"/>
      <c r="J232" s="25"/>
      <c r="K232" s="25"/>
      <c r="L232" s="25"/>
      <c r="M232" s="25"/>
      <c r="N232" s="25"/>
      <c r="O232" s="25"/>
      <c r="P232" s="25"/>
      <c r="Q232" s="25"/>
      <c r="R232" s="25"/>
      <c r="S232" s="25"/>
      <c r="T232" s="25"/>
      <c r="U232" s="25"/>
      <c r="V232" s="25"/>
      <c r="W232" s="25"/>
      <c r="X232" s="25"/>
      <c r="Y232" s="25"/>
    </row>
    <row r="233" spans="2:25" ht="14.25">
      <c r="B233" s="23"/>
      <c r="C233" s="23"/>
      <c r="D233" s="31"/>
      <c r="E233" s="31"/>
      <c r="F233" s="31"/>
      <c r="G233" s="31"/>
      <c r="H233" s="31"/>
      <c r="I233" s="25"/>
      <c r="J233" s="25"/>
      <c r="K233" s="25"/>
      <c r="L233" s="25"/>
      <c r="M233" s="25"/>
      <c r="N233" s="25"/>
      <c r="O233" s="25"/>
      <c r="P233" s="25"/>
      <c r="Q233" s="25"/>
      <c r="R233" s="25"/>
      <c r="S233" s="25"/>
      <c r="T233" s="25"/>
      <c r="U233" s="25"/>
      <c r="V233" s="25"/>
      <c r="W233" s="25"/>
      <c r="X233" s="25"/>
      <c r="Y233" s="25"/>
    </row>
    <row r="234" spans="2:25" ht="14.25">
      <c r="B234" s="23"/>
      <c r="C234" s="23"/>
      <c r="D234" s="31"/>
      <c r="E234" s="31"/>
      <c r="F234" s="31"/>
      <c r="G234" s="31"/>
      <c r="H234" s="31"/>
      <c r="I234" s="25"/>
      <c r="J234" s="25"/>
      <c r="K234" s="25"/>
      <c r="L234" s="25"/>
      <c r="M234" s="25"/>
      <c r="N234" s="25"/>
      <c r="O234" s="25"/>
      <c r="P234" s="25"/>
      <c r="Q234" s="25"/>
      <c r="R234" s="25"/>
      <c r="S234" s="25"/>
      <c r="T234" s="25"/>
      <c r="U234" s="25"/>
      <c r="V234" s="25"/>
      <c r="W234" s="25"/>
      <c r="X234" s="25"/>
      <c r="Y234" s="25"/>
    </row>
    <row r="235" spans="2:25" ht="14.25">
      <c r="B235" s="23"/>
      <c r="C235" s="23"/>
      <c r="D235" s="31"/>
      <c r="E235" s="31"/>
      <c r="F235" s="31"/>
      <c r="G235" s="31"/>
      <c r="H235" s="31"/>
      <c r="I235" s="25"/>
      <c r="J235" s="25"/>
      <c r="K235" s="25"/>
      <c r="L235" s="25"/>
      <c r="M235" s="25"/>
      <c r="N235" s="25"/>
      <c r="O235" s="25"/>
      <c r="P235" s="25"/>
      <c r="Q235" s="25"/>
      <c r="R235" s="25"/>
      <c r="S235" s="25"/>
      <c r="T235" s="25"/>
      <c r="U235" s="25"/>
      <c r="V235" s="25"/>
      <c r="W235" s="25"/>
      <c r="X235" s="25"/>
      <c r="Y235" s="25"/>
    </row>
    <row r="236" spans="2:25" ht="14.25">
      <c r="B236" s="23"/>
      <c r="C236" s="23"/>
      <c r="D236" s="31"/>
      <c r="E236" s="31"/>
      <c r="F236" s="31"/>
      <c r="G236" s="31"/>
      <c r="H236" s="31"/>
      <c r="I236" s="25"/>
      <c r="J236" s="25"/>
      <c r="K236" s="25"/>
      <c r="L236" s="25"/>
      <c r="M236" s="25"/>
      <c r="N236" s="25"/>
      <c r="O236" s="25"/>
      <c r="P236" s="25"/>
      <c r="Q236" s="25"/>
      <c r="R236" s="25"/>
      <c r="S236" s="25"/>
      <c r="T236" s="25"/>
      <c r="U236" s="25"/>
      <c r="V236" s="25"/>
      <c r="W236" s="25"/>
      <c r="X236" s="25"/>
      <c r="Y236" s="25"/>
    </row>
    <row r="237" spans="2:25" ht="14.25">
      <c r="B237" s="23"/>
      <c r="C237" s="23"/>
      <c r="D237" s="31"/>
      <c r="E237" s="31"/>
      <c r="F237" s="31"/>
      <c r="G237" s="31"/>
      <c r="H237" s="31"/>
      <c r="I237" s="25"/>
      <c r="J237" s="25"/>
      <c r="K237" s="25"/>
      <c r="L237" s="25"/>
      <c r="M237" s="25"/>
      <c r="N237" s="25"/>
      <c r="O237" s="25"/>
      <c r="P237" s="25"/>
      <c r="Q237" s="25"/>
      <c r="R237" s="25"/>
      <c r="S237" s="25"/>
      <c r="T237" s="25"/>
      <c r="U237" s="25"/>
      <c r="V237" s="25"/>
      <c r="W237" s="25"/>
      <c r="X237" s="25"/>
      <c r="Y237" s="25"/>
    </row>
    <row r="238" spans="2:25" ht="14.25">
      <c r="B238" s="23"/>
      <c r="C238" s="23"/>
      <c r="D238" s="31"/>
      <c r="E238" s="31"/>
      <c r="F238" s="31"/>
      <c r="G238" s="31"/>
      <c r="H238" s="31"/>
      <c r="I238" s="25"/>
      <c r="J238" s="25"/>
      <c r="K238" s="25"/>
      <c r="L238" s="25"/>
      <c r="M238" s="25"/>
      <c r="N238" s="25"/>
      <c r="O238" s="25"/>
      <c r="P238" s="25"/>
      <c r="Q238" s="25"/>
      <c r="R238" s="25"/>
      <c r="S238" s="25"/>
      <c r="T238" s="25"/>
      <c r="U238" s="25"/>
      <c r="V238" s="25"/>
      <c r="W238" s="25"/>
      <c r="X238" s="25"/>
      <c r="Y238" s="25"/>
    </row>
    <row r="239" spans="2:25" ht="14.25">
      <c r="B239" s="23"/>
      <c r="C239" s="23"/>
      <c r="D239" s="31"/>
      <c r="E239" s="31"/>
      <c r="F239" s="31"/>
      <c r="G239" s="31"/>
      <c r="H239" s="31"/>
      <c r="I239" s="25"/>
      <c r="J239" s="25"/>
      <c r="K239" s="25"/>
      <c r="L239" s="25"/>
      <c r="M239" s="25"/>
      <c r="N239" s="25"/>
      <c r="O239" s="25"/>
      <c r="P239" s="25"/>
      <c r="Q239" s="25"/>
      <c r="R239" s="25"/>
      <c r="S239" s="25"/>
      <c r="T239" s="25"/>
      <c r="U239" s="25"/>
      <c r="V239" s="25"/>
      <c r="W239" s="25"/>
      <c r="X239" s="25"/>
      <c r="Y239" s="25"/>
    </row>
    <row r="240" spans="2:25" ht="14.25">
      <c r="B240" s="23"/>
      <c r="C240" s="23"/>
      <c r="D240" s="31"/>
      <c r="E240" s="31"/>
      <c r="F240" s="31"/>
      <c r="G240" s="31"/>
      <c r="H240" s="31"/>
      <c r="I240" s="25"/>
      <c r="J240" s="25"/>
      <c r="K240" s="25"/>
      <c r="L240" s="25"/>
      <c r="M240" s="25"/>
      <c r="N240" s="25"/>
      <c r="O240" s="25"/>
      <c r="P240" s="25"/>
      <c r="Q240" s="25"/>
      <c r="R240" s="25"/>
      <c r="S240" s="25"/>
      <c r="T240" s="25"/>
      <c r="U240" s="25"/>
      <c r="V240" s="25"/>
      <c r="W240" s="25"/>
      <c r="X240" s="25"/>
      <c r="Y240" s="25"/>
    </row>
    <row r="241" spans="2:25" ht="14.25">
      <c r="B241" s="23"/>
      <c r="C241" s="23"/>
      <c r="D241" s="31"/>
      <c r="E241" s="31"/>
      <c r="F241" s="31"/>
      <c r="G241" s="31"/>
      <c r="H241" s="31"/>
      <c r="I241" s="25"/>
      <c r="J241" s="25"/>
      <c r="K241" s="25"/>
      <c r="L241" s="25"/>
      <c r="M241" s="25"/>
      <c r="N241" s="25"/>
      <c r="O241" s="25"/>
      <c r="P241" s="25"/>
      <c r="Q241" s="25"/>
      <c r="R241" s="25"/>
      <c r="S241" s="25"/>
      <c r="T241" s="25"/>
      <c r="U241" s="25"/>
      <c r="V241" s="25"/>
      <c r="W241" s="25"/>
      <c r="X241" s="25"/>
      <c r="Y241" s="25"/>
    </row>
    <row r="242" spans="2:25" ht="14.25">
      <c r="B242" s="23"/>
      <c r="C242" s="23"/>
      <c r="D242" s="31"/>
      <c r="E242" s="31"/>
      <c r="F242" s="31"/>
      <c r="G242" s="31"/>
      <c r="H242" s="31"/>
      <c r="I242" s="25"/>
      <c r="J242" s="25"/>
      <c r="K242" s="25"/>
      <c r="L242" s="25"/>
      <c r="M242" s="25"/>
      <c r="N242" s="25"/>
      <c r="O242" s="25"/>
      <c r="P242" s="25"/>
      <c r="Q242" s="25"/>
      <c r="R242" s="25"/>
      <c r="S242" s="25"/>
      <c r="T242" s="25"/>
      <c r="U242" s="25"/>
      <c r="V242" s="25"/>
      <c r="W242" s="25"/>
      <c r="X242" s="25"/>
      <c r="Y242" s="25"/>
    </row>
    <row r="243" spans="2:25" ht="14.25">
      <c r="B243" s="23"/>
      <c r="C243" s="23"/>
      <c r="D243" s="31"/>
      <c r="E243" s="31"/>
      <c r="F243" s="31"/>
      <c r="G243" s="31"/>
      <c r="H243" s="31"/>
      <c r="I243" s="25"/>
      <c r="J243" s="25"/>
      <c r="K243" s="25"/>
      <c r="L243" s="25"/>
      <c r="M243" s="25"/>
      <c r="N243" s="25"/>
      <c r="O243" s="25"/>
      <c r="P243" s="25"/>
      <c r="Q243" s="25"/>
      <c r="R243" s="25"/>
      <c r="S243" s="25"/>
      <c r="T243" s="25"/>
      <c r="U243" s="25"/>
      <c r="V243" s="25"/>
      <c r="W243" s="25"/>
      <c r="X243" s="25"/>
      <c r="Y243" s="25"/>
    </row>
    <row r="244" spans="2:25" ht="14.25">
      <c r="B244" s="23"/>
      <c r="C244" s="23"/>
      <c r="D244" s="31"/>
      <c r="E244" s="31"/>
      <c r="F244" s="31"/>
      <c r="G244" s="31"/>
      <c r="H244" s="31"/>
      <c r="I244" s="25"/>
      <c r="J244" s="25"/>
      <c r="K244" s="25"/>
      <c r="L244" s="25"/>
      <c r="M244" s="25"/>
      <c r="N244" s="25"/>
      <c r="O244" s="25"/>
      <c r="P244" s="25"/>
      <c r="Q244" s="25"/>
      <c r="R244" s="25"/>
      <c r="S244" s="25"/>
      <c r="T244" s="25"/>
      <c r="U244" s="25"/>
      <c r="V244" s="25"/>
      <c r="W244" s="25"/>
      <c r="X244" s="25"/>
      <c r="Y244" s="25"/>
    </row>
    <row r="245" spans="2:25" ht="14.25">
      <c r="B245" s="23"/>
      <c r="C245" s="23"/>
      <c r="D245" s="31"/>
      <c r="E245" s="31"/>
      <c r="F245" s="31"/>
      <c r="G245" s="31"/>
      <c r="H245" s="31"/>
      <c r="I245" s="25"/>
      <c r="J245" s="25"/>
      <c r="K245" s="25"/>
      <c r="L245" s="25"/>
      <c r="M245" s="25"/>
      <c r="N245" s="25"/>
      <c r="O245" s="25"/>
      <c r="P245" s="25"/>
      <c r="Q245" s="25"/>
      <c r="R245" s="25"/>
      <c r="S245" s="25"/>
      <c r="T245" s="25"/>
      <c r="U245" s="25"/>
      <c r="V245" s="25"/>
      <c r="W245" s="25"/>
      <c r="X245" s="25"/>
      <c r="Y245" s="25"/>
    </row>
    <row r="246" spans="2:25" ht="14.25">
      <c r="B246" s="23"/>
      <c r="C246" s="23"/>
      <c r="D246" s="31"/>
      <c r="E246" s="31"/>
      <c r="F246" s="31"/>
      <c r="G246" s="31"/>
      <c r="H246" s="31"/>
      <c r="I246" s="25"/>
      <c r="J246" s="25"/>
      <c r="K246" s="25"/>
      <c r="L246" s="25"/>
      <c r="M246" s="25"/>
      <c r="N246" s="25"/>
      <c r="O246" s="25"/>
      <c r="P246" s="25"/>
      <c r="Q246" s="25"/>
      <c r="R246" s="25"/>
      <c r="S246" s="25"/>
      <c r="T246" s="25"/>
      <c r="U246" s="25"/>
      <c r="V246" s="25"/>
      <c r="W246" s="25"/>
      <c r="X246" s="25"/>
      <c r="Y246" s="25"/>
    </row>
    <row r="247" spans="2:25" ht="14.25">
      <c r="B247" s="23"/>
      <c r="C247" s="23"/>
      <c r="D247" s="31"/>
      <c r="E247" s="31"/>
      <c r="F247" s="31"/>
      <c r="G247" s="31"/>
      <c r="H247" s="31"/>
      <c r="I247" s="25"/>
      <c r="J247" s="25"/>
      <c r="K247" s="25"/>
      <c r="L247" s="25"/>
      <c r="M247" s="25"/>
      <c r="N247" s="25"/>
      <c r="O247" s="25"/>
      <c r="P247" s="25"/>
      <c r="Q247" s="25"/>
      <c r="R247" s="25"/>
      <c r="S247" s="25"/>
      <c r="T247" s="25"/>
      <c r="U247" s="25"/>
      <c r="V247" s="25"/>
      <c r="W247" s="25"/>
      <c r="X247" s="25"/>
      <c r="Y247" s="25"/>
    </row>
    <row r="248" spans="2:25" ht="14.25">
      <c r="B248" s="23"/>
      <c r="C248" s="23"/>
      <c r="D248" s="31"/>
      <c r="E248" s="31"/>
      <c r="F248" s="31"/>
      <c r="G248" s="31"/>
      <c r="H248" s="31"/>
      <c r="I248" s="25"/>
      <c r="J248" s="25"/>
      <c r="K248" s="25"/>
      <c r="L248" s="25"/>
      <c r="M248" s="25"/>
      <c r="N248" s="25"/>
      <c r="O248" s="25"/>
      <c r="P248" s="25"/>
      <c r="Q248" s="25"/>
      <c r="R248" s="25"/>
      <c r="S248" s="25"/>
      <c r="T248" s="25"/>
      <c r="U248" s="25"/>
      <c r="V248" s="25"/>
      <c r="W248" s="25"/>
      <c r="X248" s="25"/>
      <c r="Y248" s="25"/>
    </row>
    <row r="249" spans="2:25" ht="14.25">
      <c r="B249" s="23"/>
      <c r="C249" s="23"/>
      <c r="D249" s="31"/>
      <c r="E249" s="31"/>
      <c r="F249" s="31"/>
      <c r="G249" s="31"/>
      <c r="H249" s="31"/>
      <c r="I249" s="25"/>
      <c r="J249" s="25"/>
      <c r="K249" s="25"/>
      <c r="L249" s="25"/>
      <c r="M249" s="25"/>
      <c r="N249" s="25"/>
      <c r="O249" s="25"/>
      <c r="P249" s="25"/>
      <c r="Q249" s="25"/>
      <c r="R249" s="25"/>
      <c r="S249" s="25"/>
      <c r="T249" s="25"/>
      <c r="U249" s="25"/>
      <c r="V249" s="25"/>
      <c r="W249" s="25"/>
      <c r="X249" s="25"/>
      <c r="Y249" s="25"/>
    </row>
    <row r="250" spans="2:25" ht="14.25">
      <c r="B250" s="23"/>
      <c r="C250" s="23"/>
      <c r="D250" s="31"/>
      <c r="E250" s="31"/>
      <c r="F250" s="31"/>
      <c r="G250" s="31"/>
      <c r="H250" s="31"/>
      <c r="I250" s="25"/>
      <c r="J250" s="25"/>
      <c r="K250" s="25"/>
      <c r="L250" s="25"/>
      <c r="M250" s="25"/>
      <c r="N250" s="25"/>
      <c r="O250" s="25"/>
      <c r="P250" s="25"/>
      <c r="Q250" s="25"/>
      <c r="R250" s="25"/>
      <c r="S250" s="25"/>
      <c r="T250" s="25"/>
      <c r="U250" s="25"/>
      <c r="V250" s="25"/>
      <c r="W250" s="25"/>
      <c r="X250" s="25"/>
      <c r="Y250" s="25"/>
    </row>
    <row r="251" spans="2:25" ht="14.25">
      <c r="B251" s="23"/>
      <c r="C251" s="23"/>
      <c r="D251" s="31"/>
      <c r="E251" s="31"/>
      <c r="F251" s="31"/>
      <c r="G251" s="31"/>
      <c r="H251" s="31"/>
      <c r="I251" s="25"/>
      <c r="J251" s="25"/>
      <c r="K251" s="25"/>
      <c r="L251" s="25"/>
      <c r="M251" s="25"/>
      <c r="N251" s="25"/>
      <c r="O251" s="25"/>
      <c r="P251" s="25"/>
      <c r="Q251" s="25"/>
      <c r="R251" s="25"/>
      <c r="S251" s="25"/>
      <c r="T251" s="25"/>
      <c r="U251" s="25"/>
      <c r="V251" s="25"/>
      <c r="W251" s="25"/>
      <c r="X251" s="25"/>
      <c r="Y251" s="25"/>
    </row>
    <row r="252" spans="2:25" ht="14.25">
      <c r="B252" s="23"/>
      <c r="C252" s="23"/>
      <c r="D252" s="31"/>
      <c r="E252" s="31"/>
      <c r="F252" s="31"/>
      <c r="G252" s="31"/>
      <c r="H252" s="31"/>
      <c r="I252" s="25"/>
      <c r="J252" s="25"/>
      <c r="K252" s="25"/>
      <c r="L252" s="25"/>
      <c r="M252" s="25"/>
      <c r="N252" s="25"/>
      <c r="O252" s="25"/>
      <c r="P252" s="25"/>
      <c r="Q252" s="25"/>
      <c r="R252" s="25"/>
      <c r="S252" s="25"/>
      <c r="T252" s="25"/>
      <c r="U252" s="25"/>
      <c r="V252" s="25"/>
      <c r="W252" s="25"/>
      <c r="X252" s="25"/>
      <c r="Y252" s="25"/>
    </row>
    <row r="253" spans="2:25" ht="14.25">
      <c r="B253" s="23"/>
      <c r="C253" s="23"/>
      <c r="D253" s="31"/>
      <c r="E253" s="31"/>
      <c r="F253" s="31"/>
      <c r="G253" s="31"/>
      <c r="H253" s="31"/>
      <c r="I253" s="25"/>
      <c r="J253" s="25"/>
      <c r="K253" s="25"/>
      <c r="L253" s="25"/>
      <c r="M253" s="25"/>
      <c r="N253" s="25"/>
      <c r="O253" s="25"/>
      <c r="P253" s="25"/>
      <c r="Q253" s="25"/>
      <c r="R253" s="25"/>
      <c r="S253" s="25"/>
      <c r="T253" s="25"/>
      <c r="U253" s="25"/>
      <c r="V253" s="25"/>
      <c r="W253" s="25"/>
      <c r="X253" s="25"/>
      <c r="Y253" s="25"/>
    </row>
    <row r="254" spans="2:25" ht="14.25">
      <c r="B254" s="23"/>
      <c r="C254" s="23"/>
      <c r="D254" s="31"/>
      <c r="E254" s="31"/>
      <c r="F254" s="31"/>
      <c r="G254" s="31"/>
      <c r="H254" s="31"/>
      <c r="I254" s="25"/>
      <c r="J254" s="25"/>
      <c r="K254" s="25"/>
      <c r="L254" s="25"/>
      <c r="M254" s="25"/>
      <c r="N254" s="25"/>
      <c r="O254" s="25"/>
      <c r="P254" s="25"/>
      <c r="Q254" s="25"/>
      <c r="R254" s="25"/>
      <c r="S254" s="25"/>
      <c r="T254" s="25"/>
      <c r="U254" s="25"/>
      <c r="V254" s="25"/>
      <c r="W254" s="25"/>
      <c r="X254" s="25"/>
      <c r="Y254" s="25"/>
    </row>
    <row r="255" spans="2:25" ht="14.25">
      <c r="B255" s="23"/>
      <c r="C255" s="23"/>
      <c r="D255" s="31"/>
      <c r="E255" s="31"/>
      <c r="F255" s="31"/>
      <c r="G255" s="31"/>
      <c r="H255" s="31"/>
      <c r="I255" s="25"/>
      <c r="J255" s="25"/>
      <c r="K255" s="25"/>
      <c r="L255" s="25"/>
      <c r="M255" s="25"/>
      <c r="N255" s="25"/>
      <c r="O255" s="25"/>
      <c r="P255" s="25"/>
      <c r="Q255" s="25"/>
      <c r="R255" s="25"/>
      <c r="S255" s="25"/>
      <c r="T255" s="25"/>
      <c r="U255" s="25"/>
      <c r="V255" s="25"/>
      <c r="W255" s="25"/>
      <c r="X255" s="25"/>
      <c r="Y255" s="25"/>
    </row>
    <row r="256" spans="2:25" ht="14.25">
      <c r="B256" s="23"/>
      <c r="C256" s="23"/>
      <c r="D256" s="31"/>
      <c r="E256" s="31"/>
      <c r="F256" s="31"/>
      <c r="G256" s="31"/>
      <c r="H256" s="31"/>
      <c r="I256" s="25"/>
      <c r="J256" s="25"/>
      <c r="K256" s="25"/>
      <c r="L256" s="25"/>
      <c r="M256" s="25"/>
      <c r="N256" s="25"/>
      <c r="O256" s="25"/>
      <c r="P256" s="25"/>
      <c r="Q256" s="25"/>
      <c r="R256" s="25"/>
      <c r="S256" s="25"/>
      <c r="T256" s="25"/>
      <c r="U256" s="25"/>
      <c r="V256" s="25"/>
      <c r="W256" s="25"/>
      <c r="X256" s="25"/>
      <c r="Y256" s="25"/>
    </row>
    <row r="257" spans="2:25" ht="14.25">
      <c r="B257" s="23"/>
      <c r="C257" s="23"/>
      <c r="D257" s="31"/>
      <c r="E257" s="31"/>
      <c r="F257" s="31"/>
      <c r="G257" s="31"/>
      <c r="H257" s="31"/>
      <c r="I257" s="25"/>
      <c r="J257" s="25"/>
      <c r="K257" s="25"/>
      <c r="L257" s="25"/>
      <c r="M257" s="25"/>
      <c r="N257" s="25"/>
      <c r="O257" s="25"/>
      <c r="P257" s="25"/>
      <c r="Q257" s="25"/>
      <c r="R257" s="25"/>
      <c r="S257" s="25"/>
      <c r="T257" s="25"/>
      <c r="U257" s="25"/>
      <c r="V257" s="25"/>
      <c r="W257" s="25"/>
      <c r="X257" s="25"/>
      <c r="Y257" s="25"/>
    </row>
    <row r="258" spans="2:25" ht="14.25">
      <c r="B258" s="23"/>
      <c r="C258" s="23"/>
      <c r="D258" s="31"/>
      <c r="E258" s="31"/>
      <c r="F258" s="31"/>
      <c r="G258" s="31"/>
      <c r="H258" s="31"/>
      <c r="I258" s="25"/>
      <c r="J258" s="25"/>
      <c r="K258" s="25"/>
      <c r="L258" s="25"/>
      <c r="M258" s="25"/>
      <c r="N258" s="25"/>
      <c r="O258" s="25"/>
      <c r="P258" s="25"/>
      <c r="Q258" s="25"/>
      <c r="R258" s="25"/>
      <c r="S258" s="25"/>
      <c r="T258" s="25"/>
      <c r="U258" s="25"/>
      <c r="V258" s="25"/>
      <c r="W258" s="25"/>
      <c r="X258" s="25"/>
      <c r="Y258" s="25"/>
    </row>
    <row r="259" spans="2:25" ht="14.25">
      <c r="B259" s="23"/>
      <c r="C259" s="23"/>
      <c r="D259" s="31"/>
      <c r="E259" s="31"/>
      <c r="F259" s="31"/>
      <c r="G259" s="31"/>
      <c r="H259" s="31"/>
      <c r="I259" s="25"/>
      <c r="J259" s="25"/>
      <c r="K259" s="25"/>
      <c r="L259" s="25"/>
      <c r="M259" s="25"/>
      <c r="N259" s="25"/>
      <c r="O259" s="25"/>
      <c r="P259" s="25"/>
      <c r="Q259" s="25"/>
      <c r="R259" s="25"/>
      <c r="S259" s="25"/>
      <c r="T259" s="25"/>
      <c r="U259" s="25"/>
      <c r="V259" s="25"/>
      <c r="W259" s="25"/>
      <c r="X259" s="25"/>
      <c r="Y259" s="25"/>
    </row>
    <row r="260" spans="2:25" ht="14.25">
      <c r="B260" s="23"/>
      <c r="C260" s="23"/>
      <c r="D260" s="31"/>
      <c r="E260" s="31"/>
      <c r="F260" s="31"/>
      <c r="G260" s="31"/>
      <c r="H260" s="31"/>
      <c r="I260" s="25"/>
      <c r="J260" s="25"/>
      <c r="K260" s="25"/>
      <c r="L260" s="25"/>
      <c r="M260" s="25"/>
      <c r="N260" s="25"/>
      <c r="O260" s="25"/>
      <c r="P260" s="25"/>
      <c r="Q260" s="25"/>
      <c r="R260" s="25"/>
      <c r="S260" s="25"/>
      <c r="T260" s="25"/>
      <c r="U260" s="25"/>
      <c r="V260" s="25"/>
      <c r="W260" s="25"/>
      <c r="X260" s="25"/>
      <c r="Y260" s="25"/>
    </row>
    <row r="261" spans="2:25" ht="14.25">
      <c r="B261" s="23"/>
      <c r="C261" s="23"/>
      <c r="D261" s="31"/>
      <c r="E261" s="31"/>
      <c r="F261" s="31"/>
      <c r="G261" s="31"/>
      <c r="H261" s="31"/>
      <c r="I261" s="25"/>
      <c r="J261" s="25"/>
      <c r="K261" s="25"/>
      <c r="L261" s="25"/>
      <c r="M261" s="25"/>
      <c r="N261" s="25"/>
      <c r="O261" s="25"/>
      <c r="P261" s="25"/>
      <c r="Q261" s="25"/>
      <c r="R261" s="25"/>
      <c r="S261" s="25"/>
      <c r="T261" s="25"/>
      <c r="U261" s="25"/>
      <c r="V261" s="25"/>
      <c r="W261" s="25"/>
      <c r="X261" s="25"/>
      <c r="Y261" s="25"/>
    </row>
    <row r="262" spans="2:25" ht="14.25">
      <c r="B262" s="23"/>
      <c r="C262" s="23"/>
      <c r="D262" s="31"/>
      <c r="E262" s="31"/>
      <c r="F262" s="31"/>
      <c r="G262" s="31"/>
      <c r="H262" s="31"/>
      <c r="I262" s="25"/>
      <c r="J262" s="25"/>
      <c r="K262" s="25"/>
      <c r="L262" s="25"/>
      <c r="M262" s="25"/>
      <c r="N262" s="25"/>
      <c r="O262" s="25"/>
      <c r="P262" s="25"/>
      <c r="Q262" s="25"/>
      <c r="R262" s="25"/>
      <c r="S262" s="25"/>
      <c r="T262" s="25"/>
      <c r="U262" s="25"/>
      <c r="V262" s="25"/>
      <c r="W262" s="25"/>
      <c r="X262" s="25"/>
      <c r="Y262" s="25"/>
    </row>
    <row r="263" spans="2:25" ht="14.25">
      <c r="B263" s="23"/>
      <c r="C263" s="23"/>
      <c r="D263" s="31"/>
      <c r="E263" s="31"/>
      <c r="F263" s="31"/>
      <c r="G263" s="31"/>
      <c r="H263" s="31"/>
      <c r="I263" s="25"/>
      <c r="J263" s="25"/>
      <c r="K263" s="25"/>
      <c r="L263" s="25"/>
      <c r="M263" s="25"/>
      <c r="N263" s="25"/>
      <c r="O263" s="25"/>
      <c r="P263" s="25"/>
      <c r="Q263" s="25"/>
      <c r="R263" s="25"/>
      <c r="S263" s="25"/>
      <c r="T263" s="25"/>
      <c r="U263" s="25"/>
      <c r="V263" s="25"/>
      <c r="W263" s="25"/>
      <c r="X263" s="25"/>
      <c r="Y263" s="25"/>
    </row>
    <row r="264" spans="2:25" ht="14.25">
      <c r="B264" s="23"/>
      <c r="C264" s="23"/>
      <c r="D264" s="31"/>
      <c r="E264" s="31"/>
      <c r="F264" s="31"/>
      <c r="G264" s="31"/>
      <c r="H264" s="31"/>
      <c r="I264" s="25"/>
      <c r="J264" s="25"/>
      <c r="K264" s="25"/>
      <c r="L264" s="25"/>
      <c r="M264" s="25"/>
      <c r="N264" s="25"/>
      <c r="O264" s="25"/>
      <c r="P264" s="25"/>
      <c r="Q264" s="25"/>
      <c r="R264" s="25"/>
      <c r="S264" s="25"/>
      <c r="T264" s="25"/>
      <c r="U264" s="25"/>
      <c r="V264" s="25"/>
      <c r="W264" s="25"/>
      <c r="X264" s="25"/>
      <c r="Y264" s="25"/>
    </row>
    <row r="265" spans="2:25" ht="14.25">
      <c r="B265" s="23"/>
      <c r="C265" s="23"/>
      <c r="D265" s="31"/>
      <c r="E265" s="31"/>
      <c r="F265" s="31"/>
      <c r="G265" s="31"/>
      <c r="H265" s="31"/>
      <c r="I265" s="25"/>
      <c r="J265" s="25"/>
      <c r="K265" s="25"/>
      <c r="L265" s="25"/>
      <c r="M265" s="25"/>
      <c r="N265" s="25"/>
      <c r="O265" s="25"/>
      <c r="P265" s="25"/>
      <c r="Q265" s="25"/>
      <c r="R265" s="25"/>
      <c r="S265" s="25"/>
      <c r="T265" s="25"/>
      <c r="U265" s="25"/>
      <c r="V265" s="25"/>
      <c r="W265" s="25"/>
      <c r="X265" s="25"/>
      <c r="Y265" s="25"/>
    </row>
    <row r="266" spans="2:25" ht="14.25">
      <c r="B266" s="23"/>
      <c r="C266" s="23"/>
      <c r="D266" s="31"/>
      <c r="E266" s="31"/>
      <c r="F266" s="31"/>
      <c r="G266" s="31"/>
      <c r="H266" s="31"/>
      <c r="I266" s="25"/>
      <c r="J266" s="25"/>
      <c r="K266" s="25"/>
      <c r="L266" s="25"/>
      <c r="M266" s="25"/>
      <c r="N266" s="25"/>
      <c r="O266" s="25"/>
      <c r="P266" s="25"/>
      <c r="Q266" s="25"/>
      <c r="R266" s="25"/>
      <c r="S266" s="25"/>
      <c r="T266" s="25"/>
      <c r="U266" s="25"/>
      <c r="V266" s="25"/>
      <c r="W266" s="25"/>
      <c r="X266" s="25"/>
      <c r="Y266" s="25"/>
    </row>
    <row r="267" spans="2:25" ht="14.25">
      <c r="B267" s="23"/>
      <c r="C267" s="23"/>
      <c r="D267" s="31"/>
      <c r="E267" s="31"/>
      <c r="F267" s="31"/>
      <c r="G267" s="31"/>
      <c r="H267" s="31"/>
      <c r="I267" s="25"/>
      <c r="J267" s="25"/>
      <c r="K267" s="25"/>
      <c r="L267" s="25"/>
      <c r="M267" s="25"/>
      <c r="N267" s="25"/>
      <c r="O267" s="25"/>
      <c r="P267" s="25"/>
      <c r="Q267" s="25"/>
      <c r="R267" s="25"/>
      <c r="S267" s="25"/>
      <c r="T267" s="25"/>
      <c r="U267" s="25"/>
      <c r="V267" s="25"/>
      <c r="W267" s="25"/>
      <c r="X267" s="25"/>
      <c r="Y267" s="25"/>
    </row>
    <row r="268" spans="2:25" ht="14.25">
      <c r="B268" s="23"/>
      <c r="C268" s="23"/>
      <c r="D268" s="31"/>
      <c r="E268" s="31"/>
      <c r="F268" s="31"/>
      <c r="G268" s="31"/>
      <c r="H268" s="31"/>
      <c r="I268" s="25"/>
      <c r="J268" s="25"/>
      <c r="K268" s="25"/>
      <c r="L268" s="25"/>
      <c r="M268" s="25"/>
      <c r="N268" s="25"/>
      <c r="O268" s="25"/>
      <c r="P268" s="25"/>
      <c r="Q268" s="25"/>
      <c r="R268" s="25"/>
      <c r="S268" s="25"/>
      <c r="T268" s="25"/>
      <c r="U268" s="25"/>
      <c r="V268" s="25"/>
      <c r="W268" s="25"/>
      <c r="X268" s="25"/>
      <c r="Y268" s="25"/>
    </row>
    <row r="269" spans="2:25" ht="14.25">
      <c r="B269" s="23"/>
      <c r="C269" s="23"/>
      <c r="D269" s="31"/>
      <c r="E269" s="31"/>
      <c r="F269" s="31"/>
      <c r="G269" s="31"/>
      <c r="H269" s="31"/>
      <c r="I269" s="25"/>
      <c r="J269" s="25"/>
      <c r="K269" s="25"/>
      <c r="L269" s="25"/>
      <c r="M269" s="25"/>
      <c r="N269" s="25"/>
      <c r="O269" s="25"/>
      <c r="P269" s="25"/>
      <c r="Q269" s="25"/>
      <c r="R269" s="25"/>
      <c r="S269" s="25"/>
      <c r="T269" s="25"/>
      <c r="U269" s="25"/>
      <c r="V269" s="25"/>
      <c r="W269" s="25"/>
      <c r="X269" s="25"/>
      <c r="Y269" s="25"/>
    </row>
    <row r="270" spans="2:25" ht="14.25">
      <c r="B270" s="23"/>
      <c r="C270" s="23"/>
      <c r="D270" s="31"/>
      <c r="E270" s="31"/>
      <c r="F270" s="31"/>
      <c r="G270" s="31"/>
      <c r="H270" s="31"/>
      <c r="I270" s="25"/>
      <c r="J270" s="25"/>
      <c r="K270" s="25"/>
      <c r="L270" s="25"/>
      <c r="M270" s="25"/>
      <c r="N270" s="25"/>
      <c r="O270" s="25"/>
      <c r="P270" s="25"/>
      <c r="Q270" s="25"/>
      <c r="R270" s="25"/>
      <c r="S270" s="25"/>
      <c r="T270" s="25"/>
      <c r="U270" s="25"/>
      <c r="V270" s="25"/>
      <c r="W270" s="25"/>
      <c r="X270" s="25"/>
      <c r="Y270" s="25"/>
    </row>
    <row r="271" spans="2:25" ht="14.25">
      <c r="B271" s="23"/>
      <c r="C271" s="23"/>
      <c r="D271" s="31"/>
      <c r="E271" s="31"/>
      <c r="F271" s="31"/>
      <c r="G271" s="31"/>
      <c r="H271" s="31"/>
      <c r="I271" s="25"/>
      <c r="J271" s="25"/>
      <c r="K271" s="25"/>
      <c r="L271" s="25"/>
      <c r="M271" s="25"/>
      <c r="N271" s="25"/>
      <c r="O271" s="25"/>
      <c r="P271" s="25"/>
      <c r="Q271" s="25"/>
      <c r="R271" s="25"/>
      <c r="S271" s="25"/>
      <c r="T271" s="25"/>
      <c r="U271" s="25"/>
      <c r="V271" s="25"/>
      <c r="W271" s="25"/>
      <c r="X271" s="25"/>
      <c r="Y271" s="25"/>
    </row>
    <row r="272" spans="2:25" ht="14.25">
      <c r="B272" s="23"/>
      <c r="C272" s="23"/>
      <c r="D272" s="31"/>
      <c r="E272" s="31"/>
      <c r="F272" s="31"/>
      <c r="G272" s="31"/>
      <c r="H272" s="31"/>
      <c r="I272" s="25"/>
      <c r="J272" s="25"/>
      <c r="K272" s="25"/>
      <c r="L272" s="25"/>
      <c r="M272" s="25"/>
      <c r="N272" s="25"/>
      <c r="O272" s="25"/>
      <c r="P272" s="25"/>
      <c r="Q272" s="25"/>
      <c r="R272" s="25"/>
      <c r="S272" s="25"/>
      <c r="T272" s="25"/>
      <c r="U272" s="25"/>
      <c r="V272" s="25"/>
      <c r="W272" s="25"/>
      <c r="X272" s="25"/>
      <c r="Y272" s="25"/>
    </row>
    <row r="273" spans="2:25" ht="14.25">
      <c r="B273" s="23"/>
      <c r="C273" s="23"/>
      <c r="D273" s="31"/>
      <c r="E273" s="31"/>
      <c r="F273" s="31"/>
      <c r="G273" s="31"/>
      <c r="H273" s="31"/>
      <c r="I273" s="25"/>
      <c r="J273" s="25"/>
      <c r="K273" s="25"/>
      <c r="L273" s="25"/>
      <c r="M273" s="25"/>
      <c r="N273" s="25"/>
      <c r="O273" s="25"/>
      <c r="P273" s="25"/>
      <c r="Q273" s="25"/>
      <c r="R273" s="25"/>
      <c r="S273" s="25"/>
      <c r="T273" s="25"/>
      <c r="U273" s="25"/>
      <c r="V273" s="25"/>
      <c r="W273" s="25"/>
      <c r="X273" s="25"/>
      <c r="Y273" s="25"/>
    </row>
    <row r="274" spans="2:25" ht="14.25">
      <c r="B274" s="23"/>
      <c r="C274" s="23"/>
      <c r="D274" s="31"/>
      <c r="E274" s="31"/>
      <c r="F274" s="31"/>
      <c r="G274" s="31"/>
      <c r="H274" s="31"/>
      <c r="I274" s="25"/>
      <c r="J274" s="25"/>
      <c r="K274" s="25"/>
      <c r="L274" s="25"/>
      <c r="M274" s="25"/>
      <c r="N274" s="25"/>
      <c r="O274" s="25"/>
      <c r="P274" s="25"/>
      <c r="Q274" s="25"/>
      <c r="R274" s="25"/>
      <c r="S274" s="25"/>
      <c r="T274" s="25"/>
      <c r="U274" s="25"/>
      <c r="V274" s="25"/>
      <c r="W274" s="25"/>
      <c r="X274" s="25"/>
      <c r="Y274" s="25"/>
    </row>
    <row r="275" spans="2:25" ht="14.25">
      <c r="B275" s="23"/>
      <c r="C275" s="23"/>
      <c r="D275" s="31"/>
      <c r="E275" s="31"/>
      <c r="F275" s="31"/>
      <c r="G275" s="31"/>
      <c r="H275" s="31"/>
      <c r="I275" s="25"/>
      <c r="J275" s="25"/>
      <c r="K275" s="25"/>
      <c r="L275" s="25"/>
      <c r="M275" s="25"/>
      <c r="N275" s="25"/>
      <c r="O275" s="25"/>
      <c r="P275" s="25"/>
      <c r="Q275" s="25"/>
      <c r="R275" s="25"/>
      <c r="S275" s="25"/>
      <c r="T275" s="25"/>
      <c r="U275" s="25"/>
      <c r="V275" s="25"/>
      <c r="W275" s="25"/>
      <c r="X275" s="25"/>
      <c r="Y275" s="25"/>
    </row>
    <row r="276" spans="2:25" ht="14.25">
      <c r="B276" s="23"/>
      <c r="C276" s="23"/>
      <c r="D276" s="31"/>
      <c r="E276" s="31"/>
      <c r="F276" s="31"/>
      <c r="G276" s="31"/>
      <c r="H276" s="31"/>
      <c r="I276" s="25"/>
      <c r="J276" s="25"/>
      <c r="K276" s="25"/>
      <c r="L276" s="25"/>
      <c r="M276" s="25"/>
      <c r="N276" s="25"/>
      <c r="O276" s="25"/>
      <c r="P276" s="25"/>
      <c r="Q276" s="25"/>
      <c r="R276" s="25"/>
      <c r="S276" s="25"/>
      <c r="T276" s="25"/>
      <c r="U276" s="25"/>
      <c r="V276" s="25"/>
      <c r="W276" s="25"/>
      <c r="X276" s="25"/>
      <c r="Y276" s="25"/>
    </row>
    <row r="277" spans="2:25" ht="14.25">
      <c r="B277" s="23"/>
      <c r="C277" s="23"/>
      <c r="D277" s="31"/>
      <c r="E277" s="31"/>
      <c r="F277" s="31"/>
      <c r="G277" s="31"/>
      <c r="H277" s="31"/>
      <c r="I277" s="25"/>
      <c r="J277" s="25"/>
      <c r="K277" s="25"/>
      <c r="L277" s="25"/>
      <c r="M277" s="25"/>
      <c r="N277" s="25"/>
      <c r="O277" s="25"/>
      <c r="P277" s="25"/>
      <c r="Q277" s="25"/>
      <c r="R277" s="25"/>
      <c r="S277" s="25"/>
      <c r="T277" s="25"/>
      <c r="U277" s="25"/>
      <c r="V277" s="25"/>
      <c r="W277" s="25"/>
      <c r="X277" s="25"/>
      <c r="Y277" s="25"/>
    </row>
    <row r="278" spans="2:25" ht="14.25">
      <c r="B278" s="23"/>
      <c r="C278" s="23"/>
      <c r="D278" s="31"/>
      <c r="E278" s="31"/>
      <c r="F278" s="31"/>
      <c r="G278" s="31"/>
      <c r="H278" s="31"/>
      <c r="I278" s="25"/>
      <c r="J278" s="25"/>
      <c r="K278" s="25"/>
      <c r="L278" s="25"/>
      <c r="M278" s="25"/>
      <c r="N278" s="25"/>
      <c r="O278" s="25"/>
      <c r="P278" s="25"/>
      <c r="Q278" s="25"/>
      <c r="R278" s="25"/>
      <c r="S278" s="25"/>
      <c r="T278" s="25"/>
      <c r="U278" s="25"/>
      <c r="V278" s="25"/>
      <c r="W278" s="25"/>
      <c r="X278" s="25"/>
      <c r="Y278" s="25"/>
    </row>
    <row r="279" spans="2:25" ht="14.25">
      <c r="B279" s="23"/>
      <c r="C279" s="23"/>
      <c r="D279" s="31"/>
      <c r="E279" s="31"/>
      <c r="F279" s="31"/>
      <c r="G279" s="31"/>
      <c r="H279" s="31"/>
      <c r="I279" s="25"/>
      <c r="J279" s="25"/>
      <c r="K279" s="25"/>
      <c r="L279" s="25"/>
      <c r="M279" s="25"/>
      <c r="N279" s="25"/>
      <c r="O279" s="25"/>
      <c r="P279" s="25"/>
      <c r="Q279" s="25"/>
      <c r="R279" s="25"/>
      <c r="S279" s="25"/>
      <c r="T279" s="25"/>
      <c r="U279" s="25"/>
      <c r="V279" s="25"/>
      <c r="W279" s="25"/>
      <c r="X279" s="25"/>
      <c r="Y279" s="25"/>
    </row>
    <row r="280" spans="2:25" ht="14.25">
      <c r="B280" s="23"/>
      <c r="C280" s="23"/>
      <c r="D280" s="31"/>
      <c r="E280" s="31"/>
      <c r="F280" s="31"/>
      <c r="G280" s="31"/>
      <c r="H280" s="31"/>
      <c r="I280" s="25"/>
      <c r="J280" s="25"/>
      <c r="K280" s="25"/>
      <c r="L280" s="25"/>
      <c r="M280" s="25"/>
      <c r="N280" s="25"/>
      <c r="O280" s="25"/>
      <c r="P280" s="25"/>
      <c r="Q280" s="25"/>
      <c r="R280" s="25"/>
      <c r="S280" s="25"/>
      <c r="T280" s="25"/>
      <c r="U280" s="25"/>
      <c r="V280" s="25"/>
      <c r="W280" s="25"/>
      <c r="X280" s="25"/>
      <c r="Y280" s="25"/>
    </row>
    <row r="281" spans="2:25" ht="14.25">
      <c r="B281" s="23"/>
      <c r="C281" s="23"/>
      <c r="D281" s="31"/>
      <c r="E281" s="31"/>
      <c r="F281" s="31"/>
      <c r="G281" s="31"/>
      <c r="H281" s="31"/>
      <c r="I281" s="25"/>
      <c r="J281" s="25"/>
      <c r="K281" s="25"/>
      <c r="L281" s="25"/>
      <c r="M281" s="25"/>
      <c r="N281" s="25"/>
      <c r="O281" s="25"/>
      <c r="P281" s="25"/>
      <c r="Q281" s="25"/>
      <c r="R281" s="25"/>
      <c r="S281" s="25"/>
      <c r="T281" s="25"/>
      <c r="U281" s="25"/>
      <c r="V281" s="25"/>
      <c r="W281" s="25"/>
      <c r="X281" s="25"/>
      <c r="Y281" s="25"/>
    </row>
    <row r="282" spans="2:25" ht="14.25">
      <c r="B282" s="23"/>
      <c r="C282" s="23"/>
      <c r="D282" s="31"/>
      <c r="E282" s="31"/>
      <c r="F282" s="31"/>
      <c r="G282" s="31"/>
      <c r="H282" s="31"/>
      <c r="I282" s="25"/>
      <c r="J282" s="25"/>
      <c r="K282" s="25"/>
      <c r="L282" s="25"/>
      <c r="M282" s="25"/>
      <c r="N282" s="25"/>
      <c r="O282" s="25"/>
      <c r="P282" s="25"/>
      <c r="Q282" s="25"/>
      <c r="R282" s="25"/>
      <c r="S282" s="25"/>
      <c r="T282" s="25"/>
      <c r="U282" s="25"/>
      <c r="V282" s="25"/>
      <c r="W282" s="25"/>
      <c r="X282" s="25"/>
      <c r="Y282" s="25"/>
    </row>
    <row r="283" spans="2:25" ht="14.25">
      <c r="B283" s="23"/>
      <c r="C283" s="23"/>
      <c r="D283" s="31"/>
      <c r="E283" s="31"/>
      <c r="F283" s="31"/>
      <c r="G283" s="31"/>
      <c r="H283" s="31"/>
      <c r="I283" s="25"/>
      <c r="J283" s="25"/>
      <c r="K283" s="25"/>
      <c r="L283" s="25"/>
      <c r="M283" s="25"/>
      <c r="N283" s="25"/>
      <c r="O283" s="25"/>
      <c r="P283" s="25"/>
      <c r="Q283" s="25"/>
      <c r="R283" s="25"/>
      <c r="S283" s="25"/>
      <c r="T283" s="25"/>
      <c r="U283" s="25"/>
      <c r="V283" s="25"/>
      <c r="W283" s="25"/>
      <c r="X283" s="25"/>
      <c r="Y283" s="25"/>
    </row>
    <row r="284" spans="2:25" ht="14.25">
      <c r="B284" s="23"/>
      <c r="C284" s="23"/>
      <c r="D284" s="31"/>
      <c r="E284" s="31"/>
      <c r="F284" s="31"/>
      <c r="G284" s="31"/>
      <c r="H284" s="31"/>
      <c r="I284" s="25"/>
      <c r="J284" s="25"/>
      <c r="K284" s="25"/>
      <c r="L284" s="25"/>
      <c r="M284" s="25"/>
      <c r="N284" s="25"/>
      <c r="O284" s="25"/>
      <c r="P284" s="25"/>
      <c r="Q284" s="25"/>
      <c r="R284" s="25"/>
      <c r="S284" s="25"/>
      <c r="T284" s="25"/>
      <c r="U284" s="25"/>
      <c r="V284" s="25"/>
      <c r="W284" s="25"/>
      <c r="X284" s="25"/>
      <c r="Y284" s="25"/>
    </row>
    <row r="285" spans="2:25" ht="14.25">
      <c r="B285" s="23"/>
      <c r="C285" s="23"/>
      <c r="D285" s="31"/>
      <c r="E285" s="31"/>
      <c r="F285" s="31"/>
      <c r="G285" s="31"/>
      <c r="H285" s="31"/>
      <c r="I285" s="25"/>
      <c r="J285" s="25"/>
      <c r="K285" s="25"/>
      <c r="L285" s="25"/>
      <c r="M285" s="25"/>
      <c r="N285" s="25"/>
      <c r="O285" s="25"/>
      <c r="P285" s="25"/>
      <c r="Q285" s="25"/>
      <c r="R285" s="25"/>
      <c r="S285" s="25"/>
      <c r="T285" s="25"/>
      <c r="U285" s="25"/>
      <c r="V285" s="25"/>
      <c r="W285" s="25"/>
      <c r="X285" s="25"/>
      <c r="Y285" s="25"/>
    </row>
    <row r="286" spans="2:25" ht="14.25">
      <c r="B286" s="23"/>
      <c r="C286" s="23"/>
      <c r="D286" s="31"/>
      <c r="E286" s="31"/>
      <c r="F286" s="31"/>
      <c r="G286" s="31"/>
      <c r="H286" s="31"/>
      <c r="I286" s="25"/>
      <c r="J286" s="25"/>
      <c r="K286" s="25"/>
      <c r="L286" s="25"/>
      <c r="M286" s="25"/>
      <c r="N286" s="25"/>
      <c r="O286" s="25"/>
      <c r="P286" s="25"/>
      <c r="Q286" s="25"/>
      <c r="R286" s="25"/>
      <c r="S286" s="25"/>
      <c r="T286" s="25"/>
      <c r="U286" s="25"/>
      <c r="V286" s="25"/>
      <c r="W286" s="25"/>
      <c r="X286" s="25"/>
      <c r="Y286" s="25"/>
    </row>
    <row r="287" spans="2:25" ht="14.25">
      <c r="B287" s="23"/>
      <c r="C287" s="23"/>
      <c r="D287" s="31"/>
      <c r="E287" s="31"/>
      <c r="F287" s="31"/>
      <c r="G287" s="31"/>
      <c r="H287" s="31"/>
      <c r="I287" s="25"/>
      <c r="J287" s="25"/>
      <c r="K287" s="25"/>
      <c r="L287" s="25"/>
      <c r="M287" s="25"/>
      <c r="N287" s="25"/>
      <c r="O287" s="25"/>
      <c r="P287" s="25"/>
      <c r="Q287" s="25"/>
      <c r="R287" s="25"/>
      <c r="S287" s="25"/>
      <c r="T287" s="25"/>
      <c r="U287" s="25"/>
      <c r="V287" s="25"/>
      <c r="W287" s="25"/>
      <c r="X287" s="25"/>
      <c r="Y287" s="25"/>
    </row>
    <row r="288" spans="2:25" ht="14.25">
      <c r="B288" s="23"/>
      <c r="C288" s="23"/>
      <c r="D288" s="31"/>
      <c r="E288" s="31"/>
      <c r="F288" s="31"/>
      <c r="G288" s="31"/>
      <c r="H288" s="31"/>
      <c r="I288" s="25"/>
      <c r="J288" s="25"/>
      <c r="K288" s="25"/>
      <c r="L288" s="25"/>
      <c r="M288" s="25"/>
      <c r="N288" s="25"/>
      <c r="O288" s="25"/>
      <c r="P288" s="25"/>
      <c r="Q288" s="25"/>
      <c r="R288" s="25"/>
      <c r="S288" s="25"/>
      <c r="T288" s="25"/>
      <c r="U288" s="25"/>
      <c r="V288" s="25"/>
      <c r="W288" s="25"/>
      <c r="X288" s="25"/>
      <c r="Y288" s="25"/>
    </row>
    <row r="289" spans="2:25" ht="14.25">
      <c r="B289" s="23"/>
      <c r="C289" s="23"/>
      <c r="D289" s="31"/>
      <c r="E289" s="31"/>
      <c r="F289" s="31"/>
      <c r="G289" s="31"/>
      <c r="H289" s="31"/>
      <c r="I289" s="25"/>
      <c r="J289" s="25"/>
      <c r="K289" s="25"/>
      <c r="L289" s="25"/>
      <c r="M289" s="25"/>
      <c r="N289" s="25"/>
      <c r="O289" s="25"/>
      <c r="P289" s="25"/>
      <c r="Q289" s="25"/>
      <c r="R289" s="25"/>
      <c r="S289" s="25"/>
      <c r="T289" s="25"/>
      <c r="U289" s="25"/>
      <c r="V289" s="25"/>
      <c r="W289" s="25"/>
      <c r="X289" s="25"/>
      <c r="Y289" s="25"/>
    </row>
    <row r="290" spans="2:25" ht="14.25">
      <c r="B290" s="23"/>
      <c r="C290" s="23"/>
      <c r="D290" s="31"/>
      <c r="E290" s="31"/>
      <c r="F290" s="31"/>
      <c r="G290" s="31"/>
      <c r="H290" s="31"/>
      <c r="I290" s="25"/>
      <c r="J290" s="25"/>
      <c r="K290" s="25"/>
      <c r="L290" s="25"/>
      <c r="M290" s="25"/>
      <c r="N290" s="25"/>
      <c r="O290" s="25"/>
      <c r="P290" s="25"/>
      <c r="Q290" s="25"/>
      <c r="R290" s="25"/>
      <c r="S290" s="25"/>
      <c r="T290" s="25"/>
      <c r="U290" s="25"/>
      <c r="V290" s="25"/>
      <c r="W290" s="25"/>
      <c r="X290" s="25"/>
      <c r="Y290" s="25"/>
    </row>
    <row r="291" spans="2:25" ht="14.25">
      <c r="B291" s="23"/>
      <c r="C291" s="23"/>
      <c r="D291" s="31"/>
      <c r="E291" s="31"/>
      <c r="F291" s="31"/>
      <c r="G291" s="31"/>
      <c r="H291" s="31"/>
      <c r="I291" s="25"/>
      <c r="J291" s="25"/>
      <c r="K291" s="25"/>
      <c r="L291" s="25"/>
      <c r="M291" s="25"/>
      <c r="N291" s="25"/>
      <c r="O291" s="25"/>
      <c r="P291" s="25"/>
      <c r="Q291" s="25"/>
      <c r="R291" s="25"/>
      <c r="S291" s="25"/>
      <c r="T291" s="25"/>
      <c r="U291" s="25"/>
      <c r="V291" s="25"/>
      <c r="W291" s="25"/>
      <c r="X291" s="25"/>
      <c r="Y291" s="25"/>
    </row>
    <row r="292" spans="2:25" ht="14.25">
      <c r="B292" s="23"/>
      <c r="C292" s="23"/>
      <c r="D292" s="31"/>
      <c r="E292" s="31"/>
      <c r="F292" s="31"/>
      <c r="G292" s="31"/>
      <c r="H292" s="31"/>
      <c r="I292" s="25"/>
      <c r="J292" s="25"/>
      <c r="K292" s="25"/>
      <c r="L292" s="25"/>
      <c r="M292" s="25"/>
      <c r="N292" s="25"/>
      <c r="O292" s="25"/>
      <c r="P292" s="25"/>
      <c r="Q292" s="25"/>
      <c r="R292" s="25"/>
      <c r="S292" s="25"/>
      <c r="T292" s="25"/>
      <c r="U292" s="25"/>
      <c r="V292" s="25"/>
      <c r="W292" s="25"/>
      <c r="X292" s="25"/>
      <c r="Y292" s="25"/>
    </row>
    <row r="293" spans="2:25" ht="14.25">
      <c r="B293" s="23"/>
      <c r="C293" s="23"/>
      <c r="D293" s="31"/>
      <c r="E293" s="31"/>
      <c r="F293" s="31"/>
      <c r="G293" s="31"/>
      <c r="H293" s="31"/>
      <c r="I293" s="25"/>
      <c r="J293" s="25"/>
      <c r="K293" s="25"/>
      <c r="L293" s="25"/>
      <c r="M293" s="25"/>
      <c r="N293" s="25"/>
      <c r="O293" s="25"/>
      <c r="P293" s="25"/>
      <c r="Q293" s="25"/>
      <c r="R293" s="25"/>
      <c r="S293" s="25"/>
      <c r="T293" s="25"/>
      <c r="U293" s="25"/>
      <c r="V293" s="25"/>
      <c r="W293" s="25"/>
      <c r="X293" s="25"/>
      <c r="Y293" s="25"/>
    </row>
    <row r="294" spans="2:25" ht="14.25">
      <c r="B294" s="23"/>
      <c r="C294" s="23"/>
      <c r="D294" s="31"/>
      <c r="E294" s="31"/>
      <c r="F294" s="31"/>
      <c r="G294" s="31"/>
      <c r="H294" s="31"/>
      <c r="I294" s="25"/>
      <c r="J294" s="25"/>
      <c r="K294" s="25"/>
      <c r="L294" s="25"/>
      <c r="M294" s="25"/>
      <c r="N294" s="25"/>
      <c r="O294" s="25"/>
      <c r="P294" s="25"/>
      <c r="Q294" s="25"/>
      <c r="R294" s="25"/>
      <c r="S294" s="25"/>
      <c r="T294" s="25"/>
      <c r="U294" s="25"/>
      <c r="V294" s="25"/>
      <c r="W294" s="25"/>
      <c r="X294" s="25"/>
      <c r="Y294" s="25"/>
    </row>
    <row r="295" spans="2:25" ht="14.25">
      <c r="B295" s="23"/>
      <c r="C295" s="23"/>
      <c r="D295" s="31"/>
      <c r="E295" s="31"/>
      <c r="F295" s="31"/>
      <c r="G295" s="31"/>
      <c r="H295" s="31"/>
      <c r="I295" s="25"/>
      <c r="J295" s="25"/>
      <c r="K295" s="25"/>
      <c r="L295" s="25"/>
      <c r="M295" s="25"/>
      <c r="N295" s="25"/>
      <c r="O295" s="25"/>
      <c r="P295" s="25"/>
      <c r="Q295" s="25"/>
      <c r="R295" s="25"/>
      <c r="S295" s="25"/>
      <c r="T295" s="25"/>
      <c r="U295" s="25"/>
      <c r="V295" s="25"/>
      <c r="W295" s="25"/>
      <c r="X295" s="25"/>
      <c r="Y295" s="25"/>
    </row>
    <row r="296" spans="2:25" ht="14.25">
      <c r="B296" s="23"/>
      <c r="C296" s="23"/>
      <c r="D296" s="31"/>
      <c r="E296" s="31"/>
      <c r="F296" s="31"/>
      <c r="G296" s="31"/>
      <c r="H296" s="31"/>
      <c r="I296" s="25"/>
      <c r="J296" s="25"/>
      <c r="K296" s="25"/>
      <c r="L296" s="25"/>
      <c r="M296" s="25"/>
      <c r="N296" s="25"/>
      <c r="O296" s="25"/>
      <c r="P296" s="25"/>
      <c r="Q296" s="25"/>
      <c r="R296" s="25"/>
      <c r="S296" s="25"/>
      <c r="T296" s="25"/>
      <c r="U296" s="25"/>
      <c r="V296" s="25"/>
      <c r="W296" s="25"/>
      <c r="X296" s="25"/>
      <c r="Y296" s="25"/>
    </row>
    <row r="297" spans="2:25" ht="14.25">
      <c r="B297" s="23"/>
      <c r="C297" s="23"/>
      <c r="D297" s="31"/>
      <c r="E297" s="31"/>
      <c r="F297" s="31"/>
      <c r="G297" s="31"/>
      <c r="H297" s="31"/>
      <c r="I297" s="25"/>
      <c r="J297" s="25"/>
      <c r="K297" s="25"/>
      <c r="L297" s="25"/>
      <c r="M297" s="25"/>
      <c r="N297" s="25"/>
      <c r="O297" s="25"/>
      <c r="P297" s="25"/>
      <c r="Q297" s="25"/>
      <c r="R297" s="25"/>
      <c r="S297" s="25"/>
      <c r="T297" s="25"/>
      <c r="U297" s="25"/>
      <c r="V297" s="25"/>
      <c r="W297" s="25"/>
      <c r="X297" s="25"/>
      <c r="Y297" s="25"/>
    </row>
    <row r="298" spans="2:25" ht="14.25">
      <c r="B298" s="23"/>
      <c r="C298" s="23"/>
      <c r="D298" s="31"/>
      <c r="E298" s="31"/>
      <c r="F298" s="31"/>
      <c r="G298" s="31"/>
      <c r="H298" s="31"/>
      <c r="I298" s="25"/>
      <c r="J298" s="25"/>
      <c r="K298" s="25"/>
      <c r="L298" s="25"/>
      <c r="M298" s="25"/>
      <c r="N298" s="25"/>
      <c r="O298" s="25"/>
      <c r="P298" s="25"/>
      <c r="Q298" s="25"/>
      <c r="R298" s="25"/>
      <c r="S298" s="25"/>
      <c r="T298" s="25"/>
      <c r="U298" s="25"/>
      <c r="V298" s="25"/>
      <c r="W298" s="25"/>
      <c r="X298" s="25"/>
      <c r="Y298" s="25"/>
    </row>
    <row r="299" spans="2:25" ht="14.25">
      <c r="B299" s="23"/>
      <c r="C299" s="23"/>
      <c r="D299" s="31"/>
      <c r="E299" s="31"/>
      <c r="F299" s="31"/>
      <c r="G299" s="31"/>
      <c r="H299" s="31"/>
      <c r="I299" s="25"/>
      <c r="J299" s="25"/>
      <c r="K299" s="25"/>
      <c r="L299" s="25"/>
      <c r="M299" s="25"/>
      <c r="N299" s="25"/>
      <c r="O299" s="25"/>
      <c r="P299" s="25"/>
      <c r="Q299" s="25"/>
      <c r="R299" s="25"/>
      <c r="S299" s="25"/>
      <c r="T299" s="25"/>
      <c r="U299" s="25"/>
      <c r="V299" s="25"/>
      <c r="W299" s="25"/>
      <c r="X299" s="25"/>
      <c r="Y299" s="25"/>
    </row>
    <row r="300" spans="2:25" ht="14.25">
      <c r="B300" s="23"/>
      <c r="C300" s="23"/>
      <c r="D300" s="31"/>
      <c r="E300" s="31"/>
      <c r="F300" s="31"/>
      <c r="G300" s="31"/>
      <c r="H300" s="31"/>
      <c r="I300" s="25"/>
      <c r="J300" s="25"/>
      <c r="K300" s="25"/>
      <c r="L300" s="25"/>
      <c r="M300" s="25"/>
      <c r="N300" s="25"/>
      <c r="O300" s="25"/>
      <c r="P300" s="25"/>
      <c r="Q300" s="25"/>
      <c r="R300" s="25"/>
      <c r="S300" s="25"/>
      <c r="T300" s="25"/>
      <c r="U300" s="25"/>
      <c r="V300" s="25"/>
      <c r="W300" s="25"/>
      <c r="X300" s="25"/>
      <c r="Y300" s="25"/>
    </row>
    <row r="301" spans="2:25" ht="14.25">
      <c r="B301" s="23"/>
      <c r="C301" s="23"/>
      <c r="D301" s="31"/>
      <c r="E301" s="31"/>
      <c r="F301" s="31"/>
      <c r="G301" s="31"/>
      <c r="H301" s="31"/>
      <c r="I301" s="25"/>
      <c r="J301" s="25"/>
      <c r="K301" s="25"/>
      <c r="L301" s="25"/>
      <c r="M301" s="25"/>
      <c r="N301" s="25"/>
      <c r="O301" s="25"/>
      <c r="P301" s="25"/>
      <c r="Q301" s="25"/>
      <c r="R301" s="25"/>
      <c r="S301" s="25"/>
      <c r="T301" s="25"/>
      <c r="U301" s="25"/>
      <c r="V301" s="25"/>
      <c r="W301" s="25"/>
      <c r="X301" s="25"/>
      <c r="Y301" s="25"/>
    </row>
    <row r="302" spans="2:25" ht="14.25">
      <c r="B302" s="23"/>
      <c r="C302" s="23"/>
      <c r="D302" s="31"/>
      <c r="E302" s="31"/>
      <c r="F302" s="31"/>
      <c r="G302" s="31"/>
      <c r="H302" s="31"/>
      <c r="I302" s="25"/>
      <c r="J302" s="25"/>
      <c r="K302" s="25"/>
      <c r="L302" s="25"/>
      <c r="M302" s="25"/>
      <c r="N302" s="25"/>
      <c r="O302" s="25"/>
      <c r="P302" s="25"/>
      <c r="Q302" s="25"/>
      <c r="R302" s="25"/>
      <c r="S302" s="25"/>
      <c r="T302" s="25"/>
      <c r="U302" s="25"/>
      <c r="V302" s="25"/>
      <c r="W302" s="25"/>
      <c r="X302" s="25"/>
      <c r="Y302" s="25"/>
    </row>
    <row r="303" spans="2:25" ht="14.25">
      <c r="B303" s="23"/>
      <c r="C303" s="23"/>
      <c r="D303" s="31"/>
      <c r="E303" s="31"/>
      <c r="F303" s="31"/>
      <c r="G303" s="31"/>
      <c r="H303" s="31"/>
      <c r="I303" s="25"/>
      <c r="J303" s="25"/>
      <c r="K303" s="25"/>
      <c r="L303" s="25"/>
      <c r="M303" s="25"/>
      <c r="N303" s="25"/>
      <c r="O303" s="25"/>
      <c r="P303" s="25"/>
      <c r="Q303" s="25"/>
      <c r="R303" s="25"/>
      <c r="S303" s="25"/>
      <c r="T303" s="25"/>
      <c r="U303" s="25"/>
      <c r="V303" s="25"/>
      <c r="W303" s="25"/>
      <c r="X303" s="25"/>
      <c r="Y303" s="25"/>
    </row>
    <row r="304" spans="2:25" ht="14.25">
      <c r="B304" s="23"/>
      <c r="C304" s="23"/>
      <c r="D304" s="31"/>
      <c r="E304" s="31"/>
      <c r="F304" s="31"/>
      <c r="G304" s="31"/>
      <c r="H304" s="31"/>
      <c r="I304" s="25"/>
      <c r="J304" s="25"/>
      <c r="K304" s="25"/>
      <c r="L304" s="25"/>
      <c r="M304" s="25"/>
      <c r="N304" s="25"/>
      <c r="O304" s="25"/>
      <c r="P304" s="25"/>
      <c r="Q304" s="25"/>
      <c r="R304" s="25"/>
      <c r="S304" s="25"/>
      <c r="T304" s="25"/>
      <c r="U304" s="25"/>
      <c r="V304" s="25"/>
      <c r="W304" s="25"/>
      <c r="X304" s="25"/>
      <c r="Y304" s="25"/>
    </row>
    <row r="305" spans="2:25" ht="14.25">
      <c r="B305" s="23"/>
      <c r="C305" s="23"/>
      <c r="D305" s="31"/>
      <c r="E305" s="31"/>
      <c r="F305" s="31"/>
      <c r="G305" s="31"/>
      <c r="H305" s="31"/>
      <c r="I305" s="25"/>
      <c r="J305" s="25"/>
      <c r="K305" s="25"/>
      <c r="L305" s="25"/>
      <c r="M305" s="25"/>
      <c r="N305" s="25"/>
      <c r="O305" s="25"/>
      <c r="P305" s="25"/>
      <c r="Q305" s="25"/>
      <c r="R305" s="25"/>
      <c r="S305" s="25"/>
      <c r="T305" s="25"/>
      <c r="U305" s="25"/>
      <c r="V305" s="25"/>
      <c r="W305" s="25"/>
      <c r="X305" s="25"/>
      <c r="Y305" s="25"/>
    </row>
    <row r="306" spans="2:25" ht="14.25">
      <c r="B306" s="23"/>
      <c r="C306" s="23"/>
      <c r="D306" s="31"/>
      <c r="E306" s="31"/>
      <c r="F306" s="31"/>
      <c r="G306" s="31"/>
      <c r="H306" s="31"/>
      <c r="I306" s="25"/>
      <c r="J306" s="25"/>
      <c r="K306" s="25"/>
      <c r="L306" s="25"/>
      <c r="M306" s="25"/>
      <c r="N306" s="25"/>
      <c r="O306" s="25"/>
      <c r="P306" s="25"/>
      <c r="Q306" s="25"/>
      <c r="R306" s="25"/>
      <c r="S306" s="25"/>
      <c r="T306" s="25"/>
      <c r="U306" s="25"/>
      <c r="V306" s="25"/>
      <c r="W306" s="25"/>
      <c r="X306" s="25"/>
      <c r="Y306" s="25"/>
    </row>
    <row r="307" spans="2:25" ht="14.25">
      <c r="B307" s="23"/>
      <c r="C307" s="23"/>
      <c r="D307" s="31"/>
      <c r="E307" s="31"/>
      <c r="F307" s="31"/>
      <c r="G307" s="31"/>
      <c r="H307" s="31"/>
      <c r="I307" s="25"/>
      <c r="J307" s="25"/>
      <c r="K307" s="25"/>
      <c r="L307" s="25"/>
      <c r="M307" s="25"/>
      <c r="N307" s="25"/>
      <c r="O307" s="25"/>
      <c r="P307" s="25"/>
      <c r="Q307" s="25"/>
      <c r="R307" s="25"/>
      <c r="S307" s="25"/>
      <c r="T307" s="25"/>
      <c r="U307" s="25"/>
      <c r="V307" s="25"/>
      <c r="W307" s="25"/>
      <c r="X307" s="25"/>
      <c r="Y307" s="25"/>
    </row>
    <row r="308" spans="2:25" ht="14.25">
      <c r="B308" s="23"/>
      <c r="C308" s="23"/>
      <c r="D308" s="31"/>
      <c r="E308" s="31"/>
      <c r="F308" s="31"/>
      <c r="G308" s="31"/>
      <c r="H308" s="31"/>
      <c r="I308" s="25"/>
      <c r="J308" s="25"/>
      <c r="K308" s="25"/>
      <c r="L308" s="25"/>
      <c r="M308" s="25"/>
      <c r="N308" s="25"/>
      <c r="O308" s="25"/>
      <c r="P308" s="25"/>
      <c r="Q308" s="25"/>
      <c r="R308" s="25"/>
      <c r="S308" s="25"/>
      <c r="T308" s="25"/>
      <c r="U308" s="25"/>
      <c r="V308" s="25"/>
      <c r="W308" s="25"/>
      <c r="X308" s="25"/>
      <c r="Y308" s="25"/>
    </row>
    <row r="309" spans="2:25" ht="14.25">
      <c r="B309" s="23"/>
      <c r="C309" s="23"/>
      <c r="D309" s="31"/>
      <c r="E309" s="31"/>
      <c r="F309" s="31"/>
      <c r="G309" s="31"/>
      <c r="H309" s="31"/>
      <c r="I309" s="25"/>
      <c r="J309" s="25"/>
      <c r="K309" s="25"/>
      <c r="L309" s="25"/>
      <c r="M309" s="25"/>
      <c r="N309" s="25"/>
      <c r="O309" s="25"/>
      <c r="P309" s="25"/>
      <c r="Q309" s="25"/>
      <c r="R309" s="25"/>
      <c r="S309" s="25"/>
      <c r="T309" s="25"/>
      <c r="U309" s="25"/>
      <c r="V309" s="25"/>
      <c r="W309" s="25"/>
      <c r="X309" s="25"/>
      <c r="Y309" s="25"/>
    </row>
    <row r="310" spans="2:25" ht="14.25">
      <c r="B310" s="23"/>
      <c r="C310" s="23"/>
      <c r="D310" s="31"/>
      <c r="E310" s="31"/>
      <c r="F310" s="31"/>
      <c r="G310" s="31"/>
      <c r="H310" s="31"/>
      <c r="I310" s="25"/>
      <c r="J310" s="25"/>
      <c r="K310" s="25"/>
      <c r="L310" s="25"/>
      <c r="M310" s="25"/>
      <c r="N310" s="25"/>
      <c r="O310" s="25"/>
      <c r="P310" s="25"/>
      <c r="Q310" s="25"/>
      <c r="R310" s="25"/>
      <c r="S310" s="25"/>
      <c r="T310" s="25"/>
      <c r="U310" s="25"/>
      <c r="V310" s="25"/>
      <c r="W310" s="25"/>
      <c r="X310" s="25"/>
      <c r="Y310" s="25"/>
    </row>
    <row r="311" spans="2:25" ht="14.25">
      <c r="B311" s="23"/>
      <c r="C311" s="23"/>
      <c r="D311" s="31"/>
      <c r="E311" s="31"/>
      <c r="F311" s="31"/>
      <c r="G311" s="31"/>
      <c r="H311" s="31"/>
      <c r="I311" s="25"/>
      <c r="J311" s="25"/>
      <c r="K311" s="25"/>
      <c r="L311" s="25"/>
      <c r="M311" s="25"/>
      <c r="N311" s="25"/>
      <c r="O311" s="25"/>
      <c r="P311" s="25"/>
      <c r="Q311" s="25"/>
      <c r="R311" s="25"/>
      <c r="S311" s="25"/>
      <c r="T311" s="25"/>
      <c r="U311" s="25"/>
      <c r="V311" s="25"/>
      <c r="W311" s="25"/>
      <c r="X311" s="25"/>
      <c r="Y311" s="25"/>
    </row>
    <row r="312" spans="2:25" ht="14.25">
      <c r="B312" s="23"/>
      <c r="C312" s="23"/>
      <c r="D312" s="31"/>
      <c r="E312" s="31"/>
      <c r="F312" s="31"/>
      <c r="G312" s="31"/>
      <c r="H312" s="31"/>
      <c r="I312" s="25"/>
      <c r="J312" s="25"/>
      <c r="K312" s="25"/>
      <c r="L312" s="25"/>
      <c r="M312" s="25"/>
      <c r="N312" s="25"/>
      <c r="O312" s="25"/>
      <c r="P312" s="25"/>
      <c r="Q312" s="25"/>
      <c r="R312" s="25"/>
      <c r="S312" s="25"/>
      <c r="T312" s="25"/>
      <c r="U312" s="25"/>
      <c r="V312" s="25"/>
      <c r="W312" s="25"/>
      <c r="X312" s="25"/>
      <c r="Y312" s="25"/>
    </row>
    <row r="313" spans="2:25" ht="14.25">
      <c r="B313" s="23"/>
      <c r="C313" s="23"/>
      <c r="D313" s="31"/>
      <c r="E313" s="31"/>
      <c r="F313" s="31"/>
      <c r="G313" s="31"/>
      <c r="H313" s="31"/>
      <c r="I313" s="25"/>
      <c r="J313" s="25"/>
      <c r="K313" s="25"/>
      <c r="L313" s="25"/>
      <c r="M313" s="25"/>
      <c r="N313" s="25"/>
      <c r="O313" s="25"/>
      <c r="P313" s="25"/>
      <c r="Q313" s="25"/>
      <c r="R313" s="25"/>
      <c r="S313" s="25"/>
      <c r="T313" s="25"/>
      <c r="U313" s="25"/>
      <c r="V313" s="25"/>
      <c r="W313" s="25"/>
      <c r="X313" s="25"/>
      <c r="Y313" s="25"/>
    </row>
    <row r="314" spans="2:25" ht="14.25">
      <c r="B314" s="23"/>
      <c r="C314" s="23"/>
      <c r="D314" s="31"/>
      <c r="E314" s="31"/>
      <c r="F314" s="31"/>
      <c r="G314" s="31"/>
      <c r="H314" s="31"/>
      <c r="I314" s="25"/>
      <c r="J314" s="25"/>
      <c r="K314" s="25"/>
      <c r="L314" s="25"/>
      <c r="M314" s="25"/>
      <c r="N314" s="25"/>
      <c r="O314" s="25"/>
      <c r="P314" s="25"/>
      <c r="Q314" s="25"/>
      <c r="R314" s="25"/>
      <c r="S314" s="25"/>
      <c r="T314" s="25"/>
      <c r="U314" s="25"/>
      <c r="V314" s="25"/>
      <c r="W314" s="25"/>
      <c r="X314" s="25"/>
      <c r="Y314" s="25"/>
    </row>
    <row r="315" spans="2:25" ht="14.25">
      <c r="B315" s="23"/>
      <c r="C315" s="23"/>
      <c r="D315" s="31"/>
      <c r="E315" s="31"/>
      <c r="F315" s="31"/>
      <c r="G315" s="31"/>
      <c r="H315" s="31"/>
      <c r="I315" s="25"/>
      <c r="J315" s="25"/>
      <c r="K315" s="25"/>
      <c r="L315" s="25"/>
      <c r="M315" s="25"/>
      <c r="N315" s="25"/>
      <c r="O315" s="25"/>
      <c r="P315" s="25"/>
      <c r="Q315" s="25"/>
      <c r="R315" s="25"/>
      <c r="S315" s="25"/>
      <c r="T315" s="25"/>
      <c r="U315" s="25"/>
      <c r="V315" s="25"/>
      <c r="W315" s="25"/>
      <c r="X315" s="25"/>
      <c r="Y315" s="25"/>
    </row>
    <row r="316" spans="2:25" ht="14.25">
      <c r="B316" s="23"/>
      <c r="C316" s="23"/>
      <c r="D316" s="31"/>
      <c r="E316" s="31"/>
      <c r="F316" s="31"/>
      <c r="G316" s="31"/>
      <c r="H316" s="31"/>
      <c r="I316" s="25"/>
      <c r="J316" s="25"/>
      <c r="K316" s="25"/>
      <c r="L316" s="25"/>
      <c r="M316" s="25"/>
      <c r="N316" s="25"/>
      <c r="O316" s="25"/>
      <c r="P316" s="25"/>
      <c r="Q316" s="25"/>
      <c r="R316" s="25"/>
      <c r="S316" s="25"/>
      <c r="T316" s="25"/>
      <c r="U316" s="25"/>
      <c r="V316" s="25"/>
      <c r="W316" s="25"/>
      <c r="X316" s="25"/>
      <c r="Y316" s="25"/>
    </row>
    <row r="317" spans="2:25" ht="14.25">
      <c r="B317" s="23"/>
      <c r="C317" s="23"/>
      <c r="D317" s="31"/>
      <c r="E317" s="31"/>
      <c r="F317" s="31"/>
      <c r="G317" s="31"/>
      <c r="H317" s="31"/>
      <c r="I317" s="25"/>
      <c r="J317" s="25"/>
      <c r="K317" s="25"/>
      <c r="L317" s="25"/>
      <c r="M317" s="25"/>
      <c r="N317" s="25"/>
      <c r="O317" s="25"/>
      <c r="P317" s="25"/>
      <c r="Q317" s="25"/>
      <c r="R317" s="25"/>
      <c r="S317" s="25"/>
      <c r="T317" s="25"/>
      <c r="U317" s="25"/>
      <c r="V317" s="25"/>
      <c r="W317" s="25"/>
      <c r="X317" s="25"/>
      <c r="Y317" s="25"/>
    </row>
    <row r="318" spans="2:25" ht="14.25">
      <c r="B318" s="23"/>
      <c r="C318" s="23"/>
      <c r="D318" s="31"/>
      <c r="E318" s="31"/>
      <c r="F318" s="31"/>
      <c r="G318" s="31"/>
      <c r="H318" s="31"/>
      <c r="I318" s="25"/>
      <c r="J318" s="25"/>
      <c r="K318" s="25"/>
      <c r="L318" s="25"/>
      <c r="M318" s="25"/>
      <c r="N318" s="25"/>
      <c r="O318" s="25"/>
      <c r="P318" s="25"/>
      <c r="Q318" s="25"/>
      <c r="R318" s="25"/>
      <c r="S318" s="25"/>
      <c r="T318" s="25"/>
      <c r="U318" s="25"/>
      <c r="V318" s="25"/>
      <c r="W318" s="25"/>
      <c r="X318" s="25"/>
      <c r="Y318" s="25"/>
    </row>
    <row r="319" spans="2:25" ht="14.25">
      <c r="B319" s="23"/>
      <c r="C319" s="23"/>
      <c r="D319" s="31"/>
      <c r="E319" s="31"/>
      <c r="F319" s="31"/>
      <c r="G319" s="31"/>
      <c r="H319" s="31"/>
      <c r="I319" s="25"/>
      <c r="J319" s="25"/>
      <c r="K319" s="25"/>
      <c r="L319" s="25"/>
      <c r="M319" s="25"/>
      <c r="N319" s="25"/>
      <c r="O319" s="25"/>
      <c r="P319" s="25"/>
      <c r="Q319" s="25"/>
      <c r="R319" s="25"/>
      <c r="S319" s="25"/>
      <c r="T319" s="25"/>
      <c r="U319" s="25"/>
      <c r="V319" s="25"/>
      <c r="W319" s="25"/>
      <c r="X319" s="25"/>
      <c r="Y319" s="25"/>
    </row>
    <row r="320" spans="2:25" ht="14.25">
      <c r="B320" s="23"/>
      <c r="C320" s="23"/>
      <c r="D320" s="31"/>
      <c r="E320" s="31"/>
      <c r="F320" s="31"/>
      <c r="G320" s="31"/>
      <c r="H320" s="31"/>
      <c r="I320" s="25"/>
      <c r="J320" s="25"/>
      <c r="K320" s="25"/>
      <c r="L320" s="25"/>
      <c r="M320" s="25"/>
      <c r="N320" s="25"/>
      <c r="O320" s="25"/>
      <c r="P320" s="25"/>
      <c r="Q320" s="25"/>
      <c r="R320" s="25"/>
      <c r="S320" s="25"/>
      <c r="T320" s="25"/>
      <c r="U320" s="25"/>
      <c r="V320" s="25"/>
      <c r="W320" s="25"/>
      <c r="X320" s="25"/>
      <c r="Y320" s="25"/>
    </row>
    <row r="321" spans="2:25" ht="14.25">
      <c r="B321" s="23"/>
      <c r="C321" s="23"/>
      <c r="D321" s="31"/>
      <c r="E321" s="31"/>
      <c r="F321" s="31"/>
      <c r="G321" s="31"/>
      <c r="H321" s="31"/>
      <c r="I321" s="25"/>
      <c r="J321" s="25"/>
      <c r="K321" s="25"/>
      <c r="L321" s="25"/>
      <c r="M321" s="25"/>
      <c r="N321" s="25"/>
      <c r="O321" s="25"/>
      <c r="P321" s="25"/>
      <c r="Q321" s="25"/>
      <c r="R321" s="25"/>
      <c r="S321" s="25"/>
      <c r="T321" s="25"/>
      <c r="U321" s="25"/>
      <c r="V321" s="25"/>
      <c r="W321" s="25"/>
      <c r="X321" s="25"/>
      <c r="Y321" s="25"/>
    </row>
    <row r="322" spans="2:25" ht="14.25">
      <c r="B322" s="23"/>
      <c r="C322" s="23"/>
      <c r="D322" s="31"/>
      <c r="E322" s="31"/>
      <c r="F322" s="31"/>
      <c r="G322" s="31"/>
      <c r="H322" s="31"/>
      <c r="I322" s="25"/>
      <c r="J322" s="25"/>
      <c r="K322" s="25"/>
      <c r="L322" s="25"/>
      <c r="M322" s="25"/>
      <c r="N322" s="25"/>
      <c r="O322" s="25"/>
      <c r="P322" s="25"/>
      <c r="Q322" s="25"/>
      <c r="R322" s="25"/>
      <c r="S322" s="25"/>
      <c r="T322" s="25"/>
      <c r="U322" s="25"/>
      <c r="V322" s="25"/>
      <c r="W322" s="25"/>
      <c r="X322" s="25"/>
      <c r="Y322" s="25"/>
    </row>
    <row r="323" spans="2:25" ht="14.25">
      <c r="B323" s="23"/>
      <c r="C323" s="23"/>
      <c r="D323" s="31"/>
      <c r="E323" s="31"/>
      <c r="F323" s="31"/>
      <c r="G323" s="31"/>
      <c r="H323" s="31"/>
      <c r="I323" s="25"/>
      <c r="J323" s="25"/>
      <c r="K323" s="25"/>
      <c r="L323" s="25"/>
      <c r="M323" s="25"/>
      <c r="N323" s="25"/>
      <c r="O323" s="25"/>
      <c r="P323" s="25"/>
      <c r="Q323" s="25"/>
      <c r="R323" s="25"/>
      <c r="S323" s="25"/>
      <c r="T323" s="25"/>
      <c r="U323" s="25"/>
      <c r="V323" s="25"/>
      <c r="W323" s="25"/>
      <c r="X323" s="25"/>
      <c r="Y323" s="25"/>
    </row>
    <row r="324" spans="2:25" ht="14.25">
      <c r="B324" s="23"/>
      <c r="C324" s="23"/>
      <c r="D324" s="31"/>
      <c r="E324" s="31"/>
      <c r="F324" s="31"/>
      <c r="G324" s="31"/>
      <c r="H324" s="31"/>
      <c r="I324" s="25"/>
      <c r="J324" s="25"/>
      <c r="K324" s="25"/>
      <c r="L324" s="25"/>
      <c r="M324" s="25"/>
      <c r="N324" s="25"/>
      <c r="O324" s="25"/>
      <c r="P324" s="25"/>
      <c r="Q324" s="25"/>
      <c r="R324" s="25"/>
      <c r="S324" s="25"/>
      <c r="T324" s="25"/>
      <c r="U324" s="25"/>
      <c r="V324" s="25"/>
      <c r="W324" s="25"/>
      <c r="X324" s="25"/>
      <c r="Y324" s="25"/>
    </row>
    <row r="325" spans="2:25" ht="14.25">
      <c r="B325" s="23"/>
      <c r="C325" s="23"/>
      <c r="D325" s="31"/>
      <c r="E325" s="31"/>
      <c r="F325" s="31"/>
      <c r="G325" s="31"/>
      <c r="H325" s="31"/>
      <c r="I325" s="25"/>
      <c r="J325" s="25"/>
      <c r="K325" s="25"/>
      <c r="L325" s="25"/>
      <c r="M325" s="25"/>
      <c r="N325" s="25"/>
      <c r="O325" s="25"/>
      <c r="P325" s="25"/>
      <c r="Q325" s="25"/>
      <c r="R325" s="25"/>
      <c r="S325" s="25"/>
      <c r="T325" s="25"/>
      <c r="U325" s="25"/>
      <c r="V325" s="25"/>
      <c r="W325" s="25"/>
      <c r="X325" s="25"/>
      <c r="Y325" s="25"/>
    </row>
    <row r="326" spans="2:25" ht="14.25">
      <c r="B326" s="23"/>
      <c r="C326" s="23"/>
      <c r="D326" s="31"/>
      <c r="E326" s="31"/>
      <c r="F326" s="31"/>
      <c r="G326" s="31"/>
      <c r="H326" s="31"/>
      <c r="I326" s="25"/>
      <c r="J326" s="25"/>
      <c r="K326" s="25"/>
      <c r="L326" s="25"/>
      <c r="M326" s="25"/>
      <c r="N326" s="25"/>
      <c r="O326" s="25"/>
      <c r="P326" s="25"/>
      <c r="Q326" s="25"/>
      <c r="R326" s="25"/>
      <c r="S326" s="25"/>
      <c r="T326" s="25"/>
      <c r="U326" s="25"/>
      <c r="V326" s="25"/>
      <c r="W326" s="25"/>
      <c r="X326" s="25"/>
      <c r="Y326" s="25"/>
    </row>
    <row r="327" spans="2:25" ht="14.25">
      <c r="B327" s="23"/>
      <c r="C327" s="23"/>
      <c r="D327" s="31"/>
      <c r="E327" s="31"/>
      <c r="F327" s="31"/>
      <c r="G327" s="31"/>
      <c r="H327" s="31"/>
      <c r="I327" s="25"/>
      <c r="J327" s="25"/>
      <c r="K327" s="25"/>
      <c r="L327" s="25"/>
      <c r="M327" s="25"/>
      <c r="N327" s="25"/>
      <c r="O327" s="25"/>
      <c r="P327" s="25"/>
      <c r="Q327" s="25"/>
      <c r="R327" s="25"/>
      <c r="S327" s="25"/>
      <c r="T327" s="25"/>
      <c r="U327" s="25"/>
      <c r="V327" s="25"/>
      <c r="W327" s="25"/>
      <c r="X327" s="25"/>
      <c r="Y327" s="25"/>
    </row>
    <row r="328" spans="2:25" ht="14.25">
      <c r="B328" s="23"/>
      <c r="C328" s="23"/>
      <c r="D328" s="31"/>
      <c r="E328" s="31"/>
      <c r="F328" s="31"/>
      <c r="G328" s="31"/>
      <c r="H328" s="31"/>
      <c r="I328" s="25"/>
      <c r="J328" s="25"/>
      <c r="K328" s="25"/>
      <c r="L328" s="25"/>
      <c r="M328" s="25"/>
      <c r="N328" s="25"/>
      <c r="O328" s="25"/>
      <c r="P328" s="25"/>
      <c r="Q328" s="25"/>
      <c r="R328" s="25"/>
      <c r="S328" s="25"/>
      <c r="T328" s="25"/>
      <c r="U328" s="25"/>
      <c r="V328" s="25"/>
      <c r="W328" s="25"/>
      <c r="X328" s="25"/>
      <c r="Y328" s="25"/>
    </row>
    <row r="329" spans="2:25" ht="14.25">
      <c r="B329" s="23"/>
      <c r="C329" s="23"/>
      <c r="D329" s="31"/>
      <c r="E329" s="31"/>
      <c r="F329" s="31"/>
      <c r="G329" s="31"/>
      <c r="H329" s="31"/>
      <c r="I329" s="25"/>
      <c r="J329" s="25"/>
      <c r="K329" s="25"/>
      <c r="L329" s="25"/>
      <c r="M329" s="25"/>
      <c r="N329" s="25"/>
      <c r="O329" s="25"/>
      <c r="P329" s="25"/>
      <c r="Q329" s="25"/>
      <c r="R329" s="25"/>
      <c r="S329" s="25"/>
      <c r="T329" s="25"/>
      <c r="U329" s="25"/>
      <c r="V329" s="25"/>
      <c r="W329" s="25"/>
      <c r="X329" s="25"/>
      <c r="Y329" s="25"/>
    </row>
    <row r="330" spans="2:25" ht="14.25">
      <c r="B330" s="23"/>
      <c r="C330" s="23"/>
      <c r="D330" s="31"/>
      <c r="E330" s="31"/>
      <c r="F330" s="31"/>
      <c r="G330" s="31"/>
      <c r="H330" s="31"/>
      <c r="I330" s="25"/>
      <c r="J330" s="25"/>
      <c r="K330" s="25"/>
      <c r="L330" s="25"/>
      <c r="M330" s="25"/>
      <c r="N330" s="25"/>
      <c r="O330" s="25"/>
      <c r="P330" s="25"/>
      <c r="Q330" s="25"/>
      <c r="R330" s="25"/>
      <c r="S330" s="25"/>
      <c r="T330" s="25"/>
      <c r="U330" s="25"/>
      <c r="V330" s="25"/>
      <c r="W330" s="25"/>
      <c r="X330" s="25"/>
      <c r="Y330" s="25"/>
    </row>
    <row r="331" spans="2:25" ht="14.25">
      <c r="B331" s="23"/>
      <c r="C331" s="23"/>
      <c r="D331" s="31"/>
      <c r="E331" s="31"/>
      <c r="F331" s="31"/>
      <c r="G331" s="31"/>
      <c r="H331" s="31"/>
      <c r="I331" s="25"/>
      <c r="J331" s="25"/>
      <c r="K331" s="25"/>
      <c r="L331" s="25"/>
      <c r="M331" s="25"/>
      <c r="N331" s="25"/>
      <c r="O331" s="25"/>
      <c r="P331" s="25"/>
      <c r="Q331" s="25"/>
      <c r="R331" s="25"/>
      <c r="S331" s="25"/>
      <c r="T331" s="25"/>
      <c r="U331" s="25"/>
      <c r="V331" s="25"/>
      <c r="W331" s="25"/>
      <c r="X331" s="25"/>
      <c r="Y331" s="25"/>
    </row>
    <row r="332" spans="2:25" ht="14.25">
      <c r="B332" s="23"/>
      <c r="C332" s="23"/>
      <c r="D332" s="31"/>
      <c r="E332" s="31"/>
      <c r="F332" s="31"/>
      <c r="G332" s="31"/>
      <c r="H332" s="31"/>
      <c r="I332" s="25"/>
      <c r="J332" s="25"/>
      <c r="K332" s="25"/>
      <c r="L332" s="25"/>
      <c r="M332" s="25"/>
      <c r="N332" s="25"/>
      <c r="O332" s="25"/>
      <c r="P332" s="25"/>
      <c r="Q332" s="25"/>
      <c r="R332" s="25"/>
      <c r="S332" s="25"/>
      <c r="T332" s="25"/>
      <c r="U332" s="25"/>
      <c r="V332" s="25"/>
      <c r="W332" s="25"/>
      <c r="X332" s="25"/>
      <c r="Y332" s="25"/>
    </row>
    <row r="333" spans="2:25" ht="14.25">
      <c r="B333" s="23"/>
      <c r="C333" s="23"/>
      <c r="D333" s="31"/>
      <c r="E333" s="31"/>
      <c r="F333" s="31"/>
      <c r="G333" s="31"/>
      <c r="H333" s="31"/>
      <c r="I333" s="25"/>
      <c r="J333" s="25"/>
      <c r="K333" s="25"/>
      <c r="L333" s="25"/>
      <c r="M333" s="25"/>
      <c r="N333" s="25"/>
      <c r="O333" s="25"/>
      <c r="P333" s="25"/>
      <c r="Q333" s="25"/>
      <c r="R333" s="25"/>
      <c r="S333" s="25"/>
      <c r="T333" s="25"/>
      <c r="U333" s="25"/>
      <c r="V333" s="25"/>
      <c r="W333" s="25"/>
      <c r="X333" s="25"/>
      <c r="Y333" s="25"/>
    </row>
    <row r="334" spans="2:25" ht="14.25">
      <c r="B334" s="23"/>
      <c r="C334" s="23"/>
      <c r="D334" s="31"/>
      <c r="E334" s="31"/>
      <c r="F334" s="31"/>
      <c r="G334" s="31"/>
      <c r="H334" s="31"/>
      <c r="I334" s="25"/>
      <c r="J334" s="25"/>
      <c r="K334" s="25"/>
      <c r="L334" s="25"/>
      <c r="M334" s="25"/>
      <c r="N334" s="25"/>
      <c r="O334" s="25"/>
      <c r="P334" s="25"/>
      <c r="Q334" s="25"/>
      <c r="R334" s="25"/>
      <c r="S334" s="25"/>
      <c r="T334" s="25"/>
      <c r="U334" s="25"/>
      <c r="V334" s="25"/>
      <c r="W334" s="25"/>
      <c r="X334" s="25"/>
      <c r="Y334" s="25"/>
    </row>
    <row r="335" spans="2:25" ht="14.25">
      <c r="B335" s="23"/>
      <c r="C335" s="23"/>
      <c r="D335" s="31"/>
      <c r="E335" s="31"/>
      <c r="F335" s="31"/>
      <c r="G335" s="31"/>
      <c r="H335" s="31"/>
      <c r="I335" s="25"/>
      <c r="J335" s="25"/>
      <c r="K335" s="25"/>
      <c r="L335" s="25"/>
      <c r="M335" s="25"/>
      <c r="N335" s="25"/>
      <c r="O335" s="25"/>
      <c r="P335" s="25"/>
      <c r="Q335" s="25"/>
      <c r="R335" s="25"/>
      <c r="S335" s="25"/>
      <c r="T335" s="25"/>
      <c r="U335" s="25"/>
      <c r="V335" s="25"/>
      <c r="W335" s="25"/>
      <c r="X335" s="25"/>
      <c r="Y335" s="25"/>
    </row>
    <row r="336" spans="2:25" ht="14.25">
      <c r="B336" s="23"/>
      <c r="C336" s="23"/>
      <c r="D336" s="31"/>
      <c r="E336" s="31"/>
      <c r="F336" s="31"/>
      <c r="G336" s="31"/>
      <c r="H336" s="31"/>
      <c r="I336" s="25"/>
      <c r="J336" s="25"/>
      <c r="K336" s="25"/>
      <c r="L336" s="25"/>
      <c r="M336" s="25"/>
      <c r="N336" s="25"/>
      <c r="O336" s="25"/>
      <c r="P336" s="25"/>
      <c r="Q336" s="25"/>
      <c r="R336" s="25"/>
      <c r="S336" s="25"/>
      <c r="T336" s="25"/>
      <c r="U336" s="25"/>
      <c r="V336" s="25"/>
      <c r="W336" s="25"/>
      <c r="X336" s="25"/>
      <c r="Y336" s="25"/>
    </row>
    <row r="337" spans="2:25" ht="14.25">
      <c r="B337" s="23"/>
      <c r="C337" s="23"/>
      <c r="D337" s="31"/>
      <c r="E337" s="31"/>
      <c r="F337" s="31"/>
      <c r="G337" s="31"/>
      <c r="H337" s="31"/>
      <c r="I337" s="25"/>
      <c r="J337" s="25"/>
      <c r="K337" s="25"/>
      <c r="L337" s="25"/>
      <c r="M337" s="25"/>
      <c r="N337" s="25"/>
      <c r="O337" s="25"/>
      <c r="P337" s="25"/>
      <c r="Q337" s="25"/>
      <c r="R337" s="25"/>
      <c r="S337" s="25"/>
      <c r="T337" s="25"/>
      <c r="U337" s="25"/>
      <c r="V337" s="25"/>
      <c r="W337" s="25"/>
      <c r="X337" s="25"/>
      <c r="Y337" s="25"/>
    </row>
    <row r="338" spans="2:25" ht="14.25">
      <c r="B338" s="23"/>
      <c r="C338" s="23"/>
      <c r="D338" s="31"/>
      <c r="E338" s="31"/>
      <c r="F338" s="31"/>
      <c r="G338" s="31"/>
      <c r="H338" s="31"/>
      <c r="I338" s="25"/>
      <c r="J338" s="25"/>
      <c r="K338" s="25"/>
      <c r="L338" s="25"/>
      <c r="M338" s="25"/>
      <c r="N338" s="25"/>
      <c r="O338" s="25"/>
      <c r="P338" s="25"/>
      <c r="Q338" s="25"/>
      <c r="R338" s="25"/>
      <c r="S338" s="25"/>
      <c r="T338" s="25"/>
      <c r="U338" s="25"/>
      <c r="V338" s="25"/>
      <c r="W338" s="25"/>
      <c r="X338" s="25"/>
      <c r="Y338" s="25"/>
    </row>
    <row r="339" spans="2:25" ht="14.25">
      <c r="B339" s="23"/>
      <c r="C339" s="23"/>
      <c r="D339" s="31"/>
      <c r="E339" s="31"/>
      <c r="F339" s="31"/>
      <c r="G339" s="31"/>
      <c r="H339" s="31"/>
      <c r="I339" s="25"/>
      <c r="J339" s="25"/>
      <c r="K339" s="25"/>
      <c r="L339" s="25"/>
      <c r="M339" s="25"/>
      <c r="N339" s="25"/>
      <c r="O339" s="25"/>
      <c r="P339" s="25"/>
      <c r="Q339" s="25"/>
      <c r="R339" s="25"/>
      <c r="S339" s="25"/>
      <c r="T339" s="25"/>
      <c r="U339" s="25"/>
      <c r="V339" s="25"/>
      <c r="W339" s="25"/>
      <c r="X339" s="25"/>
      <c r="Y339" s="25"/>
    </row>
    <row r="340" spans="2:25" ht="14.25">
      <c r="B340" s="23"/>
      <c r="C340" s="23"/>
      <c r="D340" s="31"/>
      <c r="E340" s="31"/>
      <c r="F340" s="31"/>
      <c r="G340" s="31"/>
      <c r="H340" s="31"/>
      <c r="I340" s="25"/>
      <c r="J340" s="25"/>
      <c r="K340" s="25"/>
      <c r="L340" s="25"/>
      <c r="M340" s="25"/>
      <c r="N340" s="25"/>
      <c r="O340" s="25"/>
      <c r="P340" s="25"/>
      <c r="Q340" s="25"/>
      <c r="R340" s="25"/>
      <c r="S340" s="25"/>
      <c r="T340" s="25"/>
      <c r="U340" s="25"/>
      <c r="V340" s="25"/>
      <c r="W340" s="25"/>
      <c r="X340" s="25"/>
      <c r="Y340" s="25"/>
    </row>
    <row r="341" spans="2:25" ht="14.25">
      <c r="B341" s="23"/>
      <c r="C341" s="23"/>
      <c r="D341" s="31"/>
      <c r="E341" s="31"/>
      <c r="F341" s="31"/>
      <c r="G341" s="31"/>
      <c r="H341" s="31"/>
      <c r="I341" s="25"/>
      <c r="J341" s="25"/>
      <c r="K341" s="25"/>
      <c r="L341" s="25"/>
      <c r="M341" s="25"/>
      <c r="N341" s="25"/>
      <c r="O341" s="25"/>
      <c r="P341" s="25"/>
      <c r="Q341" s="25"/>
      <c r="R341" s="25"/>
      <c r="S341" s="25"/>
      <c r="T341" s="25"/>
      <c r="U341" s="25"/>
      <c r="V341" s="25"/>
      <c r="W341" s="25"/>
      <c r="X341" s="25"/>
      <c r="Y341" s="25"/>
    </row>
    <row r="342" spans="2:25" ht="14.25">
      <c r="B342" s="23"/>
      <c r="C342" s="23"/>
      <c r="D342" s="31"/>
      <c r="E342" s="31"/>
      <c r="F342" s="31"/>
      <c r="G342" s="31"/>
      <c r="H342" s="31"/>
      <c r="I342" s="25"/>
      <c r="J342" s="25"/>
      <c r="K342" s="25"/>
      <c r="L342" s="25"/>
      <c r="M342" s="25"/>
      <c r="N342" s="25"/>
      <c r="O342" s="25"/>
      <c r="P342" s="25"/>
      <c r="Q342" s="25"/>
      <c r="R342" s="25"/>
      <c r="S342" s="25"/>
      <c r="T342" s="25"/>
      <c r="U342" s="25"/>
      <c r="V342" s="25"/>
      <c r="W342" s="25"/>
      <c r="X342" s="25"/>
      <c r="Y342" s="25"/>
    </row>
    <row r="343" spans="2:25" ht="14.25">
      <c r="B343" s="23"/>
      <c r="C343" s="23"/>
      <c r="D343" s="31"/>
      <c r="E343" s="31"/>
      <c r="F343" s="31"/>
      <c r="G343" s="31"/>
      <c r="H343" s="31"/>
      <c r="I343" s="25"/>
      <c r="J343" s="25"/>
      <c r="K343" s="25"/>
      <c r="L343" s="25"/>
      <c r="M343" s="25"/>
      <c r="N343" s="25"/>
      <c r="O343" s="25"/>
      <c r="P343" s="25"/>
      <c r="Q343" s="25"/>
      <c r="R343" s="25"/>
      <c r="S343" s="25"/>
      <c r="T343" s="25"/>
      <c r="U343" s="25"/>
      <c r="V343" s="25"/>
      <c r="W343" s="25"/>
      <c r="X343" s="25"/>
      <c r="Y343" s="25"/>
    </row>
    <row r="344" spans="2:25" ht="14.25">
      <c r="B344" s="23"/>
      <c r="C344" s="23"/>
      <c r="D344" s="31"/>
      <c r="E344" s="31"/>
      <c r="F344" s="31"/>
      <c r="G344" s="31"/>
      <c r="H344" s="31"/>
      <c r="I344" s="25"/>
      <c r="J344" s="25"/>
      <c r="K344" s="25"/>
      <c r="L344" s="25"/>
      <c r="M344" s="25"/>
      <c r="N344" s="25"/>
      <c r="O344" s="25"/>
      <c r="P344" s="25"/>
      <c r="Q344" s="25"/>
      <c r="R344" s="25"/>
      <c r="S344" s="25"/>
      <c r="T344" s="25"/>
      <c r="U344" s="25"/>
      <c r="V344" s="25"/>
      <c r="W344" s="25"/>
      <c r="X344" s="25"/>
      <c r="Y344" s="25"/>
    </row>
    <row r="345" spans="2:25" ht="14.25">
      <c r="B345" s="23"/>
      <c r="C345" s="23"/>
      <c r="D345" s="31"/>
      <c r="E345" s="31"/>
      <c r="F345" s="31"/>
      <c r="G345" s="31"/>
      <c r="H345" s="31"/>
      <c r="I345" s="25"/>
      <c r="J345" s="25"/>
      <c r="K345" s="25"/>
      <c r="L345" s="25"/>
      <c r="M345" s="25"/>
      <c r="N345" s="25"/>
      <c r="O345" s="25"/>
      <c r="P345" s="25"/>
      <c r="Q345" s="25"/>
      <c r="R345" s="25"/>
      <c r="S345" s="25"/>
      <c r="T345" s="25"/>
      <c r="U345" s="25"/>
      <c r="V345" s="25"/>
      <c r="W345" s="25"/>
      <c r="X345" s="25"/>
      <c r="Y345" s="25"/>
    </row>
    <row r="346" spans="2:25" ht="14.25">
      <c r="B346" s="23"/>
      <c r="C346" s="23"/>
      <c r="D346" s="31"/>
      <c r="E346" s="31"/>
      <c r="F346" s="31"/>
      <c r="G346" s="31"/>
      <c r="H346" s="31"/>
      <c r="I346" s="25"/>
      <c r="J346" s="25"/>
      <c r="K346" s="25"/>
      <c r="L346" s="25"/>
      <c r="M346" s="25"/>
      <c r="N346" s="25"/>
      <c r="O346" s="25"/>
      <c r="P346" s="25"/>
      <c r="Q346" s="25"/>
      <c r="R346" s="25"/>
      <c r="S346" s="25"/>
      <c r="T346" s="25"/>
      <c r="U346" s="25"/>
      <c r="V346" s="25"/>
      <c r="W346" s="25"/>
      <c r="X346" s="25"/>
      <c r="Y346" s="25"/>
    </row>
    <row r="347" spans="2:25" ht="14.25">
      <c r="B347" s="23"/>
      <c r="C347" s="23"/>
      <c r="D347" s="31"/>
      <c r="E347" s="31"/>
      <c r="F347" s="31"/>
      <c r="G347" s="31"/>
      <c r="H347" s="31"/>
      <c r="I347" s="25"/>
      <c r="J347" s="25"/>
      <c r="K347" s="25"/>
      <c r="L347" s="25"/>
      <c r="M347" s="25"/>
      <c r="N347" s="25"/>
      <c r="O347" s="25"/>
      <c r="P347" s="25"/>
      <c r="Q347" s="25"/>
      <c r="R347" s="25"/>
      <c r="S347" s="25"/>
      <c r="T347" s="25"/>
      <c r="U347" s="25"/>
      <c r="V347" s="25"/>
      <c r="W347" s="25"/>
      <c r="X347" s="25"/>
      <c r="Y347" s="25"/>
    </row>
    <row r="348" spans="2:25" ht="14.25">
      <c r="B348" s="23"/>
      <c r="C348" s="23"/>
      <c r="D348" s="31"/>
      <c r="E348" s="31"/>
      <c r="F348" s="31"/>
      <c r="G348" s="31"/>
      <c r="H348" s="31"/>
      <c r="I348" s="25"/>
      <c r="J348" s="25"/>
      <c r="K348" s="25"/>
      <c r="L348" s="25"/>
      <c r="M348" s="25"/>
      <c r="N348" s="25"/>
      <c r="O348" s="25"/>
      <c r="P348" s="25"/>
      <c r="Q348" s="25"/>
      <c r="R348" s="25"/>
      <c r="S348" s="25"/>
      <c r="T348" s="25"/>
      <c r="U348" s="25"/>
      <c r="V348" s="25"/>
      <c r="W348" s="25"/>
      <c r="X348" s="25"/>
      <c r="Y348" s="25"/>
    </row>
    <row r="349" spans="2:25" ht="14.25">
      <c r="B349" s="23"/>
      <c r="C349" s="23"/>
      <c r="D349" s="31"/>
      <c r="E349" s="31"/>
      <c r="F349" s="31"/>
      <c r="G349" s="31"/>
      <c r="H349" s="31"/>
      <c r="I349" s="25"/>
      <c r="J349" s="25"/>
      <c r="K349" s="25"/>
      <c r="L349" s="25"/>
      <c r="M349" s="25"/>
      <c r="N349" s="25"/>
      <c r="O349" s="25"/>
      <c r="P349" s="25"/>
      <c r="Q349" s="25"/>
      <c r="R349" s="25"/>
      <c r="S349" s="25"/>
      <c r="T349" s="25"/>
      <c r="U349" s="25"/>
      <c r="V349" s="25"/>
      <c r="W349" s="25"/>
      <c r="X349" s="25"/>
      <c r="Y349" s="25"/>
    </row>
    <row r="350" spans="2:25" ht="14.25">
      <c r="B350" s="23"/>
      <c r="C350" s="23"/>
      <c r="D350" s="31"/>
      <c r="E350" s="31"/>
      <c r="F350" s="31"/>
      <c r="G350" s="31"/>
      <c r="H350" s="31"/>
      <c r="I350" s="25"/>
      <c r="J350" s="25"/>
      <c r="K350" s="25"/>
      <c r="L350" s="25"/>
      <c r="M350" s="25"/>
      <c r="N350" s="25"/>
      <c r="O350" s="25"/>
      <c r="P350" s="25"/>
      <c r="Q350" s="25"/>
      <c r="R350" s="25"/>
      <c r="S350" s="25"/>
      <c r="T350" s="25"/>
      <c r="U350" s="25"/>
      <c r="V350" s="25"/>
      <c r="W350" s="25"/>
      <c r="X350" s="25"/>
      <c r="Y350" s="25"/>
    </row>
    <row r="351" spans="2:25" ht="14.25">
      <c r="B351" s="23"/>
      <c r="C351" s="23"/>
      <c r="D351" s="31"/>
      <c r="E351" s="31"/>
      <c r="F351" s="31"/>
      <c r="G351" s="31"/>
      <c r="H351" s="31"/>
      <c r="I351" s="25"/>
      <c r="J351" s="25"/>
      <c r="K351" s="25"/>
      <c r="L351" s="25"/>
      <c r="M351" s="25"/>
      <c r="N351" s="25"/>
      <c r="O351" s="25"/>
      <c r="P351" s="25"/>
      <c r="Q351" s="25"/>
      <c r="R351" s="25"/>
      <c r="S351" s="25"/>
      <c r="T351" s="25"/>
      <c r="U351" s="25"/>
      <c r="V351" s="25"/>
      <c r="W351" s="25"/>
      <c r="X351" s="25"/>
      <c r="Y351" s="25"/>
    </row>
    <row r="352" spans="2:25" ht="14.25">
      <c r="B352" s="23"/>
      <c r="C352" s="23"/>
      <c r="D352" s="31"/>
      <c r="E352" s="31"/>
      <c r="F352" s="31"/>
      <c r="G352" s="31"/>
      <c r="H352" s="31"/>
      <c r="I352" s="25"/>
      <c r="J352" s="25"/>
      <c r="K352" s="25"/>
      <c r="L352" s="25"/>
      <c r="M352" s="25"/>
      <c r="N352" s="25"/>
      <c r="O352" s="25"/>
      <c r="P352" s="25"/>
      <c r="Q352" s="25"/>
      <c r="R352" s="25"/>
      <c r="S352" s="25"/>
      <c r="T352" s="25"/>
      <c r="U352" s="25"/>
      <c r="V352" s="25"/>
      <c r="W352" s="25"/>
      <c r="X352" s="25"/>
      <c r="Y352" s="25"/>
    </row>
    <row r="353" spans="2:25" ht="14.25">
      <c r="B353" s="23"/>
      <c r="C353" s="23"/>
      <c r="D353" s="31"/>
      <c r="E353" s="31"/>
      <c r="F353" s="31"/>
      <c r="G353" s="31"/>
      <c r="H353" s="31"/>
      <c r="I353" s="25"/>
      <c r="J353" s="25"/>
      <c r="K353" s="25"/>
      <c r="L353" s="25"/>
      <c r="M353" s="25"/>
      <c r="N353" s="25"/>
      <c r="O353" s="25"/>
      <c r="P353" s="25"/>
      <c r="Q353" s="25"/>
      <c r="R353" s="25"/>
      <c r="S353" s="25"/>
      <c r="T353" s="25"/>
      <c r="U353" s="25"/>
      <c r="V353" s="25"/>
      <c r="W353" s="25"/>
      <c r="X353" s="25"/>
      <c r="Y353" s="25"/>
    </row>
    <row r="354" spans="2:25" ht="14.25">
      <c r="B354" s="23"/>
      <c r="C354" s="23"/>
      <c r="D354" s="31"/>
      <c r="E354" s="31"/>
      <c r="F354" s="31"/>
      <c r="G354" s="31"/>
      <c r="H354" s="31"/>
      <c r="I354" s="25"/>
      <c r="J354" s="25"/>
      <c r="K354" s="25"/>
      <c r="L354" s="25"/>
      <c r="M354" s="25"/>
      <c r="N354" s="25"/>
      <c r="O354" s="25"/>
      <c r="P354" s="25"/>
      <c r="Q354" s="25"/>
      <c r="R354" s="25"/>
      <c r="S354" s="25"/>
      <c r="T354" s="25"/>
      <c r="U354" s="25"/>
      <c r="V354" s="25"/>
      <c r="W354" s="25"/>
      <c r="X354" s="25"/>
      <c r="Y354" s="25"/>
    </row>
    <row r="355" spans="2:25" ht="14.25">
      <c r="B355" s="23"/>
      <c r="C355" s="23"/>
      <c r="D355" s="31"/>
      <c r="E355" s="31"/>
      <c r="F355" s="31"/>
      <c r="G355" s="31"/>
      <c r="H355" s="31"/>
      <c r="I355" s="25"/>
      <c r="J355" s="25"/>
      <c r="K355" s="25"/>
      <c r="L355" s="25"/>
      <c r="M355" s="25"/>
      <c r="N355" s="25"/>
      <c r="O355" s="25"/>
      <c r="P355" s="25"/>
      <c r="Q355" s="25"/>
      <c r="R355" s="25"/>
      <c r="S355" s="25"/>
      <c r="T355" s="25"/>
      <c r="U355" s="25"/>
      <c r="V355" s="25"/>
      <c r="W355" s="25"/>
      <c r="X355" s="25"/>
      <c r="Y355" s="25"/>
    </row>
    <row r="356" spans="2:25" ht="14.25">
      <c r="B356" s="23"/>
      <c r="C356" s="23"/>
      <c r="D356" s="31"/>
      <c r="E356" s="31"/>
      <c r="F356" s="31"/>
      <c r="G356" s="31"/>
      <c r="H356" s="31"/>
      <c r="I356" s="25"/>
      <c r="J356" s="25"/>
      <c r="K356" s="25"/>
      <c r="L356" s="25"/>
      <c r="M356" s="25"/>
      <c r="N356" s="25"/>
      <c r="O356" s="25"/>
      <c r="P356" s="25"/>
      <c r="Q356" s="25"/>
      <c r="R356" s="25"/>
      <c r="S356" s="25"/>
      <c r="T356" s="25"/>
      <c r="U356" s="25"/>
      <c r="V356" s="25"/>
      <c r="W356" s="25"/>
      <c r="X356" s="25"/>
      <c r="Y356" s="25"/>
    </row>
    <row r="357" spans="2:25" ht="14.25">
      <c r="B357" s="23"/>
      <c r="C357" s="23"/>
      <c r="D357" s="31"/>
      <c r="E357" s="31"/>
      <c r="F357" s="31"/>
      <c r="G357" s="31"/>
      <c r="H357" s="31"/>
      <c r="I357" s="25"/>
      <c r="J357" s="25"/>
      <c r="K357" s="25"/>
      <c r="L357" s="25"/>
      <c r="M357" s="25"/>
      <c r="N357" s="25"/>
      <c r="O357" s="25"/>
      <c r="P357" s="25"/>
      <c r="Q357" s="25"/>
      <c r="R357" s="25"/>
      <c r="S357" s="25"/>
      <c r="T357" s="25"/>
      <c r="U357" s="25"/>
      <c r="V357" s="25"/>
      <c r="W357" s="25"/>
      <c r="X357" s="25"/>
      <c r="Y357" s="25"/>
    </row>
    <row r="358" spans="2:25" ht="14.25">
      <c r="B358" s="23"/>
      <c r="C358" s="23"/>
      <c r="D358" s="31"/>
      <c r="E358" s="31"/>
      <c r="F358" s="31"/>
      <c r="G358" s="31"/>
      <c r="H358" s="31"/>
      <c r="I358" s="25"/>
      <c r="J358" s="25"/>
      <c r="K358" s="25"/>
      <c r="L358" s="25"/>
      <c r="M358" s="25"/>
      <c r="N358" s="25"/>
      <c r="O358" s="25"/>
      <c r="P358" s="25"/>
      <c r="Q358" s="25"/>
      <c r="R358" s="25"/>
      <c r="S358" s="25"/>
      <c r="T358" s="25"/>
      <c r="U358" s="25"/>
      <c r="V358" s="25"/>
      <c r="W358" s="25"/>
      <c r="X358" s="25"/>
      <c r="Y358" s="25"/>
    </row>
    <row r="359" spans="2:25" ht="14.25">
      <c r="B359" s="23"/>
      <c r="C359" s="23"/>
      <c r="D359" s="31"/>
      <c r="E359" s="31"/>
      <c r="F359" s="31"/>
      <c r="G359" s="31"/>
      <c r="H359" s="31"/>
      <c r="I359" s="25"/>
      <c r="J359" s="25"/>
      <c r="K359" s="25"/>
      <c r="L359" s="25"/>
      <c r="M359" s="25"/>
      <c r="N359" s="25"/>
      <c r="O359" s="25"/>
      <c r="P359" s="25"/>
      <c r="Q359" s="25"/>
      <c r="R359" s="25"/>
      <c r="S359" s="25"/>
      <c r="T359" s="25"/>
      <c r="U359" s="25"/>
      <c r="V359" s="25"/>
      <c r="W359" s="25"/>
      <c r="X359" s="25"/>
      <c r="Y359" s="25"/>
    </row>
    <row r="360" spans="2:25" ht="14.25">
      <c r="B360" s="23"/>
      <c r="C360" s="23"/>
      <c r="D360" s="31"/>
      <c r="E360" s="31"/>
      <c r="F360" s="31"/>
      <c r="G360" s="31"/>
      <c r="H360" s="31"/>
      <c r="I360" s="25"/>
      <c r="J360" s="25"/>
      <c r="K360" s="25"/>
      <c r="L360" s="25"/>
      <c r="M360" s="25"/>
      <c r="N360" s="25"/>
      <c r="O360" s="25"/>
      <c r="P360" s="25"/>
      <c r="Q360" s="25"/>
      <c r="R360" s="25"/>
      <c r="S360" s="25"/>
      <c r="T360" s="25"/>
      <c r="U360" s="25"/>
      <c r="V360" s="25"/>
      <c r="W360" s="25"/>
      <c r="X360" s="25"/>
      <c r="Y360" s="25"/>
    </row>
    <row r="361" spans="2:25" ht="14.25">
      <c r="B361" s="23"/>
      <c r="C361" s="23"/>
      <c r="D361" s="31"/>
      <c r="E361" s="31"/>
      <c r="F361" s="31"/>
      <c r="G361" s="31"/>
      <c r="H361" s="31"/>
      <c r="I361" s="25"/>
      <c r="J361" s="25"/>
      <c r="K361" s="25"/>
      <c r="L361" s="25"/>
      <c r="M361" s="25"/>
      <c r="N361" s="25"/>
      <c r="O361" s="25"/>
      <c r="P361" s="25"/>
      <c r="Q361" s="25"/>
      <c r="R361" s="25"/>
      <c r="S361" s="25"/>
      <c r="T361" s="25"/>
      <c r="U361" s="25"/>
      <c r="V361" s="25"/>
      <c r="W361" s="25"/>
      <c r="X361" s="25"/>
      <c r="Y361" s="25"/>
    </row>
    <row r="362" spans="2:25" ht="14.25">
      <c r="B362" s="23"/>
      <c r="C362" s="23"/>
      <c r="D362" s="31"/>
      <c r="E362" s="31"/>
      <c r="F362" s="31"/>
      <c r="G362" s="31"/>
      <c r="H362" s="31"/>
      <c r="I362" s="25"/>
      <c r="J362" s="25"/>
      <c r="K362" s="25"/>
      <c r="L362" s="25"/>
      <c r="M362" s="25"/>
      <c r="N362" s="25"/>
      <c r="O362" s="25"/>
      <c r="P362" s="25"/>
      <c r="Q362" s="25"/>
      <c r="R362" s="25"/>
      <c r="S362" s="25"/>
      <c r="T362" s="25"/>
      <c r="U362" s="25"/>
      <c r="V362" s="25"/>
      <c r="W362" s="25"/>
      <c r="X362" s="25"/>
      <c r="Y362" s="25"/>
    </row>
    <row r="363" spans="2:25" ht="14.25">
      <c r="B363" s="23"/>
      <c r="C363" s="23"/>
      <c r="D363" s="31"/>
      <c r="E363" s="31"/>
      <c r="F363" s="31"/>
      <c r="G363" s="31"/>
      <c r="H363" s="31"/>
      <c r="I363" s="25"/>
      <c r="J363" s="25"/>
      <c r="K363" s="25"/>
      <c r="L363" s="25"/>
      <c r="M363" s="25"/>
      <c r="N363" s="25"/>
      <c r="O363" s="25"/>
      <c r="P363" s="25"/>
      <c r="Q363" s="25"/>
      <c r="R363" s="25"/>
      <c r="S363" s="25"/>
      <c r="T363" s="25"/>
      <c r="U363" s="25"/>
      <c r="V363" s="25"/>
      <c r="W363" s="25"/>
      <c r="X363" s="25"/>
      <c r="Y363" s="25"/>
    </row>
    <row r="364" spans="2:25" ht="14.25">
      <c r="B364" s="23"/>
      <c r="C364" s="23"/>
      <c r="D364" s="31"/>
      <c r="E364" s="31"/>
      <c r="F364" s="31"/>
      <c r="G364" s="31"/>
      <c r="H364" s="31"/>
      <c r="I364" s="25"/>
      <c r="J364" s="25"/>
      <c r="K364" s="25"/>
      <c r="L364" s="25"/>
      <c r="M364" s="25"/>
      <c r="N364" s="25"/>
      <c r="O364" s="25"/>
      <c r="P364" s="25"/>
      <c r="Q364" s="25"/>
      <c r="R364" s="25"/>
      <c r="S364" s="25"/>
      <c r="T364" s="25"/>
      <c r="U364" s="25"/>
      <c r="V364" s="25"/>
      <c r="W364" s="25"/>
      <c r="X364" s="25"/>
      <c r="Y364" s="25"/>
    </row>
    <row r="365" spans="2:25" ht="14.25">
      <c r="B365" s="23"/>
      <c r="C365" s="23"/>
      <c r="D365" s="31"/>
      <c r="E365" s="31"/>
      <c r="F365" s="31"/>
      <c r="G365" s="31"/>
      <c r="H365" s="31"/>
      <c r="I365" s="25"/>
      <c r="J365" s="25"/>
      <c r="K365" s="25"/>
      <c r="L365" s="25"/>
      <c r="M365" s="25"/>
      <c r="N365" s="25"/>
      <c r="O365" s="25"/>
      <c r="P365" s="25"/>
      <c r="Q365" s="25"/>
      <c r="R365" s="25"/>
      <c r="S365" s="25"/>
      <c r="T365" s="25"/>
      <c r="U365" s="25"/>
      <c r="V365" s="25"/>
      <c r="W365" s="25"/>
      <c r="X365" s="25"/>
      <c r="Y365" s="25"/>
    </row>
    <row r="366" spans="2:25" ht="14.25">
      <c r="B366" s="23"/>
      <c r="C366" s="23"/>
      <c r="D366" s="31"/>
      <c r="E366" s="31"/>
      <c r="F366" s="31"/>
      <c r="G366" s="31"/>
      <c r="H366" s="31"/>
      <c r="I366" s="25"/>
      <c r="J366" s="25"/>
      <c r="K366" s="25"/>
      <c r="L366" s="25"/>
      <c r="M366" s="25"/>
      <c r="N366" s="25"/>
      <c r="O366" s="25"/>
      <c r="P366" s="25"/>
      <c r="Q366" s="25"/>
      <c r="R366" s="25"/>
      <c r="S366" s="25"/>
      <c r="T366" s="25"/>
      <c r="U366" s="25"/>
      <c r="V366" s="25"/>
      <c r="W366" s="25"/>
      <c r="X366" s="25"/>
      <c r="Y366" s="25"/>
    </row>
    <row r="367" spans="2:25" ht="14.25">
      <c r="B367" s="23"/>
      <c r="C367" s="23"/>
      <c r="D367" s="31"/>
      <c r="E367" s="31"/>
      <c r="F367" s="31"/>
      <c r="G367" s="31"/>
      <c r="H367" s="31"/>
      <c r="I367" s="25"/>
      <c r="J367" s="25"/>
      <c r="K367" s="25"/>
      <c r="L367" s="25"/>
      <c r="M367" s="25"/>
      <c r="N367" s="25"/>
      <c r="O367" s="25"/>
      <c r="P367" s="25"/>
      <c r="Q367" s="25"/>
      <c r="R367" s="25"/>
      <c r="S367" s="25"/>
      <c r="T367" s="25"/>
      <c r="U367" s="25"/>
      <c r="V367" s="25"/>
      <c r="W367" s="25"/>
      <c r="X367" s="25"/>
      <c r="Y367" s="25"/>
    </row>
    <row r="368" spans="2:25" ht="14.25">
      <c r="B368" s="23"/>
      <c r="C368" s="23"/>
      <c r="D368" s="31"/>
      <c r="E368" s="31"/>
      <c r="F368" s="31"/>
      <c r="G368" s="31"/>
      <c r="H368" s="31"/>
      <c r="I368" s="25"/>
      <c r="J368" s="25"/>
      <c r="K368" s="25"/>
      <c r="L368" s="25"/>
      <c r="M368" s="25"/>
      <c r="N368" s="25"/>
      <c r="O368" s="25"/>
      <c r="P368" s="25"/>
      <c r="Q368" s="25"/>
      <c r="R368" s="25"/>
      <c r="S368" s="25"/>
      <c r="T368" s="25"/>
      <c r="U368" s="25"/>
      <c r="V368" s="25"/>
      <c r="W368" s="25"/>
      <c r="X368" s="25"/>
      <c r="Y368" s="25"/>
    </row>
    <row r="369" spans="2:25" ht="14.25">
      <c r="B369" s="23"/>
      <c r="C369" s="23"/>
      <c r="D369" s="31"/>
      <c r="E369" s="31"/>
      <c r="F369" s="31"/>
      <c r="G369" s="31"/>
      <c r="H369" s="31"/>
      <c r="I369" s="25"/>
      <c r="J369" s="25"/>
      <c r="K369" s="25"/>
      <c r="L369" s="25"/>
      <c r="M369" s="25"/>
      <c r="N369" s="25"/>
      <c r="O369" s="25"/>
      <c r="P369" s="25"/>
      <c r="Q369" s="25"/>
      <c r="R369" s="25"/>
      <c r="S369" s="25"/>
      <c r="T369" s="25"/>
      <c r="U369" s="25"/>
      <c r="V369" s="25"/>
      <c r="W369" s="25"/>
      <c r="X369" s="25"/>
      <c r="Y369" s="25"/>
    </row>
    <row r="370" spans="2:25" ht="14.25">
      <c r="B370" s="23"/>
      <c r="C370" s="23"/>
      <c r="D370" s="31"/>
      <c r="E370" s="31"/>
      <c r="F370" s="31"/>
      <c r="G370" s="31"/>
      <c r="H370" s="31"/>
      <c r="I370" s="25"/>
      <c r="J370" s="25"/>
      <c r="K370" s="25"/>
      <c r="L370" s="25"/>
      <c r="M370" s="25"/>
      <c r="N370" s="25"/>
      <c r="O370" s="25"/>
      <c r="P370" s="25"/>
      <c r="Q370" s="25"/>
      <c r="R370" s="25"/>
      <c r="S370" s="25"/>
      <c r="T370" s="25"/>
      <c r="U370" s="25"/>
      <c r="V370" s="25"/>
      <c r="W370" s="25"/>
      <c r="X370" s="25"/>
      <c r="Y370" s="25"/>
    </row>
    <row r="371" spans="2:25" ht="14.25">
      <c r="B371" s="23"/>
      <c r="C371" s="23"/>
      <c r="D371" s="31"/>
      <c r="E371" s="31"/>
      <c r="F371" s="31"/>
      <c r="G371" s="31"/>
      <c r="H371" s="31"/>
      <c r="I371" s="25"/>
      <c r="J371" s="25"/>
      <c r="K371" s="25"/>
      <c r="L371" s="25"/>
      <c r="M371" s="25"/>
      <c r="N371" s="25"/>
      <c r="O371" s="25"/>
      <c r="P371" s="25"/>
      <c r="Q371" s="25"/>
      <c r="R371" s="25"/>
      <c r="S371" s="25"/>
      <c r="T371" s="25"/>
      <c r="U371" s="25"/>
      <c r="V371" s="25"/>
      <c r="W371" s="25"/>
      <c r="X371" s="25"/>
      <c r="Y371" s="25"/>
    </row>
    <row r="372" spans="2:25" ht="14.25">
      <c r="B372" s="23"/>
      <c r="C372" s="23"/>
      <c r="D372" s="31"/>
      <c r="E372" s="31"/>
      <c r="F372" s="31"/>
      <c r="G372" s="31"/>
      <c r="H372" s="31"/>
      <c r="I372" s="25"/>
      <c r="J372" s="25"/>
      <c r="K372" s="25"/>
      <c r="L372" s="25"/>
      <c r="M372" s="25"/>
      <c r="N372" s="25"/>
      <c r="O372" s="25"/>
      <c r="P372" s="25"/>
      <c r="Q372" s="25"/>
      <c r="R372" s="25"/>
      <c r="S372" s="25"/>
      <c r="T372" s="25"/>
      <c r="U372" s="25"/>
      <c r="V372" s="25"/>
      <c r="W372" s="25"/>
      <c r="X372" s="25"/>
      <c r="Y372" s="25"/>
    </row>
    <row r="373" spans="2:25" ht="14.25">
      <c r="B373" s="23"/>
      <c r="C373" s="23"/>
      <c r="D373" s="31"/>
      <c r="E373" s="31"/>
      <c r="F373" s="31"/>
      <c r="G373" s="31"/>
      <c r="H373" s="31"/>
      <c r="I373" s="25"/>
      <c r="J373" s="25"/>
      <c r="K373" s="25"/>
      <c r="L373" s="25"/>
      <c r="M373" s="25"/>
      <c r="N373" s="25"/>
      <c r="O373" s="25"/>
      <c r="P373" s="25"/>
      <c r="Q373" s="25"/>
      <c r="R373" s="25"/>
      <c r="S373" s="25"/>
      <c r="T373" s="25"/>
      <c r="U373" s="25"/>
      <c r="V373" s="25"/>
      <c r="W373" s="25"/>
      <c r="X373" s="25"/>
      <c r="Y373" s="25"/>
    </row>
    <row r="374" spans="2:25" ht="14.25">
      <c r="B374" s="23"/>
      <c r="C374" s="23"/>
      <c r="D374" s="31"/>
      <c r="E374" s="31"/>
      <c r="F374" s="31"/>
      <c r="G374" s="31"/>
      <c r="H374" s="31"/>
      <c r="I374" s="25"/>
      <c r="J374" s="25"/>
      <c r="K374" s="25"/>
      <c r="L374" s="25"/>
      <c r="M374" s="25"/>
      <c r="N374" s="25"/>
      <c r="O374" s="25"/>
      <c r="P374" s="25"/>
      <c r="Q374" s="25"/>
      <c r="R374" s="25"/>
      <c r="S374" s="25"/>
      <c r="T374" s="25"/>
      <c r="U374" s="25"/>
      <c r="V374" s="25"/>
      <c r="W374" s="25"/>
      <c r="X374" s="25"/>
      <c r="Y374" s="25"/>
    </row>
    <row r="375" spans="2:25" ht="14.25">
      <c r="B375" s="23"/>
      <c r="C375" s="23"/>
      <c r="D375" s="31"/>
      <c r="E375" s="31"/>
      <c r="F375" s="31"/>
      <c r="G375" s="31"/>
      <c r="H375" s="31"/>
      <c r="I375" s="25"/>
      <c r="J375" s="25"/>
      <c r="K375" s="25"/>
      <c r="L375" s="25"/>
      <c r="M375" s="25"/>
      <c r="N375" s="25"/>
      <c r="O375" s="25"/>
      <c r="P375" s="25"/>
      <c r="Q375" s="25"/>
      <c r="R375" s="25"/>
      <c r="S375" s="25"/>
      <c r="T375" s="25"/>
      <c r="U375" s="25"/>
      <c r="V375" s="25"/>
      <c r="W375" s="25"/>
      <c r="X375" s="25"/>
      <c r="Y375" s="25"/>
    </row>
    <row r="376" spans="2:25" ht="14.25">
      <c r="B376" s="23"/>
      <c r="C376" s="23"/>
      <c r="D376" s="31"/>
      <c r="E376" s="31"/>
      <c r="F376" s="31"/>
      <c r="G376" s="31"/>
      <c r="H376" s="31"/>
      <c r="I376" s="25"/>
      <c r="J376" s="25"/>
      <c r="K376" s="25"/>
      <c r="L376" s="25"/>
      <c r="M376" s="25"/>
      <c r="N376" s="25"/>
      <c r="O376" s="25"/>
      <c r="P376" s="25"/>
      <c r="Q376" s="25"/>
      <c r="R376" s="25"/>
      <c r="S376" s="25"/>
      <c r="T376" s="25"/>
      <c r="U376" s="25"/>
      <c r="V376" s="25"/>
      <c r="W376" s="25"/>
      <c r="X376" s="25"/>
      <c r="Y376" s="25"/>
    </row>
    <row r="377" spans="2:25" ht="14.25">
      <c r="B377" s="23"/>
      <c r="C377" s="23"/>
      <c r="D377" s="31"/>
      <c r="E377" s="31"/>
      <c r="F377" s="31"/>
      <c r="G377" s="31"/>
      <c r="H377" s="31"/>
      <c r="I377" s="25"/>
      <c r="J377" s="25"/>
      <c r="K377" s="25"/>
      <c r="L377" s="25"/>
      <c r="M377" s="25"/>
      <c r="N377" s="25"/>
      <c r="O377" s="25"/>
      <c r="P377" s="25"/>
      <c r="Q377" s="25"/>
      <c r="R377" s="25"/>
      <c r="S377" s="25"/>
      <c r="T377" s="25"/>
      <c r="U377" s="25"/>
      <c r="V377" s="25"/>
      <c r="W377" s="25"/>
      <c r="X377" s="25"/>
      <c r="Y377" s="25"/>
    </row>
    <row r="378" spans="2:25" ht="14.25">
      <c r="B378" s="23"/>
      <c r="C378" s="23"/>
      <c r="D378" s="31"/>
      <c r="E378" s="31"/>
      <c r="F378" s="31"/>
      <c r="G378" s="31"/>
      <c r="H378" s="31"/>
      <c r="I378" s="25"/>
      <c r="J378" s="25"/>
      <c r="K378" s="25"/>
      <c r="L378" s="25"/>
      <c r="M378" s="25"/>
      <c r="N378" s="25"/>
      <c r="O378" s="25"/>
      <c r="P378" s="25"/>
      <c r="Q378" s="25"/>
      <c r="R378" s="25"/>
      <c r="S378" s="25"/>
      <c r="T378" s="25"/>
      <c r="U378" s="25"/>
      <c r="V378" s="25"/>
      <c r="W378" s="25"/>
      <c r="X378" s="25"/>
      <c r="Y378" s="25"/>
    </row>
    <row r="379" spans="2:25" ht="14.25">
      <c r="B379" s="23"/>
      <c r="C379" s="23"/>
      <c r="D379" s="31"/>
      <c r="E379" s="31"/>
      <c r="F379" s="31"/>
      <c r="G379" s="31"/>
      <c r="H379" s="31"/>
      <c r="I379" s="25"/>
      <c r="J379" s="25"/>
      <c r="K379" s="25"/>
      <c r="L379" s="25"/>
      <c r="M379" s="25"/>
      <c r="N379" s="25"/>
      <c r="O379" s="25"/>
      <c r="P379" s="25"/>
      <c r="Q379" s="25"/>
      <c r="R379" s="25"/>
      <c r="S379" s="25"/>
      <c r="T379" s="25"/>
      <c r="U379" s="25"/>
      <c r="V379" s="25"/>
      <c r="W379" s="25"/>
      <c r="X379" s="25"/>
      <c r="Y379" s="25"/>
    </row>
    <row r="380" spans="2:25" ht="14.25">
      <c r="B380" s="23"/>
      <c r="C380" s="23"/>
      <c r="D380" s="31"/>
      <c r="E380" s="31"/>
      <c r="F380" s="31"/>
      <c r="G380" s="31"/>
      <c r="H380" s="31"/>
      <c r="I380" s="25"/>
      <c r="J380" s="25"/>
      <c r="K380" s="25"/>
      <c r="L380" s="25"/>
      <c r="M380" s="25"/>
      <c r="N380" s="25"/>
      <c r="O380" s="25"/>
      <c r="P380" s="25"/>
      <c r="Q380" s="25"/>
      <c r="R380" s="25"/>
      <c r="S380" s="25"/>
      <c r="T380" s="25"/>
      <c r="U380" s="25"/>
      <c r="V380" s="25"/>
      <c r="W380" s="25"/>
      <c r="X380" s="25"/>
      <c r="Y380" s="25"/>
    </row>
    <row r="381" spans="2:25" ht="14.25">
      <c r="B381" s="23"/>
      <c r="C381" s="23"/>
      <c r="D381" s="31"/>
      <c r="E381" s="31"/>
      <c r="F381" s="31"/>
      <c r="G381" s="31"/>
      <c r="H381" s="31"/>
      <c r="I381" s="25"/>
      <c r="J381" s="25"/>
      <c r="K381" s="25"/>
      <c r="L381" s="25"/>
      <c r="M381" s="25"/>
      <c r="N381" s="25"/>
      <c r="O381" s="25"/>
      <c r="P381" s="25"/>
      <c r="Q381" s="25"/>
      <c r="R381" s="25"/>
      <c r="S381" s="25"/>
      <c r="T381" s="25"/>
      <c r="U381" s="25"/>
      <c r="V381" s="25"/>
      <c r="W381" s="25"/>
      <c r="X381" s="25"/>
      <c r="Y381" s="25"/>
    </row>
    <row r="382" spans="2:25" ht="14.25">
      <c r="B382" s="23"/>
      <c r="C382" s="23"/>
      <c r="D382" s="31"/>
      <c r="E382" s="31"/>
      <c r="F382" s="31"/>
      <c r="G382" s="31"/>
      <c r="H382" s="31"/>
      <c r="I382" s="25"/>
      <c r="J382" s="25"/>
      <c r="K382" s="25"/>
      <c r="L382" s="25"/>
      <c r="M382" s="25"/>
      <c r="N382" s="25"/>
      <c r="O382" s="25"/>
      <c r="P382" s="25"/>
      <c r="Q382" s="25"/>
      <c r="R382" s="25"/>
      <c r="S382" s="25"/>
      <c r="T382" s="25"/>
      <c r="U382" s="25"/>
      <c r="V382" s="25"/>
      <c r="W382" s="25"/>
      <c r="X382" s="25"/>
      <c r="Y382" s="25"/>
    </row>
    <row r="383" spans="2:25" ht="14.25">
      <c r="B383" s="23"/>
      <c r="C383" s="23"/>
      <c r="D383" s="31"/>
      <c r="E383" s="31"/>
      <c r="F383" s="31"/>
      <c r="G383" s="31"/>
      <c r="H383" s="31"/>
      <c r="I383" s="25"/>
      <c r="J383" s="25"/>
      <c r="K383" s="25"/>
      <c r="L383" s="25"/>
      <c r="M383" s="25"/>
      <c r="N383" s="25"/>
      <c r="O383" s="25"/>
      <c r="P383" s="25"/>
      <c r="Q383" s="25"/>
      <c r="R383" s="25"/>
      <c r="S383" s="25"/>
      <c r="T383" s="25"/>
      <c r="U383" s="25"/>
      <c r="V383" s="25"/>
      <c r="W383" s="25"/>
      <c r="X383" s="25"/>
      <c r="Y383" s="25"/>
    </row>
    <row r="384" spans="2:25" ht="14.25">
      <c r="B384" s="23"/>
      <c r="C384" s="23"/>
      <c r="D384" s="31"/>
      <c r="E384" s="31"/>
      <c r="F384" s="31"/>
      <c r="G384" s="31"/>
      <c r="H384" s="31"/>
      <c r="I384" s="25"/>
      <c r="J384" s="25"/>
      <c r="K384" s="25"/>
      <c r="L384" s="25"/>
      <c r="M384" s="25"/>
      <c r="N384" s="25"/>
      <c r="O384" s="25"/>
      <c r="P384" s="25"/>
      <c r="Q384" s="25"/>
      <c r="R384" s="25"/>
      <c r="S384" s="25"/>
      <c r="T384" s="25"/>
      <c r="U384" s="25"/>
      <c r="V384" s="25"/>
      <c r="W384" s="25"/>
      <c r="X384" s="25"/>
      <c r="Y384" s="25"/>
    </row>
    <row r="385" spans="2:25" ht="14.25">
      <c r="B385" s="23"/>
      <c r="C385" s="23"/>
      <c r="D385" s="31"/>
      <c r="E385" s="31"/>
      <c r="F385" s="31"/>
      <c r="G385" s="31"/>
      <c r="H385" s="31"/>
      <c r="I385" s="25"/>
      <c r="J385" s="25"/>
      <c r="K385" s="25"/>
      <c r="L385" s="25"/>
      <c r="M385" s="25"/>
      <c r="N385" s="25"/>
      <c r="O385" s="25"/>
      <c r="P385" s="25"/>
      <c r="Q385" s="25"/>
      <c r="R385" s="25"/>
      <c r="S385" s="25"/>
      <c r="T385" s="25"/>
      <c r="U385" s="25"/>
      <c r="V385" s="25"/>
      <c r="W385" s="25"/>
      <c r="X385" s="25"/>
      <c r="Y385" s="25"/>
    </row>
    <row r="386" spans="2:25" ht="14.25">
      <c r="B386" s="23"/>
      <c r="C386" s="23"/>
      <c r="D386" s="31"/>
      <c r="E386" s="31"/>
      <c r="F386" s="31"/>
      <c r="G386" s="31"/>
      <c r="H386" s="31"/>
      <c r="I386" s="25"/>
      <c r="J386" s="25"/>
      <c r="K386" s="25"/>
      <c r="L386" s="25"/>
      <c r="M386" s="25"/>
      <c r="N386" s="25"/>
      <c r="O386" s="25"/>
      <c r="P386" s="25"/>
      <c r="Q386" s="25"/>
      <c r="R386" s="25"/>
      <c r="S386" s="25"/>
      <c r="T386" s="25"/>
      <c r="U386" s="25"/>
      <c r="V386" s="25"/>
      <c r="W386" s="25"/>
      <c r="X386" s="25"/>
      <c r="Y386" s="25"/>
    </row>
    <row r="387" spans="2:25" ht="14.25">
      <c r="B387" s="23"/>
      <c r="C387" s="23"/>
      <c r="D387" s="31"/>
      <c r="E387" s="31"/>
      <c r="F387" s="31"/>
      <c r="G387" s="31"/>
      <c r="H387" s="31"/>
      <c r="I387" s="25"/>
      <c r="J387" s="25"/>
      <c r="K387" s="25"/>
      <c r="L387" s="25"/>
      <c r="M387" s="25"/>
      <c r="N387" s="25"/>
      <c r="O387" s="25"/>
      <c r="P387" s="25"/>
      <c r="Q387" s="25"/>
      <c r="R387" s="25"/>
      <c r="S387" s="25"/>
      <c r="T387" s="25"/>
      <c r="U387" s="25"/>
      <c r="V387" s="25"/>
      <c r="W387" s="25"/>
      <c r="X387" s="25"/>
      <c r="Y387" s="25"/>
    </row>
    <row r="388" spans="2:25" ht="14.25">
      <c r="B388" s="23"/>
      <c r="C388" s="23"/>
      <c r="D388" s="31"/>
      <c r="E388" s="31"/>
      <c r="F388" s="31"/>
      <c r="G388" s="31"/>
      <c r="H388" s="31"/>
      <c r="I388" s="25"/>
      <c r="J388" s="25"/>
      <c r="K388" s="25"/>
      <c r="L388" s="25"/>
      <c r="M388" s="25"/>
      <c r="N388" s="25"/>
      <c r="O388" s="25"/>
      <c r="P388" s="25"/>
      <c r="Q388" s="25"/>
      <c r="R388" s="25"/>
      <c r="S388" s="25"/>
      <c r="T388" s="25"/>
      <c r="U388" s="25"/>
      <c r="V388" s="25"/>
      <c r="W388" s="25"/>
      <c r="X388" s="25"/>
      <c r="Y388" s="25"/>
    </row>
    <row r="389" spans="2:25" ht="14.25">
      <c r="B389" s="23"/>
      <c r="C389" s="23"/>
      <c r="D389" s="31"/>
      <c r="E389" s="31"/>
      <c r="F389" s="31"/>
      <c r="G389" s="31"/>
      <c r="H389" s="31"/>
      <c r="I389" s="25"/>
      <c r="J389" s="25"/>
      <c r="K389" s="25"/>
      <c r="L389" s="25"/>
      <c r="M389" s="25"/>
      <c r="N389" s="25"/>
      <c r="O389" s="25"/>
      <c r="P389" s="25"/>
      <c r="Q389" s="25"/>
      <c r="R389" s="25"/>
      <c r="S389" s="25"/>
      <c r="T389" s="25"/>
      <c r="U389" s="25"/>
      <c r="V389" s="25"/>
      <c r="W389" s="25"/>
      <c r="X389" s="25"/>
      <c r="Y389" s="25"/>
    </row>
    <row r="390" spans="2:25" ht="14.25">
      <c r="B390" s="23"/>
      <c r="C390" s="23"/>
      <c r="D390" s="31"/>
      <c r="E390" s="31"/>
      <c r="F390" s="31"/>
      <c r="G390" s="31"/>
      <c r="H390" s="31"/>
      <c r="I390" s="25"/>
      <c r="J390" s="25"/>
      <c r="K390" s="25"/>
      <c r="L390" s="25"/>
      <c r="M390" s="25"/>
      <c r="N390" s="25"/>
      <c r="O390" s="25"/>
      <c r="P390" s="25"/>
      <c r="Q390" s="25"/>
      <c r="R390" s="25"/>
      <c r="S390" s="25"/>
      <c r="T390" s="25"/>
      <c r="U390" s="25"/>
      <c r="V390" s="25"/>
      <c r="W390" s="25"/>
      <c r="X390" s="25"/>
      <c r="Y390" s="25"/>
    </row>
    <row r="391" spans="2:25" ht="14.25">
      <c r="B391" s="23"/>
      <c r="C391" s="23"/>
      <c r="D391" s="31"/>
      <c r="E391" s="31"/>
      <c r="F391" s="31"/>
      <c r="G391" s="31"/>
      <c r="H391" s="31"/>
      <c r="I391" s="25"/>
      <c r="J391" s="25"/>
      <c r="K391" s="25"/>
      <c r="L391" s="25"/>
      <c r="M391" s="25"/>
      <c r="N391" s="25"/>
      <c r="O391" s="25"/>
      <c r="P391" s="25"/>
      <c r="Q391" s="25"/>
      <c r="R391" s="25"/>
      <c r="S391" s="25"/>
      <c r="T391" s="25"/>
      <c r="U391" s="25"/>
      <c r="V391" s="25"/>
      <c r="W391" s="25"/>
      <c r="X391" s="25"/>
      <c r="Y391" s="25"/>
    </row>
    <row r="392" spans="2:25" ht="14.25">
      <c r="B392" s="23"/>
      <c r="C392" s="23"/>
      <c r="D392" s="31"/>
      <c r="E392" s="31"/>
      <c r="F392" s="31"/>
      <c r="G392" s="31"/>
      <c r="H392" s="31"/>
      <c r="I392" s="25"/>
      <c r="J392" s="25"/>
      <c r="K392" s="25"/>
      <c r="L392" s="25"/>
      <c r="M392" s="25"/>
      <c r="N392" s="25"/>
      <c r="O392" s="25"/>
      <c r="P392" s="25"/>
      <c r="Q392" s="25"/>
      <c r="R392" s="25"/>
      <c r="S392" s="25"/>
      <c r="T392" s="25"/>
      <c r="U392" s="25"/>
      <c r="V392" s="25"/>
      <c r="W392" s="25"/>
      <c r="X392" s="25"/>
      <c r="Y392" s="25"/>
    </row>
    <row r="393" spans="2:25" ht="14.25">
      <c r="B393" s="23"/>
      <c r="C393" s="23"/>
      <c r="D393" s="31"/>
      <c r="E393" s="31"/>
      <c r="F393" s="31"/>
      <c r="G393" s="31"/>
      <c r="H393" s="31"/>
      <c r="I393" s="25"/>
      <c r="J393" s="25"/>
      <c r="K393" s="25"/>
      <c r="L393" s="25"/>
      <c r="M393" s="25"/>
      <c r="N393" s="25"/>
      <c r="O393" s="25"/>
      <c r="P393" s="25"/>
      <c r="Q393" s="25"/>
      <c r="R393" s="25"/>
      <c r="S393" s="25"/>
      <c r="T393" s="25"/>
      <c r="U393" s="25"/>
      <c r="V393" s="25"/>
      <c r="W393" s="25"/>
      <c r="X393" s="25"/>
      <c r="Y393" s="25"/>
    </row>
    <row r="394" spans="2:25" ht="14.25">
      <c r="B394" s="23"/>
      <c r="C394" s="23"/>
      <c r="D394" s="31"/>
      <c r="E394" s="31"/>
      <c r="F394" s="31"/>
      <c r="G394" s="31"/>
      <c r="H394" s="31"/>
      <c r="I394" s="25"/>
      <c r="J394" s="25"/>
      <c r="K394" s="25"/>
      <c r="L394" s="25"/>
      <c r="M394" s="25"/>
      <c r="N394" s="25"/>
      <c r="O394" s="25"/>
      <c r="P394" s="25"/>
      <c r="Q394" s="25"/>
      <c r="R394" s="25"/>
      <c r="S394" s="25"/>
      <c r="T394" s="25"/>
      <c r="U394" s="25"/>
      <c r="V394" s="25"/>
      <c r="W394" s="25"/>
      <c r="X394" s="25"/>
      <c r="Y394" s="25"/>
    </row>
    <row r="395" spans="2:25" ht="14.25">
      <c r="B395" s="23"/>
      <c r="C395" s="23"/>
      <c r="D395" s="31"/>
      <c r="E395" s="31"/>
      <c r="F395" s="31"/>
      <c r="G395" s="31"/>
      <c r="H395" s="31"/>
      <c r="I395" s="25"/>
      <c r="J395" s="25"/>
      <c r="K395" s="25"/>
      <c r="L395" s="25"/>
      <c r="M395" s="25"/>
      <c r="N395" s="25"/>
      <c r="O395" s="25"/>
      <c r="P395" s="25"/>
      <c r="Q395" s="25"/>
      <c r="R395" s="25"/>
      <c r="S395" s="25"/>
      <c r="T395" s="25"/>
      <c r="U395" s="25"/>
      <c r="V395" s="25"/>
      <c r="W395" s="25"/>
      <c r="X395" s="25"/>
      <c r="Y395" s="25"/>
    </row>
    <row r="396" spans="2:25" ht="14.25">
      <c r="B396" s="23"/>
      <c r="C396" s="23"/>
      <c r="D396" s="31"/>
      <c r="E396" s="31"/>
      <c r="F396" s="31"/>
      <c r="G396" s="31"/>
      <c r="H396" s="31"/>
      <c r="I396" s="25"/>
      <c r="J396" s="25"/>
      <c r="K396" s="25"/>
      <c r="L396" s="25"/>
      <c r="M396" s="25"/>
      <c r="N396" s="25"/>
      <c r="O396" s="25"/>
      <c r="P396" s="25"/>
      <c r="Q396" s="25"/>
      <c r="R396" s="25"/>
      <c r="S396" s="25"/>
      <c r="T396" s="25"/>
      <c r="U396" s="25"/>
      <c r="V396" s="25"/>
      <c r="W396" s="25"/>
      <c r="X396" s="25"/>
      <c r="Y396" s="25"/>
    </row>
    <row r="397" spans="2:25" ht="14.25">
      <c r="B397" s="23"/>
      <c r="C397" s="23"/>
      <c r="D397" s="31"/>
      <c r="E397" s="31"/>
      <c r="F397" s="31"/>
      <c r="G397" s="31"/>
      <c r="H397" s="31"/>
      <c r="I397" s="25"/>
      <c r="J397" s="25"/>
      <c r="K397" s="25"/>
      <c r="L397" s="25"/>
      <c r="M397" s="25"/>
      <c r="N397" s="25"/>
      <c r="O397" s="25"/>
      <c r="P397" s="25"/>
      <c r="Q397" s="25"/>
      <c r="R397" s="25"/>
      <c r="S397" s="25"/>
      <c r="T397" s="25"/>
      <c r="U397" s="25"/>
      <c r="V397" s="25"/>
      <c r="W397" s="25"/>
      <c r="X397" s="25"/>
      <c r="Y397" s="25"/>
    </row>
    <row r="398" spans="2:25" ht="14.25">
      <c r="B398" s="23"/>
      <c r="C398" s="23"/>
      <c r="D398" s="31"/>
      <c r="E398" s="31"/>
      <c r="F398" s="31"/>
      <c r="G398" s="31"/>
      <c r="H398" s="31"/>
      <c r="I398" s="25"/>
      <c r="J398" s="25"/>
      <c r="K398" s="25"/>
      <c r="L398" s="25"/>
      <c r="M398" s="25"/>
      <c r="N398" s="25"/>
      <c r="O398" s="25"/>
      <c r="P398" s="25"/>
      <c r="Q398" s="25"/>
      <c r="R398" s="25"/>
      <c r="S398" s="25"/>
      <c r="T398" s="25"/>
      <c r="U398" s="25"/>
      <c r="V398" s="25"/>
      <c r="W398" s="25"/>
      <c r="X398" s="25"/>
      <c r="Y398" s="25"/>
    </row>
    <row r="399" spans="2:25" ht="14.25">
      <c r="B399" s="23"/>
      <c r="C399" s="23"/>
      <c r="D399" s="31"/>
      <c r="E399" s="31"/>
      <c r="F399" s="31"/>
      <c r="G399" s="31"/>
      <c r="H399" s="31"/>
      <c r="I399" s="25"/>
      <c r="J399" s="25"/>
      <c r="K399" s="25"/>
      <c r="L399" s="25"/>
      <c r="M399" s="25"/>
      <c r="N399" s="25"/>
      <c r="O399" s="25"/>
      <c r="P399" s="25"/>
      <c r="Q399" s="25"/>
      <c r="R399" s="25"/>
      <c r="S399" s="25"/>
      <c r="T399" s="25"/>
      <c r="U399" s="25"/>
      <c r="V399" s="25"/>
      <c r="W399" s="25"/>
      <c r="X399" s="25"/>
      <c r="Y399" s="25"/>
    </row>
    <row r="400" spans="2:25" ht="14.25">
      <c r="B400" s="23"/>
      <c r="C400" s="23"/>
      <c r="D400" s="31"/>
      <c r="E400" s="31"/>
      <c r="F400" s="31"/>
      <c r="G400" s="31"/>
      <c r="H400" s="31"/>
      <c r="I400" s="25"/>
      <c r="J400" s="25"/>
      <c r="K400" s="25"/>
      <c r="L400" s="25"/>
      <c r="M400" s="25"/>
      <c r="N400" s="25"/>
      <c r="O400" s="25"/>
      <c r="P400" s="25"/>
      <c r="Q400" s="25"/>
      <c r="R400" s="25"/>
      <c r="S400" s="25"/>
      <c r="T400" s="25"/>
      <c r="U400" s="25"/>
      <c r="V400" s="25"/>
      <c r="W400" s="25"/>
      <c r="X400" s="25"/>
      <c r="Y400" s="25"/>
    </row>
    <row r="401" spans="2:25" ht="14.25">
      <c r="B401" s="23"/>
      <c r="C401" s="23"/>
      <c r="D401" s="31"/>
      <c r="E401" s="31"/>
      <c r="F401" s="31"/>
      <c r="G401" s="31"/>
      <c r="H401" s="31"/>
      <c r="I401" s="25"/>
      <c r="J401" s="25"/>
      <c r="K401" s="25"/>
      <c r="L401" s="25"/>
      <c r="M401" s="25"/>
      <c r="N401" s="25"/>
      <c r="O401" s="25"/>
      <c r="P401" s="25"/>
      <c r="Q401" s="25"/>
      <c r="R401" s="25"/>
      <c r="S401" s="25"/>
      <c r="T401" s="25"/>
      <c r="U401" s="25"/>
      <c r="V401" s="25"/>
      <c r="W401" s="25"/>
      <c r="X401" s="25"/>
      <c r="Y401" s="25"/>
    </row>
    <row r="402" spans="2:25" ht="14.25">
      <c r="B402" s="23"/>
      <c r="C402" s="23"/>
      <c r="D402" s="31"/>
      <c r="E402" s="31"/>
      <c r="F402" s="31"/>
      <c r="G402" s="31"/>
      <c r="H402" s="31"/>
      <c r="I402" s="25"/>
      <c r="J402" s="25"/>
      <c r="K402" s="25"/>
      <c r="L402" s="25"/>
      <c r="M402" s="25"/>
      <c r="N402" s="25"/>
      <c r="O402" s="25"/>
      <c r="P402" s="25"/>
      <c r="Q402" s="25"/>
      <c r="R402" s="25"/>
      <c r="S402" s="25"/>
      <c r="T402" s="25"/>
      <c r="U402" s="25"/>
      <c r="V402" s="25"/>
      <c r="W402" s="25"/>
      <c r="X402" s="25"/>
      <c r="Y402" s="25"/>
    </row>
    <row r="403" spans="2:25" ht="14.25">
      <c r="B403" s="23"/>
      <c r="C403" s="23"/>
      <c r="D403" s="31"/>
      <c r="E403" s="31"/>
      <c r="F403" s="31"/>
      <c r="G403" s="31"/>
      <c r="H403" s="31"/>
      <c r="I403" s="25"/>
      <c r="J403" s="25"/>
      <c r="K403" s="25"/>
      <c r="L403" s="25"/>
      <c r="M403" s="25"/>
      <c r="N403" s="25"/>
      <c r="O403" s="25"/>
      <c r="P403" s="25"/>
      <c r="Q403" s="25"/>
      <c r="R403" s="25"/>
      <c r="S403" s="25"/>
      <c r="T403" s="25"/>
      <c r="U403" s="25"/>
      <c r="V403" s="25"/>
      <c r="W403" s="25"/>
      <c r="X403" s="25"/>
      <c r="Y403" s="25"/>
    </row>
    <row r="404" spans="2:25" ht="14.25">
      <c r="B404" s="23"/>
      <c r="C404" s="23"/>
      <c r="D404" s="31"/>
      <c r="E404" s="31"/>
      <c r="F404" s="31"/>
      <c r="G404" s="31"/>
      <c r="H404" s="31"/>
      <c r="I404" s="25"/>
      <c r="J404" s="25"/>
      <c r="K404" s="25"/>
      <c r="L404" s="25"/>
      <c r="M404" s="25"/>
      <c r="N404" s="25"/>
      <c r="O404" s="25"/>
      <c r="P404" s="25"/>
      <c r="Q404" s="25"/>
      <c r="R404" s="25"/>
      <c r="S404" s="25"/>
      <c r="T404" s="25"/>
      <c r="U404" s="25"/>
      <c r="V404" s="25"/>
      <c r="W404" s="25"/>
      <c r="X404" s="25"/>
      <c r="Y404" s="25"/>
    </row>
    <row r="405" spans="2:25" ht="14.25">
      <c r="B405" s="23"/>
      <c r="C405" s="23"/>
      <c r="D405" s="31"/>
      <c r="E405" s="31"/>
      <c r="F405" s="31"/>
      <c r="G405" s="31"/>
      <c r="H405" s="31"/>
      <c r="I405" s="25"/>
      <c r="J405" s="25"/>
      <c r="K405" s="25"/>
      <c r="L405" s="25"/>
      <c r="M405" s="25"/>
      <c r="N405" s="25"/>
      <c r="O405" s="25"/>
      <c r="P405" s="25"/>
      <c r="Q405" s="25"/>
      <c r="R405" s="25"/>
      <c r="S405" s="25"/>
      <c r="T405" s="25"/>
      <c r="U405" s="25"/>
      <c r="V405" s="25"/>
      <c r="W405" s="25"/>
      <c r="X405" s="25"/>
      <c r="Y405" s="25"/>
    </row>
    <row r="406" spans="2:25" ht="14.25">
      <c r="B406" s="23"/>
      <c r="C406" s="23"/>
      <c r="D406" s="31"/>
      <c r="E406" s="31"/>
      <c r="F406" s="31"/>
      <c r="G406" s="31"/>
      <c r="H406" s="31"/>
      <c r="I406" s="25"/>
      <c r="J406" s="25"/>
      <c r="K406" s="25"/>
      <c r="L406" s="25"/>
      <c r="M406" s="25"/>
      <c r="N406" s="25"/>
      <c r="O406" s="25"/>
      <c r="P406" s="25"/>
      <c r="Q406" s="25"/>
      <c r="R406" s="25"/>
      <c r="S406" s="25"/>
      <c r="T406" s="25"/>
      <c r="U406" s="25"/>
      <c r="V406" s="25"/>
      <c r="W406" s="25"/>
      <c r="X406" s="25"/>
      <c r="Y406" s="25"/>
    </row>
    <row r="407" spans="2:25" ht="14.25">
      <c r="B407" s="23"/>
      <c r="C407" s="23"/>
      <c r="D407" s="31"/>
      <c r="E407" s="31"/>
      <c r="F407" s="31"/>
      <c r="G407" s="31"/>
      <c r="H407" s="31"/>
      <c r="I407" s="25"/>
      <c r="J407" s="25"/>
      <c r="K407" s="25"/>
      <c r="L407" s="25"/>
      <c r="M407" s="25"/>
      <c r="N407" s="25"/>
      <c r="O407" s="25"/>
      <c r="P407" s="25"/>
      <c r="Q407" s="25"/>
      <c r="R407" s="25"/>
      <c r="S407" s="25"/>
      <c r="T407" s="25"/>
      <c r="U407" s="25"/>
      <c r="V407" s="25"/>
      <c r="W407" s="25"/>
      <c r="X407" s="25"/>
      <c r="Y407" s="25"/>
    </row>
    <row r="408" spans="2:25" ht="14.25">
      <c r="B408" s="23"/>
      <c r="C408" s="23"/>
      <c r="D408" s="31"/>
      <c r="E408" s="31"/>
      <c r="F408" s="31"/>
      <c r="G408" s="31"/>
      <c r="H408" s="31"/>
      <c r="I408" s="25"/>
      <c r="J408" s="25"/>
      <c r="K408" s="25"/>
      <c r="L408" s="25"/>
      <c r="M408" s="25"/>
      <c r="N408" s="25"/>
      <c r="O408" s="25"/>
      <c r="P408" s="25"/>
      <c r="Q408" s="25"/>
      <c r="R408" s="25"/>
      <c r="S408" s="25"/>
      <c r="T408" s="25"/>
      <c r="U408" s="25"/>
      <c r="V408" s="25"/>
      <c r="W408" s="25"/>
      <c r="X408" s="25"/>
      <c r="Y408" s="25"/>
    </row>
    <row r="409" spans="2:25" ht="14.25">
      <c r="B409" s="23"/>
      <c r="C409" s="23"/>
      <c r="D409" s="31"/>
      <c r="E409" s="31"/>
      <c r="F409" s="31"/>
      <c r="G409" s="31"/>
      <c r="H409" s="31"/>
      <c r="I409" s="25"/>
      <c r="J409" s="25"/>
      <c r="K409" s="25"/>
      <c r="L409" s="25"/>
      <c r="M409" s="25"/>
      <c r="N409" s="25"/>
      <c r="O409" s="25"/>
      <c r="P409" s="25"/>
      <c r="Q409" s="25"/>
      <c r="R409" s="25"/>
      <c r="S409" s="25"/>
      <c r="T409" s="25"/>
      <c r="U409" s="25"/>
      <c r="V409" s="25"/>
      <c r="W409" s="25"/>
      <c r="X409" s="25"/>
      <c r="Y409" s="25"/>
    </row>
    <row r="410" spans="2:25" ht="14.25">
      <c r="B410" s="23"/>
      <c r="C410" s="23"/>
      <c r="D410" s="31"/>
      <c r="E410" s="31"/>
      <c r="F410" s="31"/>
      <c r="G410" s="31"/>
      <c r="H410" s="31"/>
      <c r="I410" s="25"/>
      <c r="J410" s="25"/>
      <c r="K410" s="25"/>
      <c r="L410" s="25"/>
      <c r="M410" s="25"/>
      <c r="N410" s="25"/>
      <c r="O410" s="25"/>
      <c r="P410" s="25"/>
      <c r="Q410" s="25"/>
      <c r="R410" s="25"/>
      <c r="S410" s="25"/>
      <c r="T410" s="25"/>
      <c r="U410" s="25"/>
      <c r="V410" s="25"/>
      <c r="W410" s="25"/>
      <c r="X410" s="25"/>
      <c r="Y410" s="25"/>
    </row>
    <row r="411" spans="2:25" ht="14.25">
      <c r="B411" s="23"/>
      <c r="C411" s="23"/>
      <c r="D411" s="31"/>
      <c r="E411" s="31"/>
      <c r="F411" s="31"/>
      <c r="G411" s="31"/>
      <c r="H411" s="31"/>
      <c r="I411" s="25"/>
      <c r="J411" s="25"/>
      <c r="K411" s="25"/>
      <c r="L411" s="25"/>
      <c r="M411" s="25"/>
      <c r="N411" s="25"/>
      <c r="O411" s="25"/>
      <c r="P411" s="25"/>
      <c r="Q411" s="25"/>
      <c r="R411" s="25"/>
      <c r="S411" s="25"/>
      <c r="T411" s="25"/>
      <c r="U411" s="25"/>
      <c r="V411" s="25"/>
      <c r="W411" s="25"/>
      <c r="X411" s="25"/>
      <c r="Y411" s="25"/>
    </row>
    <row r="412" spans="2:25" ht="14.25">
      <c r="B412" s="23"/>
      <c r="C412" s="23"/>
      <c r="D412" s="31"/>
      <c r="E412" s="31"/>
      <c r="F412" s="31"/>
      <c r="G412" s="31"/>
      <c r="H412" s="31"/>
      <c r="I412" s="25"/>
      <c r="J412" s="25"/>
      <c r="K412" s="25"/>
      <c r="L412" s="25"/>
      <c r="M412" s="25"/>
      <c r="N412" s="25"/>
      <c r="O412" s="25"/>
      <c r="P412" s="25"/>
      <c r="Q412" s="25"/>
      <c r="R412" s="25"/>
      <c r="S412" s="25"/>
      <c r="T412" s="25"/>
      <c r="U412" s="25"/>
      <c r="V412" s="25"/>
      <c r="W412" s="25"/>
      <c r="X412" s="25"/>
      <c r="Y412" s="25"/>
    </row>
    <row r="413" spans="2:25" ht="14.25">
      <c r="B413" s="23"/>
      <c r="C413" s="23"/>
      <c r="D413" s="31"/>
      <c r="E413" s="31"/>
      <c r="F413" s="31"/>
      <c r="G413" s="31"/>
      <c r="H413" s="31"/>
      <c r="I413" s="25"/>
      <c r="J413" s="25"/>
      <c r="K413" s="25"/>
      <c r="L413" s="25"/>
      <c r="M413" s="25"/>
      <c r="N413" s="25"/>
      <c r="O413" s="25"/>
      <c r="P413" s="25"/>
      <c r="Q413" s="25"/>
      <c r="R413" s="25"/>
      <c r="S413" s="25"/>
      <c r="T413" s="25"/>
      <c r="U413" s="25"/>
      <c r="V413" s="25"/>
      <c r="W413" s="25"/>
      <c r="X413" s="25"/>
      <c r="Y413" s="25"/>
    </row>
    <row r="414" spans="2:25" ht="14.25">
      <c r="B414" s="23"/>
      <c r="C414" s="23"/>
      <c r="D414" s="31"/>
      <c r="E414" s="31"/>
      <c r="F414" s="31"/>
      <c r="G414" s="31"/>
      <c r="H414" s="31"/>
      <c r="I414" s="25"/>
      <c r="J414" s="25"/>
      <c r="K414" s="25"/>
      <c r="L414" s="25"/>
      <c r="M414" s="25"/>
      <c r="N414" s="25"/>
      <c r="O414" s="25"/>
      <c r="P414" s="25"/>
      <c r="Q414" s="25"/>
      <c r="R414" s="25"/>
      <c r="S414" s="25"/>
      <c r="T414" s="25"/>
      <c r="U414" s="25"/>
      <c r="V414" s="25"/>
      <c r="W414" s="25"/>
      <c r="X414" s="25"/>
      <c r="Y414" s="25"/>
    </row>
    <row r="415" spans="2:25" ht="14.25">
      <c r="B415" s="23"/>
      <c r="C415" s="23"/>
      <c r="D415" s="31"/>
      <c r="E415" s="31"/>
      <c r="F415" s="31"/>
      <c r="G415" s="31"/>
      <c r="H415" s="31"/>
      <c r="I415" s="25"/>
      <c r="J415" s="25"/>
      <c r="K415" s="25"/>
      <c r="L415" s="25"/>
      <c r="M415" s="25"/>
      <c r="N415" s="25"/>
      <c r="O415" s="25"/>
      <c r="P415" s="25"/>
      <c r="Q415" s="25"/>
      <c r="R415" s="25"/>
      <c r="S415" s="25"/>
      <c r="T415" s="25"/>
      <c r="U415" s="25"/>
      <c r="V415" s="25"/>
      <c r="W415" s="25"/>
      <c r="X415" s="25"/>
      <c r="Y415" s="25"/>
    </row>
    <row r="416" spans="2:25" ht="14.25">
      <c r="B416" s="23"/>
      <c r="C416" s="23"/>
      <c r="D416" s="31"/>
      <c r="E416" s="31"/>
      <c r="F416" s="31"/>
      <c r="G416" s="31"/>
      <c r="H416" s="31"/>
      <c r="I416" s="25"/>
      <c r="J416" s="25"/>
      <c r="K416" s="25"/>
      <c r="L416" s="25"/>
      <c r="M416" s="25"/>
      <c r="N416" s="25"/>
      <c r="O416" s="25"/>
      <c r="P416" s="25"/>
      <c r="Q416" s="25"/>
      <c r="R416" s="25"/>
      <c r="S416" s="25"/>
      <c r="T416" s="25"/>
      <c r="U416" s="25"/>
      <c r="V416" s="25"/>
      <c r="W416" s="25"/>
      <c r="X416" s="25"/>
      <c r="Y416" s="25"/>
    </row>
    <row r="417" spans="2:25" ht="14.25">
      <c r="B417" s="23"/>
      <c r="C417" s="23"/>
      <c r="D417" s="31"/>
      <c r="E417" s="31"/>
      <c r="F417" s="31"/>
      <c r="G417" s="31"/>
      <c r="H417" s="31"/>
      <c r="I417" s="25"/>
      <c r="J417" s="25"/>
      <c r="K417" s="25"/>
      <c r="L417" s="25"/>
      <c r="M417" s="25"/>
      <c r="N417" s="25"/>
      <c r="O417" s="25"/>
      <c r="P417" s="25"/>
      <c r="Q417" s="25"/>
      <c r="R417" s="25"/>
      <c r="S417" s="25"/>
      <c r="T417" s="25"/>
      <c r="U417" s="25"/>
      <c r="V417" s="25"/>
      <c r="W417" s="25"/>
      <c r="X417" s="25"/>
      <c r="Y417" s="25"/>
    </row>
    <row r="418" spans="2:25" ht="14.25">
      <c r="B418" s="23"/>
      <c r="C418" s="23"/>
      <c r="D418" s="31"/>
      <c r="E418" s="31"/>
      <c r="F418" s="31"/>
      <c r="G418" s="31"/>
      <c r="H418" s="31"/>
      <c r="I418" s="25"/>
      <c r="J418" s="25"/>
      <c r="K418" s="25"/>
      <c r="L418" s="25"/>
      <c r="M418" s="25"/>
      <c r="N418" s="25"/>
      <c r="O418" s="25"/>
      <c r="P418" s="25"/>
      <c r="Q418" s="25"/>
      <c r="R418" s="25"/>
      <c r="S418" s="25"/>
      <c r="T418" s="25"/>
      <c r="U418" s="25"/>
      <c r="V418" s="25"/>
      <c r="W418" s="25"/>
      <c r="X418" s="25"/>
      <c r="Y418" s="25"/>
    </row>
    <row r="419" spans="2:25" ht="14.25">
      <c r="B419" s="23"/>
      <c r="C419" s="23"/>
      <c r="D419" s="31"/>
      <c r="E419" s="31"/>
      <c r="F419" s="31"/>
      <c r="G419" s="31"/>
      <c r="H419" s="31"/>
      <c r="I419" s="25"/>
      <c r="J419" s="25"/>
      <c r="K419" s="25"/>
      <c r="L419" s="25"/>
      <c r="M419" s="25"/>
      <c r="N419" s="25"/>
      <c r="O419" s="25"/>
      <c r="P419" s="25"/>
      <c r="Q419" s="25"/>
      <c r="R419" s="25"/>
      <c r="S419" s="25"/>
      <c r="T419" s="25"/>
      <c r="U419" s="25"/>
      <c r="V419" s="25"/>
      <c r="W419" s="25"/>
      <c r="X419" s="25"/>
      <c r="Y419" s="25"/>
    </row>
    <row r="420" spans="2:25" ht="14.25">
      <c r="B420" s="23"/>
      <c r="C420" s="23"/>
      <c r="D420" s="31"/>
      <c r="E420" s="31"/>
      <c r="F420" s="31"/>
      <c r="G420" s="31"/>
      <c r="H420" s="31"/>
      <c r="I420" s="25"/>
      <c r="J420" s="25"/>
      <c r="K420" s="25"/>
      <c r="L420" s="25"/>
      <c r="M420" s="25"/>
      <c r="N420" s="25"/>
      <c r="O420" s="25"/>
      <c r="P420" s="25"/>
      <c r="Q420" s="25"/>
      <c r="R420" s="25"/>
      <c r="S420" s="25"/>
      <c r="T420" s="25"/>
      <c r="U420" s="25"/>
      <c r="V420" s="25"/>
      <c r="W420" s="25"/>
      <c r="X420" s="25"/>
      <c r="Y420" s="25"/>
    </row>
    <row r="421" spans="2:25" ht="14.25">
      <c r="B421" s="23"/>
      <c r="C421" s="23"/>
      <c r="D421" s="31"/>
      <c r="E421" s="31"/>
      <c r="F421" s="31"/>
      <c r="G421" s="31"/>
      <c r="H421" s="31"/>
      <c r="I421" s="25"/>
      <c r="J421" s="25"/>
      <c r="K421" s="25"/>
      <c r="L421" s="25"/>
      <c r="M421" s="25"/>
      <c r="N421" s="25"/>
      <c r="O421" s="25"/>
      <c r="P421" s="25"/>
      <c r="Q421" s="25"/>
      <c r="R421" s="25"/>
      <c r="S421" s="25"/>
      <c r="T421" s="25"/>
      <c r="U421" s="25"/>
      <c r="V421" s="25"/>
      <c r="W421" s="25"/>
      <c r="X421" s="25"/>
      <c r="Y421" s="25"/>
    </row>
    <row r="422" spans="2:25" ht="14.25">
      <c r="B422" s="23"/>
      <c r="C422" s="23"/>
      <c r="D422" s="31"/>
      <c r="E422" s="31"/>
      <c r="F422" s="31"/>
      <c r="G422" s="31"/>
      <c r="H422" s="31"/>
      <c r="I422" s="25"/>
      <c r="J422" s="25"/>
      <c r="K422" s="25"/>
      <c r="L422" s="25"/>
      <c r="M422" s="25"/>
      <c r="N422" s="25"/>
      <c r="O422" s="25"/>
      <c r="P422" s="25"/>
      <c r="Q422" s="25"/>
      <c r="R422" s="25"/>
      <c r="S422" s="25"/>
      <c r="T422" s="25"/>
      <c r="U422" s="25"/>
      <c r="V422" s="25"/>
      <c r="W422" s="25"/>
      <c r="X422" s="25"/>
      <c r="Y422" s="25"/>
    </row>
    <row r="423" spans="2:25" ht="14.25">
      <c r="B423" s="23"/>
      <c r="C423" s="23"/>
      <c r="D423" s="31"/>
      <c r="E423" s="31"/>
      <c r="F423" s="31"/>
      <c r="G423" s="31"/>
      <c r="H423" s="31"/>
      <c r="I423" s="25"/>
      <c r="J423" s="25"/>
      <c r="K423" s="25"/>
      <c r="L423" s="25"/>
      <c r="M423" s="25"/>
      <c r="N423" s="25"/>
      <c r="O423" s="25"/>
      <c r="P423" s="25"/>
      <c r="Q423" s="25"/>
      <c r="R423" s="25"/>
      <c r="S423" s="25"/>
      <c r="T423" s="25"/>
      <c r="U423" s="25"/>
      <c r="V423" s="25"/>
      <c r="W423" s="25"/>
      <c r="X423" s="25"/>
      <c r="Y423" s="25"/>
    </row>
    <row r="424" spans="2:25" ht="14.25">
      <c r="B424" s="23"/>
      <c r="C424" s="23"/>
      <c r="D424" s="31"/>
      <c r="E424" s="31"/>
      <c r="F424" s="31"/>
      <c r="G424" s="31"/>
      <c r="H424" s="31"/>
      <c r="I424" s="25"/>
      <c r="J424" s="25"/>
      <c r="K424" s="25"/>
      <c r="L424" s="25"/>
      <c r="M424" s="25"/>
      <c r="N424" s="25"/>
      <c r="O424" s="25"/>
      <c r="P424" s="25"/>
      <c r="Q424" s="25"/>
      <c r="R424" s="25"/>
      <c r="S424" s="25"/>
      <c r="T424" s="25"/>
      <c r="U424" s="25"/>
      <c r="V424" s="25"/>
      <c r="W424" s="25"/>
      <c r="X424" s="25"/>
      <c r="Y424" s="25"/>
    </row>
    <row r="425" spans="2:25" ht="14.25">
      <c r="B425" s="23"/>
      <c r="C425" s="23"/>
      <c r="D425" s="31"/>
      <c r="E425" s="31"/>
      <c r="F425" s="31"/>
      <c r="G425" s="31"/>
      <c r="H425" s="31"/>
      <c r="I425" s="25"/>
      <c r="J425" s="25"/>
      <c r="K425" s="25"/>
      <c r="L425" s="25"/>
      <c r="M425" s="25"/>
      <c r="N425" s="25"/>
      <c r="O425" s="25"/>
      <c r="P425" s="25"/>
      <c r="Q425" s="25"/>
      <c r="R425" s="25"/>
      <c r="S425" s="25"/>
      <c r="T425" s="25"/>
      <c r="U425" s="25"/>
      <c r="V425" s="25"/>
      <c r="W425" s="25"/>
      <c r="X425" s="25"/>
      <c r="Y425" s="25"/>
    </row>
    <row r="426" spans="2:25" ht="14.25">
      <c r="B426" s="23"/>
      <c r="C426" s="23"/>
      <c r="D426" s="31"/>
      <c r="E426" s="31"/>
      <c r="F426" s="31"/>
      <c r="G426" s="31"/>
      <c r="H426" s="31"/>
      <c r="I426" s="25"/>
      <c r="J426" s="25"/>
      <c r="K426" s="25"/>
      <c r="L426" s="25"/>
      <c r="M426" s="25"/>
      <c r="N426" s="25"/>
      <c r="O426" s="25"/>
      <c r="P426" s="25"/>
      <c r="Q426" s="25"/>
      <c r="R426" s="25"/>
      <c r="S426" s="25"/>
      <c r="T426" s="25"/>
      <c r="U426" s="25"/>
      <c r="V426" s="25"/>
      <c r="W426" s="25"/>
      <c r="X426" s="25"/>
      <c r="Y426" s="25"/>
    </row>
    <row r="427" spans="2:25" ht="14.25">
      <c r="B427" s="23"/>
      <c r="C427" s="23"/>
      <c r="D427" s="31"/>
      <c r="E427" s="31"/>
      <c r="F427" s="31"/>
      <c r="G427" s="31"/>
      <c r="H427" s="31"/>
      <c r="I427" s="25"/>
      <c r="J427" s="25"/>
      <c r="K427" s="25"/>
      <c r="L427" s="25"/>
      <c r="M427" s="25"/>
      <c r="N427" s="25"/>
      <c r="O427" s="25"/>
      <c r="P427" s="25"/>
      <c r="Q427" s="25"/>
      <c r="R427" s="25"/>
      <c r="S427" s="25"/>
      <c r="T427" s="25"/>
      <c r="U427" s="25"/>
      <c r="V427" s="25"/>
      <c r="W427" s="25"/>
      <c r="X427" s="25"/>
      <c r="Y427" s="25"/>
    </row>
    <row r="428" spans="2:25" ht="14.25">
      <c r="B428" s="23"/>
      <c r="C428" s="23"/>
      <c r="D428" s="31"/>
      <c r="E428" s="31"/>
      <c r="F428" s="31"/>
      <c r="G428" s="31"/>
      <c r="H428" s="31"/>
      <c r="I428" s="25"/>
      <c r="J428" s="25"/>
      <c r="K428" s="25"/>
      <c r="L428" s="25"/>
      <c r="M428" s="25"/>
      <c r="N428" s="25"/>
      <c r="O428" s="25"/>
      <c r="P428" s="25"/>
      <c r="Q428" s="25"/>
      <c r="R428" s="25"/>
      <c r="S428" s="25"/>
      <c r="T428" s="25"/>
      <c r="U428" s="25"/>
      <c r="V428" s="25"/>
      <c r="W428" s="25"/>
      <c r="X428" s="25"/>
      <c r="Y428" s="25"/>
    </row>
    <row r="429" spans="2:25" ht="14.25">
      <c r="B429" s="23"/>
      <c r="C429" s="23"/>
      <c r="D429" s="31"/>
      <c r="E429" s="31"/>
      <c r="F429" s="31"/>
      <c r="G429" s="31"/>
      <c r="H429" s="31"/>
      <c r="I429" s="25"/>
      <c r="J429" s="25"/>
      <c r="K429" s="25"/>
      <c r="L429" s="25"/>
      <c r="M429" s="25"/>
      <c r="N429" s="25"/>
      <c r="O429" s="25"/>
      <c r="P429" s="25"/>
      <c r="Q429" s="25"/>
      <c r="R429" s="25"/>
      <c r="S429" s="25"/>
      <c r="T429" s="25"/>
      <c r="U429" s="25"/>
      <c r="V429" s="25"/>
      <c r="W429" s="25"/>
      <c r="X429" s="25"/>
      <c r="Y429" s="25"/>
    </row>
    <row r="430" spans="2:25" ht="14.25">
      <c r="B430" s="23"/>
      <c r="C430" s="23"/>
      <c r="D430" s="31"/>
      <c r="E430" s="31"/>
      <c r="F430" s="31"/>
      <c r="G430" s="31"/>
      <c r="H430" s="31"/>
      <c r="I430" s="25"/>
      <c r="J430" s="25"/>
      <c r="K430" s="25"/>
      <c r="L430" s="25"/>
      <c r="M430" s="25"/>
      <c r="N430" s="25"/>
      <c r="O430" s="25"/>
      <c r="P430" s="25"/>
      <c r="Q430" s="25"/>
      <c r="R430" s="25"/>
      <c r="S430" s="25"/>
      <c r="T430" s="25"/>
      <c r="U430" s="25"/>
      <c r="V430" s="25"/>
      <c r="W430" s="25"/>
      <c r="X430" s="25"/>
      <c r="Y430" s="25"/>
    </row>
    <row r="431" spans="2:25" ht="14.25">
      <c r="B431" s="23"/>
      <c r="C431" s="23"/>
      <c r="D431" s="31"/>
      <c r="E431" s="31"/>
      <c r="F431" s="31"/>
      <c r="G431" s="31"/>
      <c r="H431" s="31"/>
      <c r="I431" s="25"/>
      <c r="J431" s="25"/>
      <c r="K431" s="25"/>
      <c r="L431" s="25"/>
      <c r="M431" s="25"/>
      <c r="N431" s="25"/>
      <c r="O431" s="25"/>
      <c r="P431" s="25"/>
      <c r="Q431" s="25"/>
      <c r="R431" s="25"/>
      <c r="S431" s="25"/>
      <c r="T431" s="25"/>
      <c r="U431" s="25"/>
      <c r="V431" s="25"/>
      <c r="W431" s="25"/>
      <c r="X431" s="25"/>
      <c r="Y431" s="25"/>
    </row>
    <row r="432" spans="2:25" ht="14.25">
      <c r="B432" s="23"/>
      <c r="C432" s="23"/>
      <c r="D432" s="31"/>
      <c r="E432" s="31"/>
      <c r="F432" s="31"/>
      <c r="G432" s="31"/>
      <c r="H432" s="31"/>
      <c r="I432" s="25"/>
      <c r="J432" s="25"/>
      <c r="K432" s="25"/>
      <c r="L432" s="25"/>
      <c r="M432" s="25"/>
      <c r="N432" s="25"/>
      <c r="O432" s="25"/>
      <c r="P432" s="25"/>
      <c r="Q432" s="25"/>
      <c r="R432" s="25"/>
      <c r="S432" s="25"/>
      <c r="T432" s="25"/>
      <c r="U432" s="25"/>
      <c r="V432" s="25"/>
      <c r="W432" s="25"/>
      <c r="X432" s="25"/>
      <c r="Y432" s="25"/>
    </row>
    <row r="433" spans="2:25" ht="14.25">
      <c r="B433" s="23"/>
      <c r="C433" s="23"/>
      <c r="D433" s="31"/>
      <c r="E433" s="31"/>
      <c r="F433" s="31"/>
      <c r="G433" s="31"/>
      <c r="H433" s="31"/>
      <c r="I433" s="25"/>
      <c r="J433" s="25"/>
      <c r="K433" s="25"/>
      <c r="L433" s="25"/>
      <c r="M433" s="25"/>
      <c r="N433" s="25"/>
      <c r="O433" s="25"/>
      <c r="P433" s="25"/>
      <c r="Q433" s="25"/>
      <c r="R433" s="25"/>
      <c r="S433" s="25"/>
      <c r="T433" s="25"/>
      <c r="U433" s="25"/>
      <c r="V433" s="25"/>
      <c r="W433" s="25"/>
      <c r="X433" s="25"/>
      <c r="Y433" s="25"/>
    </row>
    <row r="434" spans="2:25" ht="14.25">
      <c r="B434" s="23"/>
      <c r="C434" s="23"/>
      <c r="D434" s="31"/>
      <c r="E434" s="31"/>
      <c r="F434" s="31"/>
      <c r="G434" s="31"/>
      <c r="H434" s="31"/>
      <c r="I434" s="25"/>
      <c r="J434" s="25"/>
      <c r="K434" s="25"/>
      <c r="L434" s="25"/>
      <c r="M434" s="25"/>
      <c r="N434" s="25"/>
      <c r="O434" s="25"/>
      <c r="P434" s="25"/>
      <c r="Q434" s="25"/>
      <c r="R434" s="25"/>
      <c r="S434" s="25"/>
      <c r="T434" s="25"/>
      <c r="U434" s="25"/>
      <c r="V434" s="25"/>
      <c r="W434" s="25"/>
      <c r="X434" s="25"/>
      <c r="Y434" s="25"/>
    </row>
    <row r="435" spans="2:25" ht="14.25">
      <c r="B435" s="23"/>
      <c r="C435" s="23"/>
      <c r="D435" s="31"/>
      <c r="E435" s="31"/>
      <c r="F435" s="31"/>
      <c r="G435" s="31"/>
      <c r="H435" s="31"/>
      <c r="I435" s="25"/>
      <c r="J435" s="25"/>
      <c r="K435" s="25"/>
      <c r="L435" s="25"/>
      <c r="M435" s="25"/>
      <c r="N435" s="25"/>
      <c r="O435" s="25"/>
      <c r="P435" s="25"/>
      <c r="Q435" s="25"/>
      <c r="R435" s="25"/>
      <c r="S435" s="25"/>
      <c r="T435" s="25"/>
      <c r="U435" s="25"/>
      <c r="V435" s="25"/>
      <c r="W435" s="25"/>
      <c r="X435" s="25"/>
      <c r="Y435" s="25"/>
    </row>
    <row r="436" spans="2:25" ht="14.25">
      <c r="B436" s="23"/>
      <c r="C436" s="23"/>
      <c r="D436" s="31"/>
      <c r="E436" s="31"/>
      <c r="F436" s="31"/>
      <c r="G436" s="31"/>
      <c r="H436" s="31"/>
      <c r="I436" s="25"/>
      <c r="J436" s="25"/>
      <c r="K436" s="25"/>
      <c r="L436" s="25"/>
      <c r="M436" s="25"/>
      <c r="N436" s="25"/>
      <c r="O436" s="25"/>
      <c r="P436" s="25"/>
      <c r="Q436" s="25"/>
      <c r="R436" s="25"/>
      <c r="S436" s="25"/>
      <c r="T436" s="25"/>
      <c r="U436" s="25"/>
      <c r="V436" s="25"/>
      <c r="W436" s="25"/>
      <c r="X436" s="25"/>
      <c r="Y436" s="25"/>
    </row>
    <row r="437" spans="2:25" ht="14.25">
      <c r="B437" s="23"/>
      <c r="C437" s="23"/>
      <c r="D437" s="31"/>
      <c r="E437" s="31"/>
      <c r="F437" s="31"/>
      <c r="G437" s="31"/>
      <c r="H437" s="31"/>
      <c r="I437" s="25"/>
      <c r="J437" s="25"/>
      <c r="K437" s="25"/>
      <c r="L437" s="25"/>
      <c r="M437" s="25"/>
      <c r="N437" s="25"/>
      <c r="O437" s="25"/>
      <c r="P437" s="25"/>
      <c r="Q437" s="25"/>
      <c r="R437" s="25"/>
      <c r="S437" s="25"/>
      <c r="T437" s="25"/>
      <c r="U437" s="25"/>
      <c r="V437" s="25"/>
      <c r="W437" s="25"/>
      <c r="X437" s="25"/>
      <c r="Y437" s="25"/>
    </row>
    <row r="438" spans="2:25" ht="14.25">
      <c r="B438" s="23"/>
      <c r="C438" s="23"/>
      <c r="D438" s="31"/>
      <c r="E438" s="31"/>
      <c r="F438" s="31"/>
      <c r="G438" s="31"/>
      <c r="H438" s="31"/>
      <c r="I438" s="25"/>
      <c r="J438" s="25"/>
      <c r="K438" s="25"/>
      <c r="L438" s="25"/>
      <c r="M438" s="25"/>
      <c r="N438" s="25"/>
      <c r="O438" s="25"/>
      <c r="P438" s="25"/>
      <c r="Q438" s="25"/>
      <c r="R438" s="25"/>
      <c r="S438" s="25"/>
      <c r="T438" s="25"/>
      <c r="U438" s="25"/>
      <c r="V438" s="25"/>
      <c r="W438" s="25"/>
      <c r="X438" s="25"/>
      <c r="Y438" s="25"/>
    </row>
    <row r="439" spans="2:25" ht="14.25">
      <c r="B439" s="23"/>
      <c r="C439" s="23"/>
      <c r="D439" s="31"/>
      <c r="E439" s="31"/>
      <c r="F439" s="31"/>
      <c r="G439" s="31"/>
      <c r="H439" s="31"/>
      <c r="I439" s="25"/>
      <c r="J439" s="25"/>
      <c r="K439" s="25"/>
      <c r="L439" s="25"/>
      <c r="M439" s="25"/>
      <c r="N439" s="25"/>
      <c r="O439" s="25"/>
      <c r="P439" s="25"/>
      <c r="Q439" s="25"/>
      <c r="R439" s="25"/>
      <c r="S439" s="25"/>
      <c r="T439" s="25"/>
      <c r="U439" s="25"/>
      <c r="V439" s="25"/>
      <c r="W439" s="25"/>
      <c r="X439" s="25"/>
      <c r="Y439" s="25"/>
    </row>
    <row r="440" spans="2:25" ht="14.25">
      <c r="B440" s="23"/>
      <c r="C440" s="23"/>
      <c r="D440" s="31"/>
      <c r="E440" s="31"/>
      <c r="F440" s="31"/>
      <c r="G440" s="31"/>
      <c r="H440" s="31"/>
      <c r="I440" s="25"/>
      <c r="J440" s="25"/>
      <c r="K440" s="25"/>
      <c r="L440" s="25"/>
      <c r="M440" s="25"/>
      <c r="N440" s="25"/>
      <c r="O440" s="25"/>
      <c r="P440" s="25"/>
      <c r="Q440" s="25"/>
      <c r="R440" s="25"/>
      <c r="S440" s="25"/>
      <c r="T440" s="25"/>
      <c r="U440" s="25"/>
      <c r="V440" s="25"/>
      <c r="W440" s="25"/>
      <c r="X440" s="25"/>
      <c r="Y440" s="25"/>
    </row>
    <row r="441" spans="2:25" ht="14.25">
      <c r="B441" s="23"/>
      <c r="C441" s="23"/>
      <c r="D441" s="31"/>
      <c r="E441" s="31"/>
      <c r="F441" s="31"/>
      <c r="G441" s="31"/>
      <c r="H441" s="31"/>
      <c r="I441" s="25"/>
      <c r="J441" s="25"/>
      <c r="K441" s="25"/>
      <c r="L441" s="25"/>
      <c r="M441" s="25"/>
      <c r="N441" s="25"/>
      <c r="O441" s="25"/>
      <c r="P441" s="25"/>
      <c r="Q441" s="25"/>
      <c r="R441" s="25"/>
      <c r="S441" s="25"/>
      <c r="T441" s="25"/>
      <c r="U441" s="25"/>
      <c r="V441" s="25"/>
      <c r="W441" s="25"/>
      <c r="X441" s="25"/>
      <c r="Y441" s="25"/>
    </row>
    <row r="442" spans="2:25" ht="14.25">
      <c r="B442" s="23"/>
      <c r="C442" s="23"/>
      <c r="D442" s="31"/>
      <c r="E442" s="31"/>
      <c r="F442" s="31"/>
      <c r="G442" s="31"/>
      <c r="H442" s="31"/>
      <c r="I442" s="25"/>
      <c r="J442" s="25"/>
      <c r="K442" s="25"/>
      <c r="L442" s="25"/>
      <c r="M442" s="25"/>
      <c r="N442" s="25"/>
      <c r="O442" s="25"/>
      <c r="P442" s="25"/>
      <c r="Q442" s="25"/>
      <c r="R442" s="25"/>
      <c r="S442" s="25"/>
      <c r="T442" s="25"/>
      <c r="U442" s="25"/>
      <c r="V442" s="25"/>
      <c r="W442" s="25"/>
      <c r="X442" s="25"/>
      <c r="Y442" s="25"/>
    </row>
    <row r="443" spans="2:25" ht="14.25">
      <c r="B443" s="23"/>
      <c r="C443" s="23"/>
      <c r="D443" s="31"/>
      <c r="E443" s="31"/>
      <c r="F443" s="31"/>
      <c r="G443" s="31"/>
      <c r="H443" s="31"/>
      <c r="I443" s="25"/>
      <c r="J443" s="25"/>
      <c r="K443" s="25"/>
      <c r="L443" s="25"/>
      <c r="M443" s="25"/>
      <c r="N443" s="25"/>
      <c r="O443" s="25"/>
      <c r="P443" s="25"/>
      <c r="Q443" s="25"/>
      <c r="R443" s="25"/>
      <c r="S443" s="25"/>
      <c r="T443" s="25"/>
      <c r="U443" s="25"/>
      <c r="V443" s="25"/>
      <c r="W443" s="25"/>
      <c r="X443" s="25"/>
      <c r="Y443" s="25"/>
    </row>
    <row r="444" spans="2:25" ht="14.25">
      <c r="B444" s="23"/>
      <c r="C444" s="23"/>
      <c r="D444" s="31"/>
      <c r="E444" s="31"/>
      <c r="F444" s="31"/>
      <c r="G444" s="31"/>
      <c r="H444" s="31"/>
      <c r="I444" s="25"/>
      <c r="J444" s="25"/>
      <c r="K444" s="25"/>
      <c r="L444" s="25"/>
      <c r="M444" s="25"/>
      <c r="N444" s="25"/>
      <c r="O444" s="25"/>
      <c r="P444" s="25"/>
      <c r="Q444" s="25"/>
      <c r="R444" s="25"/>
      <c r="S444" s="25"/>
      <c r="T444" s="25"/>
      <c r="U444" s="25"/>
      <c r="V444" s="25"/>
      <c r="W444" s="25"/>
      <c r="X444" s="25"/>
      <c r="Y444" s="25"/>
    </row>
    <row r="445" spans="2:25" ht="14.25">
      <c r="B445" s="23"/>
      <c r="C445" s="23"/>
      <c r="D445" s="31"/>
      <c r="E445" s="31"/>
      <c r="F445" s="31"/>
      <c r="G445" s="31"/>
      <c r="H445" s="31"/>
      <c r="I445" s="25"/>
      <c r="J445" s="25"/>
      <c r="K445" s="25"/>
      <c r="L445" s="25"/>
      <c r="M445" s="25"/>
      <c r="N445" s="25"/>
      <c r="O445" s="25"/>
      <c r="P445" s="25"/>
      <c r="Q445" s="25"/>
      <c r="R445" s="25"/>
      <c r="S445" s="25"/>
      <c r="T445" s="25"/>
      <c r="U445" s="25"/>
      <c r="V445" s="25"/>
      <c r="W445" s="25"/>
      <c r="X445" s="25"/>
      <c r="Y445" s="25"/>
    </row>
    <row r="446" spans="2:25" ht="14.25">
      <c r="B446" s="23"/>
      <c r="C446" s="23"/>
      <c r="D446" s="31"/>
      <c r="E446" s="31"/>
      <c r="F446" s="31"/>
      <c r="G446" s="31"/>
      <c r="H446" s="31"/>
      <c r="I446" s="25"/>
      <c r="J446" s="25"/>
      <c r="K446" s="25"/>
      <c r="L446" s="25"/>
      <c r="M446" s="25"/>
      <c r="N446" s="25"/>
      <c r="O446" s="25"/>
      <c r="P446" s="25"/>
      <c r="Q446" s="25"/>
      <c r="R446" s="25"/>
      <c r="S446" s="25"/>
      <c r="T446" s="25"/>
      <c r="U446" s="25"/>
      <c r="V446" s="25"/>
      <c r="W446" s="25"/>
      <c r="X446" s="25"/>
      <c r="Y446" s="25"/>
    </row>
    <row r="447" spans="2:25" ht="14.25">
      <c r="B447" s="23"/>
      <c r="C447" s="23"/>
      <c r="D447" s="31"/>
      <c r="E447" s="31"/>
      <c r="F447" s="31"/>
      <c r="G447" s="31"/>
      <c r="H447" s="31"/>
      <c r="I447" s="25"/>
      <c r="J447" s="25"/>
      <c r="K447" s="25"/>
      <c r="L447" s="25"/>
      <c r="M447" s="25"/>
      <c r="N447" s="25"/>
      <c r="O447" s="25"/>
      <c r="P447" s="25"/>
      <c r="Q447" s="25"/>
      <c r="R447" s="25"/>
      <c r="S447" s="25"/>
      <c r="T447" s="25"/>
      <c r="U447" s="25"/>
      <c r="V447" s="25"/>
      <c r="W447" s="25"/>
      <c r="X447" s="25"/>
      <c r="Y447" s="25"/>
    </row>
    <row r="448" spans="2:25" ht="14.25">
      <c r="B448" s="23"/>
      <c r="C448" s="23"/>
      <c r="D448" s="31"/>
      <c r="E448" s="31"/>
      <c r="F448" s="31"/>
      <c r="G448" s="31"/>
      <c r="H448" s="31"/>
      <c r="I448" s="25"/>
      <c r="J448" s="25"/>
      <c r="K448" s="25"/>
      <c r="L448" s="25"/>
      <c r="M448" s="25"/>
      <c r="N448" s="25"/>
      <c r="O448" s="25"/>
      <c r="P448" s="25"/>
      <c r="Q448" s="25"/>
      <c r="R448" s="25"/>
      <c r="S448" s="25"/>
      <c r="T448" s="25"/>
      <c r="U448" s="25"/>
      <c r="V448" s="25"/>
      <c r="W448" s="25"/>
      <c r="X448" s="25"/>
      <c r="Y448" s="25"/>
    </row>
    <row r="449" spans="2:25" ht="14.25">
      <c r="B449" s="23"/>
      <c r="C449" s="23"/>
      <c r="D449" s="31"/>
      <c r="E449" s="31"/>
      <c r="F449" s="31"/>
      <c r="G449" s="31"/>
      <c r="H449" s="31"/>
      <c r="I449" s="25"/>
      <c r="J449" s="25"/>
      <c r="K449" s="25"/>
      <c r="L449" s="25"/>
      <c r="M449" s="25"/>
      <c r="N449" s="25"/>
      <c r="O449" s="25"/>
      <c r="P449" s="25"/>
      <c r="Q449" s="25"/>
      <c r="R449" s="25"/>
      <c r="S449" s="25"/>
      <c r="T449" s="25"/>
      <c r="U449" s="25"/>
      <c r="V449" s="25"/>
      <c r="W449" s="25"/>
      <c r="X449" s="25"/>
      <c r="Y449" s="25"/>
    </row>
    <row r="450" spans="2:25" ht="14.25">
      <c r="B450" s="23"/>
      <c r="C450" s="23"/>
      <c r="D450" s="31"/>
      <c r="E450" s="31"/>
      <c r="F450" s="31"/>
      <c r="G450" s="31"/>
      <c r="H450" s="31"/>
      <c r="I450" s="25"/>
      <c r="J450" s="25"/>
      <c r="K450" s="25"/>
      <c r="L450" s="25"/>
      <c r="M450" s="25"/>
      <c r="N450" s="25"/>
      <c r="O450" s="25"/>
      <c r="P450" s="25"/>
      <c r="Q450" s="25"/>
      <c r="R450" s="25"/>
      <c r="S450" s="25"/>
      <c r="T450" s="25"/>
      <c r="U450" s="25"/>
      <c r="V450" s="25"/>
      <c r="W450" s="25"/>
      <c r="X450" s="25"/>
      <c r="Y450" s="25"/>
    </row>
    <row r="451" spans="2:25" ht="14.25">
      <c r="B451" s="23"/>
      <c r="C451" s="23"/>
      <c r="D451" s="31"/>
      <c r="E451" s="31"/>
      <c r="F451" s="31"/>
      <c r="G451" s="31"/>
      <c r="H451" s="31"/>
      <c r="I451" s="25"/>
      <c r="J451" s="25"/>
      <c r="K451" s="25"/>
      <c r="L451" s="25"/>
      <c r="M451" s="25"/>
      <c r="N451" s="25"/>
      <c r="O451" s="25"/>
      <c r="P451" s="25"/>
      <c r="Q451" s="25"/>
      <c r="R451" s="25"/>
      <c r="S451" s="25"/>
      <c r="T451" s="25"/>
      <c r="U451" s="25"/>
      <c r="V451" s="25"/>
      <c r="W451" s="25"/>
      <c r="X451" s="25"/>
      <c r="Y451" s="25"/>
    </row>
    <row r="452" spans="2:25" ht="14.25">
      <c r="B452" s="23"/>
      <c r="C452" s="23"/>
      <c r="D452" s="31"/>
      <c r="E452" s="31"/>
      <c r="F452" s="31"/>
      <c r="G452" s="31"/>
      <c r="H452" s="31"/>
      <c r="I452" s="25"/>
      <c r="J452" s="25"/>
      <c r="K452" s="25"/>
      <c r="L452" s="25"/>
      <c r="M452" s="25"/>
      <c r="N452" s="25"/>
      <c r="O452" s="25"/>
      <c r="P452" s="25"/>
      <c r="Q452" s="25"/>
      <c r="R452" s="25"/>
      <c r="S452" s="25"/>
      <c r="T452" s="25"/>
      <c r="U452" s="25"/>
      <c r="V452" s="25"/>
      <c r="W452" s="25"/>
      <c r="X452" s="25"/>
      <c r="Y452" s="25"/>
    </row>
    <row r="453" spans="2:25" ht="14.25">
      <c r="B453" s="23"/>
      <c r="C453" s="23"/>
      <c r="D453" s="31"/>
      <c r="E453" s="31"/>
      <c r="F453" s="31"/>
      <c r="G453" s="31"/>
      <c r="H453" s="31"/>
      <c r="I453" s="25"/>
      <c r="J453" s="25"/>
      <c r="K453" s="25"/>
      <c r="L453" s="25"/>
      <c r="M453" s="25"/>
      <c r="N453" s="25"/>
      <c r="O453" s="25"/>
      <c r="P453" s="25"/>
      <c r="Q453" s="25"/>
      <c r="R453" s="25"/>
      <c r="S453" s="25"/>
      <c r="T453" s="25"/>
      <c r="U453" s="25"/>
      <c r="V453" s="25"/>
      <c r="W453" s="25"/>
      <c r="X453" s="25"/>
      <c r="Y453" s="25"/>
    </row>
    <row r="454" spans="2:25" ht="14.25">
      <c r="B454" s="23"/>
      <c r="C454" s="23"/>
      <c r="D454" s="31"/>
      <c r="E454" s="31"/>
      <c r="F454" s="31"/>
      <c r="G454" s="31"/>
      <c r="H454" s="31"/>
      <c r="I454" s="25"/>
      <c r="J454" s="25"/>
      <c r="K454" s="25"/>
      <c r="L454" s="25"/>
      <c r="M454" s="25"/>
      <c r="N454" s="25"/>
      <c r="O454" s="25"/>
      <c r="P454" s="25"/>
      <c r="Q454" s="25"/>
      <c r="R454" s="25"/>
      <c r="S454" s="25"/>
      <c r="T454" s="25"/>
      <c r="U454" s="25"/>
      <c r="V454" s="25"/>
      <c r="W454" s="25"/>
      <c r="X454" s="25"/>
      <c r="Y454" s="25"/>
    </row>
    <row r="455" spans="2:25" ht="14.25">
      <c r="B455" s="23"/>
      <c r="C455" s="23"/>
      <c r="D455" s="31"/>
      <c r="E455" s="31"/>
      <c r="F455" s="31"/>
      <c r="G455" s="31"/>
      <c r="H455" s="31"/>
      <c r="I455" s="25"/>
      <c r="J455" s="25"/>
      <c r="K455" s="25"/>
      <c r="L455" s="25"/>
      <c r="M455" s="25"/>
      <c r="N455" s="25"/>
      <c r="O455" s="25"/>
      <c r="P455" s="25"/>
      <c r="Q455" s="25"/>
      <c r="R455" s="25"/>
      <c r="S455" s="25"/>
      <c r="T455" s="25"/>
      <c r="U455" s="25"/>
      <c r="V455" s="25"/>
      <c r="W455" s="25"/>
      <c r="X455" s="25"/>
      <c r="Y455" s="25"/>
    </row>
    <row r="456" spans="2:25" ht="14.25">
      <c r="B456" s="23"/>
      <c r="C456" s="23"/>
      <c r="D456" s="31"/>
      <c r="E456" s="31"/>
      <c r="F456" s="31"/>
      <c r="G456" s="31"/>
      <c r="H456" s="31"/>
      <c r="I456" s="25"/>
      <c r="J456" s="25"/>
      <c r="K456" s="25"/>
      <c r="L456" s="25"/>
      <c r="M456" s="25"/>
      <c r="N456" s="25"/>
      <c r="O456" s="25"/>
      <c r="P456" s="25"/>
      <c r="Q456" s="25"/>
      <c r="R456" s="25"/>
      <c r="S456" s="25"/>
      <c r="T456" s="25"/>
      <c r="U456" s="25"/>
      <c r="V456" s="25"/>
      <c r="W456" s="25"/>
      <c r="X456" s="25"/>
      <c r="Y456" s="25"/>
    </row>
    <row r="457" spans="2:25" ht="14.25">
      <c r="B457" s="23"/>
      <c r="C457" s="23"/>
      <c r="D457" s="31"/>
      <c r="E457" s="31"/>
      <c r="F457" s="31"/>
      <c r="G457" s="31"/>
      <c r="H457" s="31"/>
      <c r="I457" s="25"/>
      <c r="J457" s="25"/>
      <c r="K457" s="25"/>
      <c r="L457" s="25"/>
      <c r="M457" s="25"/>
      <c r="N457" s="25"/>
      <c r="O457" s="25"/>
      <c r="P457" s="25"/>
      <c r="Q457" s="25"/>
      <c r="R457" s="25"/>
      <c r="S457" s="25"/>
      <c r="T457" s="25"/>
      <c r="U457" s="25"/>
      <c r="V457" s="25"/>
      <c r="W457" s="25"/>
      <c r="X457" s="25"/>
      <c r="Y457" s="25"/>
    </row>
    <row r="458" spans="2:25" ht="14.25">
      <c r="B458" s="23"/>
      <c r="C458" s="23"/>
      <c r="D458" s="31"/>
      <c r="E458" s="31"/>
      <c r="F458" s="31"/>
      <c r="G458" s="31"/>
      <c r="H458" s="31"/>
      <c r="I458" s="25"/>
      <c r="J458" s="25"/>
      <c r="K458" s="25"/>
      <c r="L458" s="25"/>
      <c r="M458" s="25"/>
      <c r="N458" s="25"/>
      <c r="O458" s="25"/>
      <c r="P458" s="25"/>
      <c r="Q458" s="25"/>
      <c r="R458" s="25"/>
      <c r="S458" s="25"/>
      <c r="T458" s="25"/>
      <c r="U458" s="25"/>
      <c r="V458" s="25"/>
      <c r="W458" s="25"/>
      <c r="X458" s="25"/>
      <c r="Y458" s="25"/>
    </row>
    <row r="459" spans="2:25" ht="14.25">
      <c r="B459" s="23"/>
      <c r="C459" s="23"/>
      <c r="D459" s="31"/>
      <c r="E459" s="31"/>
      <c r="F459" s="31"/>
      <c r="G459" s="31"/>
      <c r="H459" s="31"/>
      <c r="I459" s="25"/>
      <c r="J459" s="25"/>
      <c r="K459" s="25"/>
      <c r="L459" s="25"/>
      <c r="M459" s="25"/>
      <c r="N459" s="25"/>
      <c r="O459" s="25"/>
      <c r="P459" s="25"/>
      <c r="Q459" s="25"/>
      <c r="R459" s="25"/>
      <c r="S459" s="25"/>
      <c r="T459" s="25"/>
      <c r="U459" s="25"/>
      <c r="V459" s="25"/>
      <c r="W459" s="25"/>
      <c r="X459" s="25"/>
      <c r="Y459" s="25"/>
    </row>
    <row r="460" spans="2:25" ht="14.25">
      <c r="B460" s="23"/>
      <c r="C460" s="23"/>
      <c r="D460" s="31"/>
      <c r="E460" s="31"/>
      <c r="F460" s="31"/>
      <c r="G460" s="31"/>
      <c r="H460" s="31"/>
      <c r="I460" s="25"/>
      <c r="J460" s="25"/>
      <c r="K460" s="25"/>
      <c r="L460" s="25"/>
      <c r="M460" s="25"/>
      <c r="N460" s="25"/>
      <c r="O460" s="25"/>
      <c r="P460" s="25"/>
      <c r="Q460" s="25"/>
      <c r="R460" s="25"/>
      <c r="S460" s="25"/>
      <c r="T460" s="25"/>
      <c r="U460" s="25"/>
      <c r="V460" s="25"/>
      <c r="W460" s="25"/>
      <c r="X460" s="25"/>
      <c r="Y460" s="25"/>
    </row>
    <row r="461" spans="2:25" ht="14.25">
      <c r="B461" s="23"/>
      <c r="C461" s="23"/>
      <c r="D461" s="31"/>
      <c r="E461" s="31"/>
      <c r="F461" s="31"/>
      <c r="G461" s="31"/>
      <c r="H461" s="31"/>
      <c r="I461" s="25"/>
      <c r="J461" s="25"/>
      <c r="K461" s="25"/>
      <c r="L461" s="25"/>
      <c r="M461" s="25"/>
      <c r="N461" s="25"/>
      <c r="O461" s="25"/>
      <c r="P461" s="25"/>
      <c r="Q461" s="25"/>
      <c r="R461" s="25"/>
      <c r="S461" s="25"/>
      <c r="T461" s="25"/>
      <c r="U461" s="25"/>
      <c r="V461" s="25"/>
      <c r="W461" s="25"/>
      <c r="X461" s="25"/>
      <c r="Y461" s="25"/>
    </row>
    <row r="462" spans="2:25" ht="14.25">
      <c r="B462" s="23"/>
      <c r="C462" s="23"/>
      <c r="D462" s="31"/>
      <c r="E462" s="31"/>
      <c r="F462" s="31"/>
      <c r="G462" s="31"/>
      <c r="H462" s="31"/>
      <c r="I462" s="25"/>
      <c r="J462" s="25"/>
      <c r="K462" s="25"/>
      <c r="L462" s="25"/>
      <c r="M462" s="25"/>
      <c r="N462" s="25"/>
      <c r="O462" s="25"/>
      <c r="P462" s="25"/>
      <c r="Q462" s="25"/>
      <c r="R462" s="25"/>
      <c r="S462" s="25"/>
      <c r="T462" s="25"/>
      <c r="U462" s="25"/>
      <c r="V462" s="25"/>
      <c r="W462" s="25"/>
      <c r="X462" s="25"/>
      <c r="Y462" s="25"/>
    </row>
    <row r="463" spans="2:25" ht="14.25">
      <c r="B463" s="23"/>
      <c r="C463" s="23"/>
      <c r="D463" s="31"/>
      <c r="E463" s="31"/>
      <c r="F463" s="31"/>
      <c r="G463" s="31"/>
      <c r="H463" s="31"/>
      <c r="I463" s="25"/>
      <c r="J463" s="25"/>
      <c r="K463" s="25"/>
      <c r="L463" s="25"/>
      <c r="M463" s="25"/>
      <c r="N463" s="25"/>
      <c r="O463" s="25"/>
      <c r="P463" s="25"/>
      <c r="Q463" s="25"/>
      <c r="R463" s="25"/>
      <c r="S463" s="25"/>
      <c r="T463" s="25"/>
      <c r="U463" s="25"/>
      <c r="V463" s="25"/>
      <c r="W463" s="25"/>
      <c r="X463" s="25"/>
      <c r="Y463" s="25"/>
    </row>
    <row r="464" spans="2:25" ht="14.25">
      <c r="B464" s="23"/>
      <c r="C464" s="23"/>
      <c r="D464" s="31"/>
      <c r="E464" s="31"/>
      <c r="F464" s="31"/>
      <c r="G464" s="31"/>
      <c r="H464" s="31"/>
      <c r="I464" s="25"/>
      <c r="J464" s="25"/>
      <c r="K464" s="25"/>
      <c r="L464" s="25"/>
      <c r="M464" s="25"/>
      <c r="N464" s="25"/>
      <c r="O464" s="25"/>
      <c r="P464" s="25"/>
      <c r="Q464" s="25"/>
      <c r="R464" s="25"/>
      <c r="S464" s="25"/>
      <c r="T464" s="25"/>
      <c r="U464" s="25"/>
      <c r="V464" s="25"/>
      <c r="W464" s="25"/>
      <c r="X464" s="25"/>
      <c r="Y464" s="25"/>
    </row>
    <row r="465" spans="2:25" ht="14.25">
      <c r="B465" s="23"/>
      <c r="C465" s="23"/>
      <c r="D465" s="31"/>
      <c r="E465" s="31"/>
      <c r="F465" s="31"/>
      <c r="G465" s="31"/>
      <c r="H465" s="31"/>
      <c r="I465" s="25"/>
      <c r="J465" s="25"/>
      <c r="K465" s="25"/>
      <c r="L465" s="25"/>
      <c r="M465" s="25"/>
      <c r="N465" s="25"/>
      <c r="O465" s="25"/>
      <c r="P465" s="25"/>
      <c r="Q465" s="25"/>
      <c r="R465" s="25"/>
      <c r="S465" s="25"/>
      <c r="T465" s="25"/>
      <c r="U465" s="25"/>
      <c r="V465" s="25"/>
      <c r="W465" s="25"/>
      <c r="X465" s="25"/>
      <c r="Y465" s="25"/>
    </row>
    <row r="466" spans="2:25" ht="14.25">
      <c r="B466" s="23"/>
      <c r="C466" s="23"/>
      <c r="D466" s="31"/>
      <c r="E466" s="31"/>
      <c r="F466" s="31"/>
      <c r="G466" s="31"/>
      <c r="H466" s="31"/>
      <c r="I466" s="25"/>
      <c r="J466" s="25"/>
      <c r="K466" s="25"/>
      <c r="L466" s="25"/>
      <c r="M466" s="25"/>
      <c r="N466" s="25"/>
      <c r="O466" s="25"/>
      <c r="P466" s="25"/>
      <c r="Q466" s="25"/>
      <c r="R466" s="25"/>
      <c r="S466" s="25"/>
      <c r="T466" s="25"/>
      <c r="U466" s="25"/>
      <c r="V466" s="25"/>
      <c r="W466" s="25"/>
      <c r="X466" s="25"/>
      <c r="Y466" s="25"/>
    </row>
    <row r="467" spans="2:25" ht="14.25">
      <c r="B467" s="23"/>
      <c r="C467" s="23"/>
      <c r="D467" s="31"/>
      <c r="E467" s="31"/>
      <c r="F467" s="31"/>
      <c r="G467" s="31"/>
      <c r="H467" s="31"/>
      <c r="I467" s="25"/>
      <c r="J467" s="25"/>
      <c r="K467" s="25"/>
      <c r="L467" s="25"/>
      <c r="M467" s="25"/>
      <c r="N467" s="25"/>
      <c r="O467" s="25"/>
      <c r="P467" s="25"/>
      <c r="Q467" s="25"/>
      <c r="R467" s="25"/>
      <c r="S467" s="25"/>
      <c r="T467" s="25"/>
      <c r="U467" s="25"/>
      <c r="V467" s="25"/>
      <c r="W467" s="25"/>
      <c r="X467" s="25"/>
      <c r="Y467" s="25"/>
    </row>
    <row r="468" spans="2:25" ht="14.25">
      <c r="B468" s="23"/>
      <c r="C468" s="23"/>
      <c r="D468" s="31"/>
      <c r="E468" s="31"/>
      <c r="F468" s="31"/>
      <c r="G468" s="31"/>
      <c r="H468" s="31"/>
      <c r="I468" s="25"/>
      <c r="J468" s="25"/>
      <c r="K468" s="25"/>
      <c r="L468" s="25"/>
      <c r="M468" s="25"/>
      <c r="N468" s="25"/>
      <c r="O468" s="25"/>
      <c r="P468" s="25"/>
      <c r="Q468" s="25"/>
      <c r="R468" s="25"/>
      <c r="S468" s="25"/>
      <c r="T468" s="25"/>
      <c r="U468" s="25"/>
      <c r="V468" s="25"/>
      <c r="W468" s="25"/>
      <c r="X468" s="25"/>
      <c r="Y468" s="25"/>
    </row>
    <row r="469" spans="2:25" ht="14.25">
      <c r="B469" s="23"/>
      <c r="C469" s="23"/>
      <c r="D469" s="31"/>
      <c r="E469" s="31"/>
      <c r="F469" s="31"/>
      <c r="G469" s="31"/>
      <c r="H469" s="31"/>
      <c r="I469" s="25"/>
      <c r="J469" s="25"/>
      <c r="K469" s="25"/>
      <c r="L469" s="25"/>
      <c r="M469" s="25"/>
      <c r="N469" s="25"/>
      <c r="O469" s="25"/>
      <c r="P469" s="25"/>
      <c r="Q469" s="25"/>
      <c r="R469" s="25"/>
      <c r="S469" s="25"/>
      <c r="T469" s="25"/>
      <c r="U469" s="25"/>
      <c r="V469" s="25"/>
      <c r="W469" s="25"/>
      <c r="X469" s="25"/>
      <c r="Y469" s="25"/>
    </row>
    <row r="470" spans="2:25" ht="14.25">
      <c r="B470" s="23"/>
      <c r="C470" s="23"/>
      <c r="D470" s="31"/>
      <c r="E470" s="31"/>
      <c r="F470" s="31"/>
      <c r="G470" s="31"/>
      <c r="H470" s="31"/>
      <c r="I470" s="25"/>
      <c r="J470" s="25"/>
      <c r="K470" s="25"/>
      <c r="L470" s="25"/>
      <c r="M470" s="25"/>
      <c r="N470" s="25"/>
      <c r="O470" s="25"/>
      <c r="P470" s="25"/>
      <c r="Q470" s="25"/>
      <c r="R470" s="25"/>
      <c r="S470" s="25"/>
      <c r="T470" s="25"/>
      <c r="U470" s="25"/>
      <c r="V470" s="25"/>
      <c r="W470" s="25"/>
      <c r="X470" s="25"/>
      <c r="Y470" s="25"/>
    </row>
    <row r="471" spans="2:25" ht="14.25">
      <c r="B471" s="23"/>
      <c r="C471" s="23"/>
      <c r="D471" s="31"/>
      <c r="E471" s="31"/>
      <c r="F471" s="31"/>
      <c r="G471" s="31"/>
      <c r="H471" s="31"/>
      <c r="I471" s="25"/>
      <c r="J471" s="25"/>
      <c r="K471" s="25"/>
      <c r="L471" s="25"/>
      <c r="M471" s="25"/>
      <c r="N471" s="25"/>
      <c r="O471" s="25"/>
      <c r="P471" s="25"/>
      <c r="Q471" s="25"/>
      <c r="R471" s="25"/>
      <c r="S471" s="25"/>
      <c r="T471" s="25"/>
      <c r="U471" s="25"/>
      <c r="V471" s="25"/>
      <c r="W471" s="25"/>
      <c r="X471" s="25"/>
      <c r="Y471" s="25"/>
    </row>
    <row r="472" spans="2:25" ht="14.25">
      <c r="B472" s="23"/>
      <c r="C472" s="23"/>
      <c r="D472" s="31"/>
      <c r="E472" s="31"/>
      <c r="F472" s="31"/>
      <c r="G472" s="31"/>
      <c r="H472" s="31"/>
      <c r="I472" s="25"/>
      <c r="J472" s="25"/>
      <c r="K472" s="25"/>
      <c r="L472" s="25"/>
      <c r="M472" s="25"/>
      <c r="N472" s="25"/>
      <c r="O472" s="25"/>
      <c r="P472" s="25"/>
      <c r="Q472" s="25"/>
      <c r="R472" s="25"/>
      <c r="S472" s="25"/>
      <c r="T472" s="25"/>
      <c r="U472" s="25"/>
      <c r="V472" s="25"/>
      <c r="W472" s="25"/>
      <c r="X472" s="25"/>
      <c r="Y472" s="25"/>
    </row>
    <row r="473" spans="2:25" ht="14.25">
      <c r="B473" s="23"/>
      <c r="C473" s="23"/>
      <c r="D473" s="31"/>
      <c r="E473" s="31"/>
      <c r="F473" s="31"/>
      <c r="G473" s="31"/>
      <c r="H473" s="31"/>
      <c r="I473" s="25"/>
      <c r="J473" s="25"/>
      <c r="K473" s="25"/>
      <c r="L473" s="25"/>
      <c r="M473" s="25"/>
      <c r="N473" s="25"/>
      <c r="O473" s="25"/>
      <c r="P473" s="25"/>
      <c r="Q473" s="25"/>
      <c r="R473" s="25"/>
      <c r="S473" s="25"/>
      <c r="T473" s="25"/>
      <c r="U473" s="25"/>
      <c r="V473" s="25"/>
      <c r="W473" s="25"/>
      <c r="X473" s="25"/>
      <c r="Y473" s="25"/>
    </row>
    <row r="474" spans="2:25" ht="14.25">
      <c r="B474" s="23"/>
      <c r="C474" s="23"/>
      <c r="D474" s="31"/>
      <c r="E474" s="31"/>
      <c r="F474" s="31"/>
      <c r="G474" s="31"/>
      <c r="H474" s="31"/>
      <c r="I474" s="25"/>
      <c r="J474" s="25"/>
      <c r="K474" s="25"/>
      <c r="L474" s="25"/>
      <c r="M474" s="25"/>
      <c r="N474" s="25"/>
      <c r="O474" s="25"/>
      <c r="P474" s="25"/>
      <c r="Q474" s="25"/>
      <c r="R474" s="25"/>
      <c r="S474" s="25"/>
      <c r="T474" s="25"/>
      <c r="U474" s="25"/>
      <c r="V474" s="25"/>
      <c r="W474" s="25"/>
      <c r="X474" s="25"/>
      <c r="Y474" s="25"/>
    </row>
    <row r="475" spans="2:25" ht="14.25">
      <c r="B475" s="23"/>
      <c r="C475" s="23"/>
      <c r="D475" s="31"/>
      <c r="E475" s="31"/>
      <c r="F475" s="31"/>
      <c r="G475" s="31"/>
      <c r="H475" s="31"/>
      <c r="I475" s="25"/>
      <c r="J475" s="25"/>
      <c r="K475" s="25"/>
      <c r="L475" s="25"/>
      <c r="M475" s="25"/>
      <c r="N475" s="25"/>
      <c r="O475" s="25"/>
      <c r="P475" s="25"/>
      <c r="Q475" s="25"/>
      <c r="R475" s="25"/>
      <c r="S475" s="25"/>
      <c r="T475" s="25"/>
      <c r="U475" s="25"/>
      <c r="V475" s="25"/>
      <c r="W475" s="25"/>
      <c r="X475" s="25"/>
      <c r="Y475" s="25"/>
    </row>
    <row r="476" spans="2:25" ht="14.25">
      <c r="B476" s="23"/>
      <c r="C476" s="23"/>
      <c r="D476" s="31"/>
      <c r="E476" s="31"/>
      <c r="F476" s="31"/>
      <c r="G476" s="31"/>
      <c r="H476" s="31"/>
      <c r="I476" s="25"/>
      <c r="J476" s="25"/>
      <c r="K476" s="25"/>
      <c r="L476" s="25"/>
      <c r="M476" s="25"/>
      <c r="N476" s="25"/>
      <c r="O476" s="25"/>
      <c r="P476" s="25"/>
      <c r="Q476" s="25"/>
      <c r="R476" s="25"/>
      <c r="S476" s="25"/>
      <c r="T476" s="25"/>
      <c r="U476" s="25"/>
      <c r="V476" s="25"/>
      <c r="W476" s="25"/>
      <c r="X476" s="25"/>
      <c r="Y476" s="25"/>
    </row>
    <row r="477" spans="2:25" ht="14.25">
      <c r="B477" s="23"/>
      <c r="C477" s="23"/>
      <c r="D477" s="31"/>
      <c r="E477" s="31"/>
      <c r="F477" s="31"/>
      <c r="G477" s="31"/>
      <c r="H477" s="31"/>
      <c r="I477" s="25"/>
      <c r="J477" s="25"/>
      <c r="K477" s="25"/>
      <c r="L477" s="25"/>
      <c r="M477" s="25"/>
      <c r="N477" s="25"/>
      <c r="O477" s="25"/>
      <c r="P477" s="25"/>
      <c r="Q477" s="25"/>
      <c r="R477" s="25"/>
      <c r="S477" s="25"/>
      <c r="T477" s="25"/>
      <c r="U477" s="25"/>
      <c r="V477" s="25"/>
      <c r="W477" s="25"/>
      <c r="X477" s="25"/>
      <c r="Y477" s="25"/>
    </row>
    <row r="478" spans="2:25" ht="14.25">
      <c r="B478" s="23"/>
      <c r="C478" s="23"/>
      <c r="D478" s="31"/>
      <c r="E478" s="31"/>
      <c r="F478" s="31"/>
      <c r="G478" s="31"/>
      <c r="H478" s="31"/>
      <c r="I478" s="25"/>
      <c r="J478" s="25"/>
      <c r="K478" s="25"/>
      <c r="L478" s="25"/>
      <c r="M478" s="25"/>
      <c r="N478" s="25"/>
      <c r="O478" s="25"/>
      <c r="P478" s="25"/>
      <c r="Q478" s="25"/>
      <c r="R478" s="25"/>
      <c r="S478" s="25"/>
      <c r="T478" s="25"/>
      <c r="U478" s="25"/>
      <c r="V478" s="25"/>
      <c r="W478" s="25"/>
      <c r="X478" s="25"/>
      <c r="Y478" s="25"/>
    </row>
    <row r="479" spans="2:25" ht="14.25">
      <c r="B479" s="23"/>
      <c r="C479" s="23"/>
      <c r="D479" s="31"/>
      <c r="E479" s="31"/>
      <c r="F479" s="31"/>
      <c r="G479" s="31"/>
      <c r="H479" s="31"/>
      <c r="I479" s="25"/>
      <c r="J479" s="25"/>
      <c r="K479" s="25"/>
      <c r="L479" s="25"/>
      <c r="M479" s="25"/>
      <c r="N479" s="25"/>
      <c r="O479" s="25"/>
      <c r="P479" s="25"/>
      <c r="Q479" s="25"/>
      <c r="R479" s="25"/>
      <c r="S479" s="25"/>
      <c r="T479" s="25"/>
      <c r="U479" s="25"/>
      <c r="V479" s="25"/>
      <c r="W479" s="25"/>
      <c r="X479" s="25"/>
      <c r="Y479" s="25"/>
    </row>
    <row r="480" spans="2:25" ht="14.25">
      <c r="B480" s="23"/>
      <c r="C480" s="23"/>
      <c r="D480" s="31"/>
      <c r="E480" s="31"/>
      <c r="F480" s="31"/>
      <c r="G480" s="31"/>
      <c r="H480" s="31"/>
      <c r="I480" s="25"/>
      <c r="J480" s="25"/>
      <c r="K480" s="25"/>
      <c r="L480" s="25"/>
      <c r="M480" s="25"/>
      <c r="N480" s="25"/>
      <c r="O480" s="25"/>
      <c r="P480" s="25"/>
      <c r="Q480" s="25"/>
      <c r="R480" s="25"/>
      <c r="S480" s="25"/>
      <c r="T480" s="25"/>
      <c r="U480" s="25"/>
      <c r="V480" s="25"/>
      <c r="W480" s="25"/>
      <c r="X480" s="25"/>
      <c r="Y480" s="25"/>
    </row>
    <row r="481" spans="2:25" ht="14.25">
      <c r="B481" s="23"/>
      <c r="C481" s="23"/>
      <c r="D481" s="31"/>
      <c r="E481" s="31"/>
      <c r="F481" s="31"/>
      <c r="G481" s="31"/>
      <c r="H481" s="31"/>
      <c r="I481" s="25"/>
      <c r="J481" s="25"/>
      <c r="K481" s="25"/>
      <c r="L481" s="25"/>
      <c r="M481" s="25"/>
      <c r="N481" s="25"/>
      <c r="O481" s="25"/>
      <c r="P481" s="25"/>
      <c r="Q481" s="25"/>
      <c r="R481" s="25"/>
      <c r="S481" s="25"/>
      <c r="T481" s="25"/>
      <c r="U481" s="25"/>
      <c r="V481" s="25"/>
      <c r="W481" s="25"/>
      <c r="X481" s="25"/>
      <c r="Y481" s="25"/>
    </row>
    <row r="482" spans="2:25" ht="14.25">
      <c r="B482" s="23"/>
      <c r="C482" s="23"/>
      <c r="D482" s="31"/>
      <c r="E482" s="31"/>
      <c r="F482" s="31"/>
      <c r="G482" s="31"/>
      <c r="H482" s="31"/>
      <c r="I482" s="25"/>
      <c r="J482" s="25"/>
      <c r="K482" s="25"/>
      <c r="L482" s="25"/>
      <c r="M482" s="25"/>
      <c r="N482" s="25"/>
      <c r="O482" s="25"/>
      <c r="P482" s="25"/>
      <c r="Q482" s="25"/>
      <c r="R482" s="25"/>
      <c r="S482" s="25"/>
      <c r="T482" s="25"/>
      <c r="U482" s="25"/>
      <c r="V482" s="25"/>
      <c r="W482" s="25"/>
      <c r="X482" s="25"/>
      <c r="Y482" s="25"/>
    </row>
    <row r="483" spans="2:25" ht="14.25">
      <c r="B483" s="23"/>
      <c r="C483" s="23"/>
      <c r="D483" s="31"/>
      <c r="E483" s="31"/>
      <c r="F483" s="31"/>
      <c r="G483" s="31"/>
      <c r="H483" s="31"/>
      <c r="I483" s="25"/>
      <c r="J483" s="25"/>
      <c r="K483" s="25"/>
      <c r="L483" s="25"/>
      <c r="M483" s="25"/>
      <c r="N483" s="25"/>
      <c r="O483" s="25"/>
      <c r="P483" s="25"/>
      <c r="Q483" s="25"/>
      <c r="R483" s="25"/>
      <c r="S483" s="25"/>
      <c r="T483" s="25"/>
      <c r="U483" s="25"/>
      <c r="V483" s="25"/>
      <c r="W483" s="25"/>
      <c r="X483" s="25"/>
      <c r="Y483" s="25"/>
    </row>
    <row r="484" spans="2:25" ht="14.25">
      <c r="B484" s="23"/>
      <c r="C484" s="23"/>
      <c r="D484" s="31"/>
      <c r="E484" s="31"/>
      <c r="F484" s="31"/>
      <c r="G484" s="31"/>
      <c r="H484" s="31"/>
      <c r="I484" s="25"/>
      <c r="J484" s="25"/>
      <c r="K484" s="25"/>
      <c r="L484" s="25"/>
      <c r="M484" s="25"/>
      <c r="N484" s="25"/>
      <c r="O484" s="25"/>
      <c r="P484" s="25"/>
      <c r="Q484" s="25"/>
      <c r="R484" s="25"/>
      <c r="S484" s="25"/>
      <c r="T484" s="25"/>
      <c r="U484" s="25"/>
      <c r="V484" s="25"/>
      <c r="W484" s="25"/>
      <c r="X484" s="25"/>
      <c r="Y484" s="25"/>
    </row>
    <row r="485" spans="2:25" ht="14.25">
      <c r="B485" s="23"/>
      <c r="C485" s="23"/>
      <c r="D485" s="31"/>
      <c r="E485" s="31"/>
      <c r="F485" s="31"/>
      <c r="G485" s="31"/>
      <c r="H485" s="31"/>
      <c r="I485" s="25"/>
      <c r="J485" s="25"/>
      <c r="K485" s="25"/>
      <c r="L485" s="25"/>
      <c r="M485" s="25"/>
      <c r="N485" s="25"/>
      <c r="O485" s="25"/>
      <c r="P485" s="25"/>
      <c r="Q485" s="25"/>
      <c r="R485" s="25"/>
      <c r="S485" s="25"/>
      <c r="T485" s="25"/>
      <c r="U485" s="25"/>
      <c r="V485" s="25"/>
      <c r="W485" s="25"/>
      <c r="X485" s="25"/>
      <c r="Y485" s="25"/>
    </row>
    <row r="486" spans="2:25" ht="14.25">
      <c r="B486" s="23"/>
      <c r="C486" s="23"/>
      <c r="D486" s="31"/>
      <c r="E486" s="31"/>
      <c r="F486" s="31"/>
      <c r="G486" s="31"/>
      <c r="H486" s="31"/>
      <c r="I486" s="25"/>
      <c r="J486" s="25"/>
      <c r="K486" s="25"/>
      <c r="L486" s="25"/>
      <c r="M486" s="25"/>
      <c r="N486" s="25"/>
      <c r="O486" s="25"/>
      <c r="P486" s="25"/>
      <c r="Q486" s="25"/>
      <c r="R486" s="25"/>
      <c r="S486" s="25"/>
      <c r="T486" s="25"/>
      <c r="U486" s="25"/>
      <c r="V486" s="25"/>
      <c r="W486" s="25"/>
      <c r="X486" s="25"/>
      <c r="Y486" s="25"/>
    </row>
    <row r="487" spans="2:25" ht="14.25">
      <c r="B487" s="23"/>
      <c r="C487" s="23"/>
      <c r="D487" s="31"/>
      <c r="E487" s="31"/>
      <c r="F487" s="31"/>
      <c r="G487" s="31"/>
      <c r="H487" s="31"/>
      <c r="I487" s="25"/>
      <c r="J487" s="25"/>
      <c r="K487" s="25"/>
      <c r="L487" s="25"/>
      <c r="M487" s="25"/>
      <c r="N487" s="25"/>
      <c r="O487" s="25"/>
      <c r="P487" s="25"/>
      <c r="Q487" s="25"/>
      <c r="R487" s="25"/>
      <c r="S487" s="25"/>
      <c r="T487" s="25"/>
      <c r="U487" s="25"/>
      <c r="V487" s="25"/>
      <c r="W487" s="25"/>
      <c r="X487" s="25"/>
      <c r="Y487" s="25"/>
    </row>
    <row r="488" spans="2:25" ht="14.25">
      <c r="B488" s="23"/>
      <c r="C488" s="23"/>
      <c r="D488" s="31"/>
      <c r="E488" s="31"/>
      <c r="F488" s="31"/>
      <c r="G488" s="31"/>
      <c r="H488" s="31"/>
      <c r="I488" s="25"/>
      <c r="J488" s="25"/>
      <c r="K488" s="25"/>
      <c r="L488" s="25"/>
      <c r="M488" s="25"/>
      <c r="N488" s="25"/>
      <c r="O488" s="25"/>
      <c r="P488" s="25"/>
      <c r="Q488" s="25"/>
      <c r="R488" s="25"/>
      <c r="S488" s="25"/>
      <c r="T488" s="25"/>
      <c r="U488" s="25"/>
      <c r="V488" s="25"/>
      <c r="W488" s="25"/>
      <c r="X488" s="25"/>
      <c r="Y488" s="25"/>
    </row>
    <row r="489" spans="2:25" ht="14.25">
      <c r="B489" s="23"/>
      <c r="C489" s="23"/>
      <c r="D489" s="31"/>
      <c r="E489" s="31"/>
      <c r="F489" s="31"/>
      <c r="G489" s="31"/>
      <c r="H489" s="31"/>
      <c r="I489" s="25"/>
      <c r="J489" s="25"/>
      <c r="K489" s="25"/>
      <c r="L489" s="25"/>
      <c r="M489" s="25"/>
      <c r="N489" s="25"/>
      <c r="O489" s="25"/>
      <c r="P489" s="25"/>
      <c r="Q489" s="25"/>
      <c r="R489" s="25"/>
      <c r="S489" s="25"/>
      <c r="T489" s="25"/>
      <c r="U489" s="25"/>
      <c r="V489" s="25"/>
      <c r="W489" s="25"/>
      <c r="X489" s="25"/>
      <c r="Y489" s="25"/>
    </row>
    <row r="490" spans="2:25" ht="14.25">
      <c r="B490" s="23"/>
      <c r="C490" s="23"/>
      <c r="D490" s="31"/>
      <c r="E490" s="31"/>
      <c r="F490" s="31"/>
      <c r="G490" s="31"/>
      <c r="H490" s="31"/>
      <c r="I490" s="25"/>
      <c r="J490" s="25"/>
      <c r="K490" s="25"/>
      <c r="L490" s="25"/>
      <c r="M490" s="25"/>
      <c r="N490" s="25"/>
      <c r="O490" s="25"/>
      <c r="P490" s="25"/>
      <c r="Q490" s="25"/>
      <c r="R490" s="25"/>
      <c r="S490" s="25"/>
      <c r="T490" s="25"/>
      <c r="U490" s="25"/>
      <c r="V490" s="25"/>
      <c r="W490" s="25"/>
      <c r="X490" s="25"/>
      <c r="Y490" s="25"/>
    </row>
    <row r="491" spans="2:25" ht="14.25">
      <c r="B491" s="23"/>
      <c r="C491" s="23"/>
      <c r="D491" s="31"/>
      <c r="E491" s="31"/>
      <c r="F491" s="31"/>
      <c r="G491" s="31"/>
      <c r="H491" s="31"/>
      <c r="I491" s="25"/>
      <c r="J491" s="25"/>
      <c r="K491" s="25"/>
      <c r="L491" s="25"/>
      <c r="M491" s="25"/>
      <c r="N491" s="25"/>
      <c r="O491" s="25"/>
      <c r="P491" s="25"/>
      <c r="Q491" s="25"/>
      <c r="R491" s="25"/>
      <c r="S491" s="25"/>
      <c r="T491" s="25"/>
      <c r="U491" s="25"/>
      <c r="V491" s="25"/>
      <c r="W491" s="25"/>
      <c r="X491" s="25"/>
      <c r="Y491" s="25"/>
    </row>
    <row r="492" spans="2:25" ht="14.25">
      <c r="B492" s="23"/>
      <c r="C492" s="23"/>
      <c r="D492" s="31"/>
      <c r="E492" s="31"/>
      <c r="F492" s="31"/>
      <c r="G492" s="31"/>
      <c r="H492" s="31"/>
      <c r="I492" s="25"/>
      <c r="J492" s="25"/>
      <c r="K492" s="25"/>
      <c r="L492" s="25"/>
      <c r="M492" s="25"/>
      <c r="N492" s="25"/>
      <c r="O492" s="25"/>
      <c r="P492" s="25"/>
      <c r="Q492" s="25"/>
      <c r="R492" s="25"/>
      <c r="S492" s="25"/>
      <c r="T492" s="25"/>
      <c r="U492" s="25"/>
      <c r="V492" s="25"/>
      <c r="W492" s="25"/>
      <c r="X492" s="25"/>
      <c r="Y492" s="25"/>
    </row>
    <row r="493" spans="2:25" ht="14.25">
      <c r="B493" s="23"/>
      <c r="C493" s="23"/>
      <c r="D493" s="31"/>
      <c r="E493" s="31"/>
      <c r="F493" s="31"/>
      <c r="G493" s="31"/>
      <c r="H493" s="31"/>
      <c r="I493" s="25"/>
      <c r="J493" s="25"/>
      <c r="K493" s="25"/>
      <c r="L493" s="25"/>
      <c r="M493" s="25"/>
      <c r="N493" s="25"/>
      <c r="O493" s="25"/>
      <c r="P493" s="25"/>
      <c r="Q493" s="25"/>
      <c r="R493" s="25"/>
      <c r="S493" s="25"/>
      <c r="T493" s="25"/>
      <c r="U493" s="25"/>
      <c r="V493" s="25"/>
      <c r="W493" s="25"/>
      <c r="X493" s="25"/>
      <c r="Y493" s="25"/>
    </row>
    <row r="494" spans="2:25" ht="14.25">
      <c r="B494" s="23"/>
      <c r="C494" s="23"/>
      <c r="D494" s="31"/>
      <c r="E494" s="31"/>
      <c r="F494" s="31"/>
      <c r="G494" s="31"/>
      <c r="H494" s="31"/>
      <c r="I494" s="25"/>
      <c r="J494" s="25"/>
      <c r="K494" s="25"/>
      <c r="L494" s="25"/>
      <c r="M494" s="25"/>
      <c r="N494" s="25"/>
      <c r="O494" s="25"/>
      <c r="P494" s="25"/>
      <c r="Q494" s="25"/>
      <c r="R494" s="25"/>
      <c r="S494" s="25"/>
      <c r="T494" s="25"/>
      <c r="U494" s="25"/>
      <c r="V494" s="25"/>
      <c r="W494" s="25"/>
      <c r="X494" s="25"/>
      <c r="Y494" s="25"/>
    </row>
    <row r="495" spans="2:25" ht="14.25">
      <c r="B495" s="23"/>
      <c r="C495" s="23"/>
      <c r="D495" s="31"/>
      <c r="E495" s="31"/>
      <c r="F495" s="31"/>
      <c r="G495" s="31"/>
      <c r="H495" s="31"/>
      <c r="I495" s="25"/>
      <c r="J495" s="25"/>
      <c r="K495" s="25"/>
      <c r="L495" s="25"/>
      <c r="M495" s="25"/>
      <c r="N495" s="25"/>
      <c r="O495" s="25"/>
      <c r="P495" s="25"/>
      <c r="Q495" s="25"/>
      <c r="R495" s="25"/>
      <c r="S495" s="25"/>
      <c r="T495" s="25"/>
      <c r="U495" s="25"/>
      <c r="V495" s="25"/>
      <c r="W495" s="25"/>
      <c r="X495" s="25"/>
      <c r="Y495" s="25"/>
    </row>
    <row r="496" spans="2:25" ht="14.25">
      <c r="B496" s="23"/>
      <c r="C496" s="23"/>
      <c r="D496" s="31"/>
      <c r="E496" s="31"/>
      <c r="F496" s="31"/>
      <c r="G496" s="31"/>
      <c r="H496" s="31"/>
      <c r="I496" s="25"/>
      <c r="J496" s="25"/>
      <c r="K496" s="25"/>
      <c r="L496" s="25"/>
      <c r="M496" s="25"/>
      <c r="N496" s="25"/>
      <c r="O496" s="25"/>
      <c r="P496" s="25"/>
      <c r="Q496" s="25"/>
      <c r="R496" s="25"/>
      <c r="S496" s="25"/>
      <c r="T496" s="25"/>
      <c r="U496" s="25"/>
      <c r="V496" s="25"/>
      <c r="W496" s="25"/>
      <c r="X496" s="25"/>
      <c r="Y496" s="25"/>
    </row>
    <row r="497" spans="2:25" ht="14.25">
      <c r="B497" s="23"/>
      <c r="C497" s="23"/>
      <c r="D497" s="31"/>
      <c r="E497" s="31"/>
      <c r="F497" s="31"/>
      <c r="G497" s="31"/>
      <c r="H497" s="31"/>
      <c r="I497" s="25"/>
      <c r="J497" s="25"/>
      <c r="K497" s="25"/>
      <c r="L497" s="25"/>
      <c r="M497" s="25"/>
      <c r="N497" s="25"/>
      <c r="O497" s="25"/>
      <c r="P497" s="25"/>
      <c r="Q497" s="25"/>
      <c r="R497" s="25"/>
      <c r="S497" s="25"/>
      <c r="T497" s="25"/>
      <c r="U497" s="25"/>
      <c r="V497" s="25"/>
      <c r="W497" s="25"/>
      <c r="X497" s="25"/>
      <c r="Y497" s="25"/>
    </row>
    <row r="498" spans="2:25" ht="14.25">
      <c r="B498" s="23"/>
      <c r="C498" s="23"/>
      <c r="D498" s="31"/>
      <c r="E498" s="31"/>
      <c r="F498" s="31"/>
      <c r="G498" s="31"/>
      <c r="H498" s="31"/>
      <c r="I498" s="25"/>
      <c r="J498" s="25"/>
      <c r="K498" s="25"/>
      <c r="L498" s="25"/>
      <c r="M498" s="25"/>
      <c r="N498" s="25"/>
      <c r="O498" s="25"/>
      <c r="P498" s="25"/>
      <c r="Q498" s="25"/>
      <c r="R498" s="25"/>
      <c r="S498" s="25"/>
      <c r="T498" s="25"/>
      <c r="U498" s="25"/>
      <c r="V498" s="25"/>
      <c r="W498" s="25"/>
      <c r="X498" s="25"/>
      <c r="Y498" s="25"/>
    </row>
    <row r="499" spans="2:25" ht="14.25">
      <c r="B499" s="23"/>
      <c r="C499" s="23"/>
      <c r="D499" s="31"/>
      <c r="E499" s="31"/>
      <c r="F499" s="31"/>
      <c r="G499" s="31"/>
      <c r="H499" s="31"/>
      <c r="I499" s="25"/>
      <c r="J499" s="25"/>
      <c r="K499" s="25"/>
      <c r="L499" s="25"/>
      <c r="M499" s="25"/>
      <c r="N499" s="25"/>
      <c r="O499" s="25"/>
      <c r="P499" s="25"/>
      <c r="Q499" s="25"/>
      <c r="R499" s="25"/>
      <c r="S499" s="25"/>
      <c r="T499" s="25"/>
      <c r="U499" s="25"/>
      <c r="V499" s="25"/>
      <c r="W499" s="25"/>
      <c r="X499" s="25"/>
      <c r="Y499" s="25"/>
    </row>
    <row r="500" spans="2:25" ht="14.25">
      <c r="B500" s="23"/>
      <c r="C500" s="23"/>
      <c r="D500" s="31"/>
      <c r="E500" s="31"/>
      <c r="F500" s="31"/>
      <c r="G500" s="31"/>
      <c r="H500" s="31"/>
      <c r="I500" s="25"/>
      <c r="J500" s="25"/>
      <c r="K500" s="25"/>
      <c r="L500" s="25"/>
      <c r="M500" s="25"/>
      <c r="N500" s="25"/>
      <c r="O500" s="25"/>
      <c r="P500" s="25"/>
      <c r="Q500" s="25"/>
      <c r="R500" s="25"/>
      <c r="S500" s="25"/>
      <c r="T500" s="25"/>
      <c r="U500" s="25"/>
      <c r="V500" s="25"/>
      <c r="W500" s="25"/>
      <c r="X500" s="25"/>
      <c r="Y500" s="25"/>
    </row>
    <row r="501" spans="2:25" ht="14.25">
      <c r="B501" s="23"/>
      <c r="C501" s="23"/>
      <c r="D501" s="31"/>
      <c r="E501" s="31"/>
      <c r="F501" s="31"/>
      <c r="G501" s="31"/>
      <c r="H501" s="31"/>
      <c r="I501" s="25"/>
      <c r="J501" s="25"/>
      <c r="K501" s="25"/>
      <c r="L501" s="25"/>
      <c r="M501" s="25"/>
      <c r="N501" s="25"/>
      <c r="O501" s="25"/>
      <c r="P501" s="25"/>
      <c r="Q501" s="25"/>
      <c r="R501" s="25"/>
      <c r="S501" s="25"/>
      <c r="T501" s="25"/>
      <c r="U501" s="25"/>
      <c r="V501" s="25"/>
      <c r="W501" s="25"/>
      <c r="X501" s="25"/>
      <c r="Y501" s="25"/>
    </row>
    <row r="502" spans="2:25" ht="14.25">
      <c r="B502" s="23"/>
      <c r="C502" s="23"/>
      <c r="D502" s="31"/>
      <c r="E502" s="31"/>
      <c r="F502" s="31"/>
      <c r="G502" s="31"/>
      <c r="H502" s="31"/>
      <c r="I502" s="25"/>
      <c r="J502" s="25"/>
      <c r="K502" s="25"/>
      <c r="L502" s="25"/>
      <c r="M502" s="25"/>
      <c r="N502" s="25"/>
      <c r="O502" s="25"/>
      <c r="P502" s="25"/>
      <c r="Q502" s="25"/>
      <c r="R502" s="25"/>
      <c r="S502" s="25"/>
      <c r="T502" s="25"/>
      <c r="U502" s="25"/>
      <c r="V502" s="25"/>
      <c r="W502" s="25"/>
      <c r="X502" s="25"/>
      <c r="Y502" s="25"/>
    </row>
    <row r="503" spans="2:25" ht="14.25">
      <c r="B503" s="23"/>
      <c r="C503" s="23"/>
      <c r="D503" s="31"/>
      <c r="E503" s="31"/>
      <c r="F503" s="31"/>
      <c r="G503" s="31"/>
      <c r="H503" s="31"/>
      <c r="I503" s="25"/>
      <c r="J503" s="25"/>
      <c r="K503" s="25"/>
      <c r="L503" s="25"/>
      <c r="M503" s="25"/>
      <c r="N503" s="25"/>
      <c r="O503" s="25"/>
      <c r="P503" s="25"/>
      <c r="Q503" s="25"/>
      <c r="R503" s="25"/>
      <c r="S503" s="25"/>
      <c r="T503" s="25"/>
      <c r="U503" s="25"/>
      <c r="V503" s="25"/>
      <c r="W503" s="25"/>
      <c r="X503" s="25"/>
      <c r="Y503" s="25"/>
    </row>
    <row r="504" spans="2:25" ht="14.25">
      <c r="B504" s="23"/>
      <c r="C504" s="23"/>
      <c r="D504" s="31"/>
      <c r="E504" s="31"/>
      <c r="F504" s="31"/>
      <c r="G504" s="31"/>
      <c r="H504" s="31"/>
      <c r="I504" s="25"/>
      <c r="J504" s="25"/>
      <c r="K504" s="25"/>
      <c r="L504" s="25"/>
      <c r="M504" s="25"/>
      <c r="N504" s="25"/>
      <c r="O504" s="25"/>
      <c r="P504" s="25"/>
      <c r="Q504" s="25"/>
      <c r="R504" s="25"/>
      <c r="S504" s="25"/>
      <c r="T504" s="25"/>
      <c r="U504" s="25"/>
      <c r="V504" s="25"/>
      <c r="W504" s="25"/>
      <c r="X504" s="25"/>
      <c r="Y504" s="25"/>
    </row>
    <row r="505" spans="2:25" ht="14.25">
      <c r="B505" s="23"/>
      <c r="C505" s="23"/>
      <c r="D505" s="31"/>
      <c r="E505" s="31"/>
      <c r="F505" s="31"/>
      <c r="G505" s="31"/>
      <c r="H505" s="31"/>
      <c r="I505" s="25"/>
      <c r="J505" s="25"/>
      <c r="K505" s="25"/>
      <c r="L505" s="25"/>
      <c r="M505" s="25"/>
      <c r="N505" s="25"/>
      <c r="O505" s="25"/>
      <c r="P505" s="25"/>
      <c r="Q505" s="25"/>
      <c r="R505" s="25"/>
      <c r="S505" s="25"/>
      <c r="T505" s="25"/>
      <c r="U505" s="25"/>
      <c r="V505" s="25"/>
      <c r="W505" s="25"/>
      <c r="X505" s="25"/>
      <c r="Y505" s="25"/>
    </row>
    <row r="506" spans="2:25" ht="14.25">
      <c r="B506" s="23"/>
      <c r="C506" s="23"/>
      <c r="D506" s="31"/>
      <c r="E506" s="31"/>
      <c r="F506" s="31"/>
      <c r="G506" s="31"/>
      <c r="H506" s="31"/>
      <c r="I506" s="25"/>
      <c r="J506" s="25"/>
      <c r="K506" s="25"/>
      <c r="L506" s="25"/>
      <c r="M506" s="25"/>
      <c r="N506" s="25"/>
      <c r="O506" s="25"/>
      <c r="P506" s="25"/>
      <c r="Q506" s="25"/>
      <c r="R506" s="25"/>
      <c r="S506" s="25"/>
      <c r="T506" s="25"/>
      <c r="U506" s="25"/>
      <c r="V506" s="25"/>
      <c r="W506" s="25"/>
      <c r="X506" s="25"/>
      <c r="Y506" s="25"/>
    </row>
    <row r="507" spans="2:25" ht="14.25">
      <c r="B507" s="23"/>
      <c r="C507" s="23"/>
      <c r="D507" s="31"/>
      <c r="E507" s="31"/>
      <c r="F507" s="31"/>
      <c r="G507" s="31"/>
      <c r="H507" s="31"/>
      <c r="I507" s="25"/>
      <c r="J507" s="25"/>
      <c r="K507" s="25"/>
      <c r="L507" s="25"/>
      <c r="M507" s="25"/>
      <c r="N507" s="25"/>
      <c r="O507" s="25"/>
      <c r="P507" s="25"/>
      <c r="Q507" s="25"/>
      <c r="R507" s="25"/>
      <c r="S507" s="25"/>
      <c r="T507" s="25"/>
      <c r="U507" s="25"/>
      <c r="V507" s="25"/>
      <c r="W507" s="25"/>
      <c r="X507" s="25"/>
      <c r="Y507" s="25"/>
    </row>
    <row r="508" spans="2:25" ht="14.25">
      <c r="B508" s="23"/>
      <c r="C508" s="23"/>
      <c r="D508" s="31"/>
      <c r="E508" s="31"/>
      <c r="F508" s="31"/>
      <c r="G508" s="31"/>
      <c r="H508" s="31"/>
      <c r="I508" s="25"/>
      <c r="J508" s="25"/>
      <c r="K508" s="25"/>
      <c r="L508" s="25"/>
      <c r="M508" s="25"/>
      <c r="N508" s="25"/>
      <c r="O508" s="25"/>
      <c r="P508" s="25"/>
      <c r="Q508" s="25"/>
      <c r="R508" s="25"/>
      <c r="S508" s="25"/>
      <c r="T508" s="25"/>
      <c r="U508" s="25"/>
      <c r="V508" s="25"/>
      <c r="W508" s="25"/>
      <c r="X508" s="25"/>
      <c r="Y508" s="25"/>
    </row>
    <row r="509" spans="2:25" ht="14.25">
      <c r="B509" s="23"/>
      <c r="C509" s="23"/>
      <c r="D509" s="31"/>
      <c r="E509" s="31"/>
      <c r="F509" s="31"/>
      <c r="G509" s="31"/>
      <c r="H509" s="31"/>
      <c r="I509" s="25"/>
      <c r="J509" s="25"/>
      <c r="K509" s="25"/>
      <c r="L509" s="25"/>
      <c r="M509" s="25"/>
      <c r="N509" s="25"/>
      <c r="O509" s="25"/>
      <c r="P509" s="25"/>
      <c r="Q509" s="25"/>
      <c r="R509" s="25"/>
      <c r="S509" s="25"/>
      <c r="T509" s="25"/>
      <c r="U509" s="25"/>
      <c r="V509" s="25"/>
      <c r="W509" s="25"/>
      <c r="X509" s="25"/>
      <c r="Y509" s="25"/>
    </row>
    <row r="510" spans="2:25" ht="14.25">
      <c r="B510" s="23"/>
      <c r="C510" s="23"/>
      <c r="D510" s="31"/>
      <c r="E510" s="31"/>
      <c r="F510" s="31"/>
      <c r="G510" s="31"/>
      <c r="H510" s="31"/>
      <c r="I510" s="25"/>
      <c r="J510" s="25"/>
      <c r="K510" s="25"/>
      <c r="L510" s="25"/>
      <c r="M510" s="25"/>
      <c r="N510" s="25"/>
      <c r="O510" s="25"/>
      <c r="P510" s="25"/>
      <c r="Q510" s="25"/>
      <c r="R510" s="25"/>
      <c r="S510" s="25"/>
      <c r="T510" s="25"/>
      <c r="U510" s="25"/>
      <c r="V510" s="25"/>
      <c r="W510" s="25"/>
      <c r="X510" s="25"/>
      <c r="Y510" s="25"/>
    </row>
    <row r="511" spans="2:25" ht="14.25">
      <c r="B511" s="23"/>
      <c r="C511" s="23"/>
      <c r="D511" s="31"/>
      <c r="E511" s="31"/>
      <c r="F511" s="31"/>
      <c r="G511" s="31"/>
      <c r="H511" s="31"/>
      <c r="I511" s="25"/>
      <c r="J511" s="25"/>
      <c r="K511" s="25"/>
      <c r="L511" s="25"/>
      <c r="M511" s="25"/>
      <c r="N511" s="25"/>
      <c r="O511" s="25"/>
      <c r="P511" s="25"/>
      <c r="Q511" s="25"/>
      <c r="R511" s="25"/>
      <c r="S511" s="25"/>
      <c r="T511" s="25"/>
      <c r="U511" s="25"/>
      <c r="V511" s="25"/>
      <c r="W511" s="25"/>
      <c r="X511" s="25"/>
      <c r="Y511" s="25"/>
    </row>
    <row r="512" spans="2:25" ht="14.25">
      <c r="B512" s="23"/>
      <c r="C512" s="23"/>
      <c r="D512" s="31"/>
      <c r="E512" s="31"/>
      <c r="F512" s="31"/>
      <c r="G512" s="31"/>
      <c r="H512" s="31"/>
      <c r="I512" s="25"/>
      <c r="J512" s="25"/>
      <c r="K512" s="25"/>
      <c r="L512" s="25"/>
      <c r="M512" s="25"/>
      <c r="N512" s="25"/>
      <c r="O512" s="25"/>
      <c r="P512" s="25"/>
      <c r="Q512" s="25"/>
      <c r="R512" s="25"/>
      <c r="S512" s="25"/>
      <c r="T512" s="25"/>
      <c r="U512" s="25"/>
      <c r="V512" s="25"/>
      <c r="W512" s="25"/>
      <c r="X512" s="25"/>
      <c r="Y512" s="25"/>
    </row>
    <row r="513" spans="2:25" ht="14.25">
      <c r="B513" s="23"/>
      <c r="C513" s="23"/>
      <c r="D513" s="31"/>
      <c r="E513" s="31"/>
      <c r="F513" s="31"/>
      <c r="G513" s="31"/>
      <c r="H513" s="31"/>
      <c r="I513" s="25"/>
      <c r="J513" s="25"/>
      <c r="K513" s="25"/>
      <c r="L513" s="25"/>
      <c r="M513" s="25"/>
      <c r="N513" s="25"/>
      <c r="O513" s="25"/>
      <c r="P513" s="25"/>
      <c r="Q513" s="25"/>
      <c r="R513" s="25"/>
      <c r="S513" s="25"/>
      <c r="T513" s="25"/>
      <c r="U513" s="25"/>
      <c r="V513" s="25"/>
      <c r="W513" s="25"/>
      <c r="X513" s="25"/>
      <c r="Y513" s="25"/>
    </row>
    <row r="514" spans="2:25" ht="14.25">
      <c r="B514" s="23"/>
      <c r="C514" s="23"/>
      <c r="D514" s="31"/>
      <c r="E514" s="31"/>
      <c r="F514" s="31"/>
      <c r="G514" s="31"/>
      <c r="H514" s="31"/>
      <c r="I514" s="25"/>
      <c r="J514" s="25"/>
      <c r="K514" s="25"/>
      <c r="L514" s="25"/>
      <c r="M514" s="25"/>
      <c r="N514" s="25"/>
      <c r="O514" s="25"/>
      <c r="P514" s="25"/>
      <c r="Q514" s="25"/>
      <c r="R514" s="25"/>
      <c r="S514" s="25"/>
      <c r="T514" s="25"/>
      <c r="U514" s="25"/>
      <c r="V514" s="25"/>
      <c r="W514" s="25"/>
      <c r="X514" s="25"/>
      <c r="Y514" s="25"/>
    </row>
    <row r="515" spans="2:25" ht="14.25">
      <c r="B515" s="23"/>
      <c r="C515" s="23"/>
      <c r="D515" s="31"/>
      <c r="E515" s="31"/>
      <c r="F515" s="31"/>
      <c r="G515" s="31"/>
      <c r="H515" s="31"/>
      <c r="I515" s="25"/>
      <c r="J515" s="25"/>
      <c r="K515" s="25"/>
      <c r="L515" s="25"/>
      <c r="M515" s="25"/>
      <c r="N515" s="25"/>
      <c r="O515" s="25"/>
      <c r="P515" s="25"/>
      <c r="Q515" s="25"/>
      <c r="R515" s="25"/>
      <c r="S515" s="25"/>
      <c r="T515" s="25"/>
      <c r="U515" s="25"/>
      <c r="V515" s="25"/>
      <c r="W515" s="25"/>
      <c r="X515" s="25"/>
      <c r="Y515" s="25"/>
    </row>
    <row r="516" spans="2:25" ht="14.25">
      <c r="B516" s="23"/>
      <c r="C516" s="23"/>
      <c r="D516" s="31"/>
      <c r="E516" s="31"/>
      <c r="F516" s="31"/>
      <c r="G516" s="31"/>
      <c r="H516" s="31"/>
      <c r="I516" s="25"/>
      <c r="J516" s="25"/>
      <c r="K516" s="25"/>
      <c r="L516" s="25"/>
      <c r="M516" s="25"/>
      <c r="N516" s="25"/>
      <c r="O516" s="25"/>
      <c r="P516" s="25"/>
      <c r="Q516" s="25"/>
      <c r="R516" s="25"/>
      <c r="S516" s="25"/>
      <c r="T516" s="25"/>
      <c r="U516" s="25"/>
      <c r="V516" s="25"/>
      <c r="W516" s="25"/>
      <c r="X516" s="25"/>
      <c r="Y516" s="25"/>
    </row>
    <row r="517" spans="2:25" ht="14.25">
      <c r="B517" s="23"/>
      <c r="C517" s="23"/>
      <c r="D517" s="31"/>
      <c r="E517" s="31"/>
      <c r="F517" s="31"/>
      <c r="G517" s="31"/>
      <c r="H517" s="31"/>
      <c r="I517" s="25"/>
      <c r="J517" s="25"/>
      <c r="K517" s="25"/>
      <c r="L517" s="25"/>
      <c r="M517" s="25"/>
      <c r="N517" s="25"/>
      <c r="O517" s="25"/>
      <c r="P517" s="25"/>
      <c r="Q517" s="25"/>
      <c r="R517" s="25"/>
      <c r="S517" s="25"/>
      <c r="T517" s="25"/>
      <c r="U517" s="25"/>
      <c r="V517" s="25"/>
      <c r="W517" s="25"/>
      <c r="X517" s="25"/>
      <c r="Y517" s="25"/>
    </row>
    <row r="518" spans="2:25" ht="14.25">
      <c r="B518" s="23"/>
      <c r="C518" s="23"/>
      <c r="D518" s="31"/>
      <c r="E518" s="31"/>
      <c r="F518" s="31"/>
      <c r="G518" s="31"/>
      <c r="H518" s="31"/>
      <c r="I518" s="25"/>
      <c r="J518" s="25"/>
      <c r="K518" s="25"/>
      <c r="L518" s="25"/>
      <c r="M518" s="25"/>
      <c r="N518" s="25"/>
      <c r="O518" s="25"/>
      <c r="P518" s="25"/>
      <c r="Q518" s="25"/>
      <c r="R518" s="25"/>
      <c r="S518" s="25"/>
      <c r="T518" s="25"/>
      <c r="U518" s="25"/>
      <c r="V518" s="25"/>
      <c r="W518" s="25"/>
      <c r="X518" s="25"/>
      <c r="Y518" s="25"/>
    </row>
    <row r="519" spans="2:25" ht="14.25">
      <c r="B519" s="23"/>
      <c r="C519" s="23"/>
      <c r="D519" s="31"/>
      <c r="E519" s="31"/>
      <c r="F519" s="31"/>
      <c r="G519" s="31"/>
      <c r="H519" s="31"/>
      <c r="I519" s="25"/>
      <c r="J519" s="25"/>
      <c r="K519" s="25"/>
      <c r="L519" s="25"/>
      <c r="M519" s="25"/>
      <c r="N519" s="25"/>
      <c r="O519" s="25"/>
      <c r="P519" s="25"/>
      <c r="Q519" s="25"/>
      <c r="R519" s="25"/>
      <c r="S519" s="25"/>
      <c r="T519" s="25"/>
      <c r="U519" s="25"/>
      <c r="V519" s="25"/>
      <c r="W519" s="25"/>
      <c r="X519" s="25"/>
      <c r="Y519" s="25"/>
    </row>
    <row r="520" spans="2:25" ht="14.25">
      <c r="B520" s="23"/>
      <c r="C520" s="23"/>
      <c r="D520" s="31"/>
      <c r="E520" s="31"/>
      <c r="F520" s="31"/>
      <c r="G520" s="31"/>
      <c r="H520" s="31"/>
      <c r="I520" s="25"/>
      <c r="J520" s="25"/>
      <c r="K520" s="25"/>
      <c r="L520" s="25"/>
      <c r="M520" s="25"/>
      <c r="N520" s="25"/>
      <c r="O520" s="25"/>
      <c r="P520" s="25"/>
      <c r="Q520" s="25"/>
      <c r="R520" s="25"/>
      <c r="S520" s="25"/>
      <c r="T520" s="25"/>
      <c r="U520" s="25"/>
      <c r="V520" s="25"/>
      <c r="W520" s="25"/>
      <c r="X520" s="25"/>
      <c r="Y520" s="25"/>
    </row>
    <row r="521" spans="2:25" ht="14.25">
      <c r="B521" s="23"/>
      <c r="C521" s="23"/>
      <c r="D521" s="31"/>
      <c r="E521" s="31"/>
      <c r="F521" s="31"/>
      <c r="G521" s="31"/>
      <c r="H521" s="31"/>
      <c r="I521" s="25"/>
      <c r="J521" s="25"/>
      <c r="K521" s="25"/>
      <c r="L521" s="25"/>
      <c r="M521" s="25"/>
      <c r="N521" s="25"/>
      <c r="O521" s="25"/>
      <c r="P521" s="25"/>
      <c r="Q521" s="25"/>
      <c r="R521" s="25"/>
      <c r="S521" s="25"/>
      <c r="T521" s="25"/>
      <c r="U521" s="25"/>
      <c r="V521" s="25"/>
      <c r="W521" s="25"/>
      <c r="X521" s="25"/>
      <c r="Y521" s="25"/>
    </row>
    <row r="522" spans="2:25" ht="14.25">
      <c r="B522" s="23"/>
      <c r="C522" s="23"/>
      <c r="D522" s="31"/>
      <c r="E522" s="31"/>
      <c r="F522" s="31"/>
      <c r="G522" s="31"/>
      <c r="H522" s="31"/>
      <c r="I522" s="25"/>
      <c r="J522" s="25"/>
      <c r="K522" s="25"/>
      <c r="L522" s="25"/>
      <c r="M522" s="25"/>
      <c r="N522" s="25"/>
      <c r="O522" s="25"/>
      <c r="P522" s="25"/>
      <c r="Q522" s="25"/>
      <c r="R522" s="25"/>
      <c r="S522" s="25"/>
      <c r="T522" s="25"/>
      <c r="U522" s="25"/>
      <c r="V522" s="25"/>
      <c r="W522" s="25"/>
      <c r="X522" s="25"/>
      <c r="Y522" s="25"/>
    </row>
    <row r="523" spans="2:25" ht="14.25">
      <c r="B523" s="23"/>
      <c r="C523" s="23"/>
      <c r="D523" s="31"/>
      <c r="E523" s="31"/>
      <c r="F523" s="31"/>
      <c r="G523" s="31"/>
      <c r="H523" s="31"/>
      <c r="I523" s="25"/>
      <c r="J523" s="25"/>
      <c r="K523" s="25"/>
      <c r="L523" s="25"/>
      <c r="M523" s="25"/>
      <c r="N523" s="25"/>
      <c r="O523" s="25"/>
      <c r="P523" s="25"/>
      <c r="Q523" s="25"/>
      <c r="R523" s="25"/>
      <c r="S523" s="25"/>
      <c r="T523" s="25"/>
      <c r="U523" s="25"/>
      <c r="V523" s="25"/>
      <c r="W523" s="25"/>
      <c r="X523" s="25"/>
      <c r="Y523" s="25"/>
    </row>
    <row r="524" spans="2:25" ht="14.25">
      <c r="B524" s="23"/>
      <c r="C524" s="23"/>
      <c r="D524" s="31"/>
      <c r="E524" s="31"/>
      <c r="F524" s="31"/>
      <c r="G524" s="31"/>
      <c r="H524" s="31"/>
      <c r="I524" s="25"/>
      <c r="J524" s="25"/>
      <c r="K524" s="25"/>
      <c r="L524" s="25"/>
      <c r="M524" s="25"/>
      <c r="N524" s="25"/>
      <c r="O524" s="25"/>
      <c r="P524" s="25"/>
      <c r="Q524" s="25"/>
      <c r="R524" s="25"/>
      <c r="S524" s="25"/>
      <c r="T524" s="25"/>
      <c r="U524" s="25"/>
      <c r="V524" s="25"/>
      <c r="W524" s="25"/>
      <c r="X524" s="25"/>
      <c r="Y524" s="25"/>
    </row>
    <row r="525" spans="2:25" ht="14.25">
      <c r="B525" s="23"/>
      <c r="C525" s="23"/>
      <c r="D525" s="31"/>
      <c r="E525" s="31"/>
      <c r="F525" s="31"/>
      <c r="G525" s="31"/>
      <c r="H525" s="31"/>
      <c r="I525" s="25"/>
      <c r="J525" s="25"/>
      <c r="K525" s="25"/>
      <c r="L525" s="25"/>
      <c r="M525" s="25"/>
      <c r="N525" s="25"/>
      <c r="O525" s="25"/>
      <c r="P525" s="25"/>
      <c r="Q525" s="25"/>
      <c r="R525" s="25"/>
      <c r="S525" s="25"/>
      <c r="T525" s="25"/>
      <c r="U525" s="25"/>
      <c r="V525" s="25"/>
      <c r="W525" s="25"/>
      <c r="X525" s="25"/>
      <c r="Y525" s="25"/>
    </row>
    <row r="526" spans="2:25" ht="14.25">
      <c r="B526" s="23"/>
      <c r="C526" s="23"/>
      <c r="D526" s="31"/>
      <c r="E526" s="31"/>
      <c r="F526" s="31"/>
      <c r="G526" s="31"/>
      <c r="H526" s="31"/>
      <c r="I526" s="25"/>
      <c r="J526" s="25"/>
      <c r="K526" s="25"/>
      <c r="L526" s="25"/>
      <c r="M526" s="25"/>
      <c r="N526" s="25"/>
      <c r="O526" s="25"/>
      <c r="P526" s="25"/>
      <c r="Q526" s="25"/>
      <c r="R526" s="25"/>
      <c r="S526" s="25"/>
      <c r="T526" s="25"/>
      <c r="U526" s="25"/>
      <c r="V526" s="25"/>
      <c r="W526" s="25"/>
      <c r="X526" s="25"/>
      <c r="Y526" s="25"/>
    </row>
    <row r="527" spans="2:25" ht="14.25">
      <c r="B527" s="23"/>
      <c r="C527" s="23"/>
      <c r="D527" s="31"/>
      <c r="E527" s="31"/>
      <c r="F527" s="31"/>
      <c r="G527" s="31"/>
      <c r="H527" s="31"/>
      <c r="I527" s="25"/>
      <c r="J527" s="25"/>
      <c r="K527" s="25"/>
      <c r="L527" s="25"/>
      <c r="M527" s="25"/>
      <c r="N527" s="25"/>
      <c r="O527" s="25"/>
      <c r="P527" s="25"/>
      <c r="Q527" s="25"/>
      <c r="R527" s="25"/>
      <c r="S527" s="25"/>
      <c r="T527" s="25"/>
      <c r="U527" s="25"/>
      <c r="V527" s="25"/>
      <c r="W527" s="25"/>
      <c r="X527" s="25"/>
      <c r="Y527" s="25"/>
    </row>
    <row r="528" spans="2:25" ht="14.25">
      <c r="B528" s="23"/>
      <c r="C528" s="23"/>
      <c r="D528" s="31"/>
      <c r="E528" s="31"/>
      <c r="F528" s="31"/>
      <c r="G528" s="31"/>
      <c r="H528" s="31"/>
      <c r="I528" s="25"/>
      <c r="J528" s="25"/>
      <c r="K528" s="25"/>
      <c r="L528" s="25"/>
      <c r="M528" s="25"/>
      <c r="N528" s="25"/>
      <c r="O528" s="25"/>
      <c r="P528" s="25"/>
      <c r="Q528" s="25"/>
      <c r="R528" s="25"/>
      <c r="S528" s="25"/>
      <c r="T528" s="25"/>
      <c r="U528" s="25"/>
      <c r="V528" s="25"/>
      <c r="W528" s="25"/>
      <c r="X528" s="25"/>
      <c r="Y528" s="25"/>
    </row>
    <row r="529" spans="2:25" ht="14.25">
      <c r="B529" s="23"/>
      <c r="C529" s="23"/>
      <c r="D529" s="31"/>
      <c r="E529" s="31"/>
      <c r="F529" s="31"/>
      <c r="G529" s="31"/>
      <c r="H529" s="31"/>
      <c r="I529" s="25"/>
      <c r="J529" s="25"/>
      <c r="K529" s="25"/>
      <c r="L529" s="25"/>
      <c r="M529" s="25"/>
      <c r="N529" s="25"/>
      <c r="O529" s="25"/>
      <c r="P529" s="25"/>
      <c r="Q529" s="25"/>
      <c r="R529" s="25"/>
      <c r="S529" s="25"/>
      <c r="T529" s="25"/>
      <c r="U529" s="25"/>
      <c r="V529" s="25"/>
      <c r="W529" s="25"/>
      <c r="X529" s="25"/>
      <c r="Y529" s="25"/>
    </row>
    <row r="530" spans="2:25" ht="14.25">
      <c r="B530" s="23"/>
      <c r="C530" s="23"/>
      <c r="D530" s="31"/>
      <c r="E530" s="31"/>
      <c r="F530" s="31"/>
      <c r="G530" s="31"/>
      <c r="H530" s="31"/>
      <c r="I530" s="25"/>
      <c r="J530" s="25"/>
      <c r="K530" s="25"/>
      <c r="L530" s="25"/>
      <c r="M530" s="25"/>
      <c r="N530" s="25"/>
      <c r="O530" s="25"/>
      <c r="P530" s="25"/>
      <c r="Q530" s="25"/>
      <c r="R530" s="25"/>
      <c r="S530" s="25"/>
      <c r="T530" s="25"/>
      <c r="U530" s="25"/>
      <c r="V530" s="25"/>
      <c r="W530" s="25"/>
      <c r="X530" s="25"/>
      <c r="Y530" s="25"/>
    </row>
    <row r="531" spans="2:25" ht="14.25">
      <c r="B531" s="23"/>
      <c r="C531" s="23"/>
      <c r="D531" s="31"/>
      <c r="E531" s="31"/>
      <c r="F531" s="31"/>
      <c r="G531" s="31"/>
      <c r="H531" s="31"/>
      <c r="I531" s="25"/>
      <c r="J531" s="25"/>
      <c r="K531" s="25"/>
      <c r="L531" s="25"/>
      <c r="M531" s="25"/>
      <c r="N531" s="25"/>
      <c r="O531" s="25"/>
      <c r="P531" s="25"/>
      <c r="Q531" s="25"/>
      <c r="R531" s="25"/>
      <c r="S531" s="25"/>
      <c r="T531" s="25"/>
      <c r="U531" s="25"/>
      <c r="V531" s="25"/>
      <c r="W531" s="25"/>
      <c r="X531" s="25"/>
      <c r="Y531" s="25"/>
    </row>
    <row r="532" spans="2:25" ht="14.25">
      <c r="B532" s="23"/>
      <c r="C532" s="23"/>
      <c r="D532" s="31"/>
      <c r="E532" s="31"/>
      <c r="F532" s="31"/>
      <c r="G532" s="31"/>
      <c r="H532" s="31"/>
      <c r="I532" s="25"/>
      <c r="J532" s="25"/>
      <c r="K532" s="25"/>
      <c r="L532" s="25"/>
      <c r="M532" s="25"/>
      <c r="N532" s="25"/>
      <c r="O532" s="25"/>
      <c r="P532" s="25"/>
      <c r="Q532" s="25"/>
      <c r="R532" s="25"/>
      <c r="S532" s="25"/>
      <c r="T532" s="25"/>
      <c r="U532" s="25"/>
      <c r="V532" s="25"/>
      <c r="W532" s="25"/>
      <c r="X532" s="25"/>
      <c r="Y532" s="25"/>
    </row>
    <row r="533" spans="2:25" ht="14.25">
      <c r="B533" s="23"/>
      <c r="C533" s="23"/>
      <c r="D533" s="31"/>
      <c r="E533" s="31"/>
      <c r="F533" s="31"/>
      <c r="G533" s="31"/>
      <c r="H533" s="31"/>
      <c r="I533" s="25"/>
      <c r="J533" s="25"/>
      <c r="K533" s="25"/>
      <c r="L533" s="25"/>
      <c r="M533" s="25"/>
      <c r="N533" s="25"/>
      <c r="O533" s="25"/>
      <c r="P533" s="25"/>
      <c r="Q533" s="25"/>
      <c r="R533" s="25"/>
      <c r="S533" s="25"/>
      <c r="T533" s="25"/>
      <c r="U533" s="25"/>
      <c r="V533" s="25"/>
      <c r="W533" s="25"/>
      <c r="X533" s="25"/>
      <c r="Y533" s="25"/>
    </row>
    <row r="534" spans="2:25" ht="14.25">
      <c r="B534" s="23"/>
      <c r="C534" s="23"/>
      <c r="D534" s="31"/>
      <c r="E534" s="31"/>
      <c r="F534" s="31"/>
      <c r="G534" s="31"/>
      <c r="H534" s="31"/>
      <c r="I534" s="25"/>
      <c r="J534" s="25"/>
      <c r="K534" s="25"/>
      <c r="L534" s="25"/>
      <c r="M534" s="25"/>
      <c r="N534" s="25"/>
      <c r="O534" s="25"/>
      <c r="P534" s="25"/>
      <c r="Q534" s="25"/>
      <c r="R534" s="25"/>
      <c r="S534" s="25"/>
      <c r="T534" s="25"/>
      <c r="U534" s="25"/>
      <c r="V534" s="25"/>
      <c r="W534" s="25"/>
      <c r="X534" s="25"/>
      <c r="Y534" s="25"/>
    </row>
    <row r="535" spans="2:25" ht="14.25">
      <c r="B535" s="23"/>
      <c r="C535" s="23"/>
      <c r="D535" s="31"/>
      <c r="E535" s="31"/>
      <c r="F535" s="31"/>
      <c r="G535" s="31"/>
      <c r="H535" s="31"/>
      <c r="I535" s="25"/>
      <c r="J535" s="25"/>
      <c r="K535" s="25"/>
      <c r="L535" s="25"/>
      <c r="M535" s="25"/>
      <c r="N535" s="25"/>
      <c r="O535" s="25"/>
      <c r="P535" s="25"/>
      <c r="Q535" s="25"/>
      <c r="R535" s="25"/>
      <c r="S535" s="25"/>
      <c r="T535" s="25"/>
      <c r="U535" s="25"/>
      <c r="V535" s="25"/>
      <c r="W535" s="25"/>
      <c r="X535" s="25"/>
      <c r="Y535" s="25"/>
    </row>
    <row r="536" spans="2:25" ht="14.25">
      <c r="B536" s="23"/>
      <c r="C536" s="23"/>
      <c r="D536" s="31"/>
      <c r="E536" s="31"/>
      <c r="F536" s="31"/>
      <c r="G536" s="31"/>
      <c r="H536" s="31"/>
      <c r="I536" s="25"/>
      <c r="J536" s="25"/>
      <c r="K536" s="25"/>
      <c r="L536" s="25"/>
      <c r="M536" s="25"/>
      <c r="N536" s="25"/>
      <c r="O536" s="25"/>
      <c r="P536" s="25"/>
      <c r="Q536" s="25"/>
      <c r="R536" s="25"/>
      <c r="S536" s="25"/>
      <c r="T536" s="25"/>
      <c r="U536" s="25"/>
      <c r="V536" s="25"/>
      <c r="W536" s="25"/>
      <c r="X536" s="25"/>
      <c r="Y536" s="25"/>
    </row>
    <row r="537" spans="2:25" ht="14.25">
      <c r="B537" s="23"/>
      <c r="C537" s="23"/>
      <c r="D537" s="31"/>
      <c r="E537" s="31"/>
      <c r="F537" s="31"/>
      <c r="G537" s="31"/>
      <c r="H537" s="31"/>
      <c r="I537" s="25"/>
      <c r="J537" s="25"/>
      <c r="K537" s="25"/>
      <c r="L537" s="25"/>
      <c r="M537" s="25"/>
      <c r="N537" s="25"/>
      <c r="O537" s="25"/>
      <c r="P537" s="25"/>
      <c r="Q537" s="25"/>
      <c r="R537" s="25"/>
      <c r="S537" s="25"/>
      <c r="T537" s="25"/>
      <c r="U537" s="25"/>
      <c r="V537" s="25"/>
      <c r="W537" s="25"/>
      <c r="X537" s="25"/>
      <c r="Y537" s="25"/>
    </row>
    <row r="538" spans="2:25" ht="14.25">
      <c r="B538" s="23"/>
      <c r="C538" s="23"/>
      <c r="D538" s="31"/>
      <c r="E538" s="31"/>
      <c r="F538" s="31"/>
      <c r="G538" s="31"/>
      <c r="H538" s="31"/>
      <c r="I538" s="25"/>
      <c r="J538" s="25"/>
      <c r="K538" s="25"/>
      <c r="L538" s="25"/>
      <c r="M538" s="25"/>
      <c r="N538" s="25"/>
      <c r="O538" s="25"/>
      <c r="P538" s="25"/>
      <c r="Q538" s="25"/>
      <c r="R538" s="25"/>
      <c r="S538" s="25"/>
      <c r="T538" s="25"/>
      <c r="U538" s="25"/>
      <c r="V538" s="25"/>
      <c r="W538" s="25"/>
      <c r="X538" s="25"/>
      <c r="Y538" s="25"/>
    </row>
    <row r="539" spans="2:25" ht="14.25">
      <c r="B539" s="23"/>
      <c r="C539" s="23"/>
      <c r="D539" s="31"/>
      <c r="E539" s="31"/>
      <c r="F539" s="31"/>
      <c r="G539" s="31"/>
      <c r="H539" s="31"/>
      <c r="I539" s="25"/>
      <c r="J539" s="25"/>
      <c r="K539" s="25"/>
      <c r="L539" s="25"/>
      <c r="M539" s="25"/>
      <c r="N539" s="25"/>
      <c r="O539" s="25"/>
      <c r="P539" s="25"/>
      <c r="Q539" s="25"/>
      <c r="R539" s="25"/>
      <c r="S539" s="25"/>
      <c r="T539" s="25"/>
      <c r="U539" s="25"/>
      <c r="V539" s="25"/>
      <c r="W539" s="25"/>
      <c r="X539" s="25"/>
      <c r="Y539" s="25"/>
    </row>
    <row r="540" spans="2:25" ht="14.25">
      <c r="B540" s="23"/>
      <c r="C540" s="23"/>
      <c r="D540" s="31"/>
      <c r="E540" s="31"/>
      <c r="F540" s="31"/>
      <c r="G540" s="31"/>
      <c r="H540" s="31"/>
      <c r="I540" s="25"/>
      <c r="J540" s="25"/>
      <c r="K540" s="25"/>
      <c r="L540" s="25"/>
      <c r="M540" s="25"/>
      <c r="N540" s="25"/>
      <c r="O540" s="25"/>
      <c r="P540" s="25"/>
      <c r="Q540" s="25"/>
      <c r="R540" s="25"/>
      <c r="S540" s="25"/>
      <c r="T540" s="25"/>
      <c r="U540" s="25"/>
      <c r="V540" s="25"/>
      <c r="W540" s="25"/>
      <c r="X540" s="25"/>
      <c r="Y540" s="25"/>
    </row>
    <row r="541" spans="2:25" ht="14.25">
      <c r="B541" s="23"/>
      <c r="C541" s="23"/>
      <c r="D541" s="31"/>
      <c r="E541" s="31"/>
      <c r="F541" s="31"/>
      <c r="G541" s="31"/>
      <c r="H541" s="31"/>
      <c r="I541" s="25"/>
      <c r="J541" s="25"/>
      <c r="K541" s="25"/>
      <c r="L541" s="25"/>
      <c r="M541" s="25"/>
      <c r="N541" s="25"/>
      <c r="O541" s="25"/>
      <c r="P541" s="25"/>
      <c r="Q541" s="25"/>
      <c r="R541" s="25"/>
      <c r="S541" s="25"/>
      <c r="T541" s="25"/>
      <c r="U541" s="25"/>
      <c r="V541" s="25"/>
      <c r="W541" s="25"/>
      <c r="X541" s="25"/>
      <c r="Y541" s="25"/>
    </row>
    <row r="542" spans="2:25" ht="14.25">
      <c r="B542" s="23"/>
      <c r="C542" s="23"/>
      <c r="D542" s="31"/>
      <c r="E542" s="31"/>
      <c r="F542" s="31"/>
      <c r="G542" s="31"/>
      <c r="H542" s="31"/>
      <c r="I542" s="25"/>
      <c r="J542" s="25"/>
      <c r="K542" s="25"/>
      <c r="L542" s="25"/>
      <c r="M542" s="25"/>
      <c r="N542" s="25"/>
      <c r="O542" s="25"/>
      <c r="P542" s="25"/>
      <c r="Q542" s="25"/>
      <c r="R542" s="25"/>
      <c r="S542" s="25"/>
      <c r="T542" s="25"/>
      <c r="U542" s="25"/>
      <c r="V542" s="25"/>
      <c r="W542" s="25"/>
      <c r="X542" s="25"/>
      <c r="Y542" s="25"/>
    </row>
    <row r="543" spans="2:25" ht="14.25">
      <c r="B543" s="23"/>
      <c r="C543" s="23"/>
      <c r="D543" s="31"/>
      <c r="E543" s="31"/>
      <c r="F543" s="31"/>
      <c r="G543" s="31"/>
      <c r="H543" s="31"/>
      <c r="I543" s="25"/>
      <c r="J543" s="25"/>
      <c r="K543" s="25"/>
      <c r="L543" s="25"/>
      <c r="M543" s="25"/>
      <c r="N543" s="25"/>
      <c r="O543" s="25"/>
      <c r="P543" s="25"/>
      <c r="Q543" s="25"/>
      <c r="R543" s="25"/>
      <c r="S543" s="25"/>
      <c r="T543" s="25"/>
      <c r="U543" s="25"/>
      <c r="V543" s="25"/>
      <c r="W543" s="25"/>
      <c r="X543" s="25"/>
      <c r="Y543" s="25"/>
    </row>
    <row r="544" spans="2:25" ht="14.25">
      <c r="B544" s="23"/>
      <c r="C544" s="23"/>
      <c r="D544" s="31"/>
      <c r="E544" s="31"/>
      <c r="F544" s="31"/>
      <c r="G544" s="31"/>
      <c r="H544" s="31"/>
      <c r="I544" s="25"/>
      <c r="J544" s="25"/>
      <c r="K544" s="25"/>
      <c r="L544" s="25"/>
      <c r="M544" s="25"/>
      <c r="N544" s="25"/>
      <c r="O544" s="25"/>
      <c r="P544" s="25"/>
      <c r="Q544" s="25"/>
      <c r="R544" s="25"/>
      <c r="S544" s="25"/>
      <c r="T544" s="25"/>
      <c r="U544" s="25"/>
      <c r="V544" s="25"/>
      <c r="W544" s="25"/>
      <c r="X544" s="25"/>
      <c r="Y544" s="25"/>
    </row>
    <row r="545" spans="2:25" ht="14.25">
      <c r="B545" s="23"/>
      <c r="C545" s="23"/>
      <c r="D545" s="31"/>
      <c r="E545" s="31"/>
      <c r="F545" s="31"/>
      <c r="G545" s="31"/>
      <c r="H545" s="31"/>
      <c r="I545" s="25"/>
      <c r="J545" s="25"/>
      <c r="K545" s="25"/>
      <c r="L545" s="25"/>
      <c r="M545" s="25"/>
      <c r="N545" s="25"/>
      <c r="O545" s="25"/>
      <c r="P545" s="25"/>
      <c r="Q545" s="25"/>
      <c r="R545" s="25"/>
      <c r="S545" s="25"/>
      <c r="T545" s="25"/>
      <c r="U545" s="25"/>
      <c r="V545" s="25"/>
      <c r="W545" s="25"/>
      <c r="X545" s="25"/>
      <c r="Y545" s="25"/>
    </row>
    <row r="546" spans="2:25" ht="14.25">
      <c r="B546" s="23"/>
      <c r="C546" s="23"/>
      <c r="D546" s="31"/>
      <c r="E546" s="31"/>
      <c r="F546" s="31"/>
      <c r="G546" s="31"/>
      <c r="H546" s="31"/>
      <c r="I546" s="25"/>
      <c r="J546" s="25"/>
      <c r="K546" s="25"/>
      <c r="L546" s="25"/>
      <c r="M546" s="25"/>
      <c r="N546" s="25"/>
      <c r="O546" s="25"/>
      <c r="P546" s="25"/>
      <c r="Q546" s="25"/>
      <c r="R546" s="25"/>
      <c r="S546" s="25"/>
      <c r="T546" s="25"/>
      <c r="U546" s="25"/>
      <c r="V546" s="25"/>
      <c r="W546" s="25"/>
      <c r="X546" s="25"/>
      <c r="Y546" s="25"/>
    </row>
    <row r="547" spans="2:25" ht="14.25">
      <c r="B547" s="23"/>
      <c r="C547" s="23"/>
      <c r="D547" s="31"/>
      <c r="E547" s="31"/>
      <c r="F547" s="31"/>
      <c r="G547" s="31"/>
      <c r="H547" s="31"/>
      <c r="I547" s="25"/>
      <c r="J547" s="25"/>
      <c r="K547" s="25"/>
      <c r="L547" s="25"/>
      <c r="M547" s="25"/>
      <c r="N547" s="25"/>
      <c r="O547" s="25"/>
      <c r="P547" s="25"/>
      <c r="Q547" s="25"/>
      <c r="R547" s="25"/>
      <c r="S547" s="25"/>
      <c r="T547" s="25"/>
      <c r="U547" s="25"/>
      <c r="V547" s="25"/>
      <c r="W547" s="25"/>
      <c r="X547" s="25"/>
      <c r="Y547" s="25"/>
    </row>
    <row r="548" spans="2:25" ht="14.25">
      <c r="B548" s="23"/>
      <c r="C548" s="23"/>
      <c r="D548" s="31"/>
      <c r="E548" s="31"/>
      <c r="F548" s="31"/>
      <c r="G548" s="31"/>
      <c r="H548" s="31"/>
      <c r="I548" s="25"/>
      <c r="J548" s="25"/>
      <c r="K548" s="25"/>
      <c r="L548" s="25"/>
      <c r="M548" s="25"/>
      <c r="N548" s="25"/>
      <c r="O548" s="25"/>
      <c r="P548" s="25"/>
      <c r="Q548" s="25"/>
      <c r="R548" s="25"/>
      <c r="S548" s="25"/>
      <c r="T548" s="25"/>
      <c r="U548" s="25"/>
      <c r="V548" s="25"/>
      <c r="W548" s="25"/>
      <c r="X548" s="25"/>
      <c r="Y548" s="25"/>
    </row>
    <row r="549" spans="2:25" ht="14.25">
      <c r="B549" s="23"/>
      <c r="C549" s="23"/>
      <c r="D549" s="31"/>
      <c r="E549" s="31"/>
      <c r="F549" s="31"/>
      <c r="G549" s="31"/>
      <c r="H549" s="31"/>
      <c r="I549" s="25"/>
      <c r="J549" s="25"/>
      <c r="K549" s="25"/>
      <c r="L549" s="25"/>
      <c r="M549" s="25"/>
      <c r="N549" s="25"/>
      <c r="O549" s="25"/>
      <c r="P549" s="25"/>
      <c r="Q549" s="25"/>
      <c r="R549" s="25"/>
      <c r="S549" s="25"/>
      <c r="T549" s="25"/>
      <c r="U549" s="25"/>
      <c r="V549" s="25"/>
      <c r="W549" s="25"/>
      <c r="X549" s="25"/>
      <c r="Y549" s="25"/>
    </row>
    <row r="550" spans="2:25" ht="14.25">
      <c r="B550" s="23"/>
      <c r="C550" s="23"/>
      <c r="D550" s="31"/>
      <c r="E550" s="31"/>
      <c r="F550" s="31"/>
      <c r="G550" s="31"/>
      <c r="H550" s="31"/>
      <c r="I550" s="25"/>
      <c r="J550" s="25"/>
      <c r="K550" s="25"/>
      <c r="L550" s="25"/>
      <c r="M550" s="25"/>
      <c r="N550" s="25"/>
      <c r="O550" s="25"/>
      <c r="P550" s="25"/>
      <c r="Q550" s="25"/>
      <c r="R550" s="25"/>
      <c r="S550" s="25"/>
      <c r="T550" s="25"/>
      <c r="U550" s="25"/>
      <c r="V550" s="25"/>
      <c r="W550" s="25"/>
      <c r="X550" s="25"/>
      <c r="Y550" s="25"/>
    </row>
    <row r="551" spans="2:25" ht="14.25">
      <c r="B551" s="23"/>
      <c r="C551" s="23"/>
      <c r="D551" s="31"/>
      <c r="E551" s="31"/>
      <c r="F551" s="31"/>
      <c r="G551" s="31"/>
      <c r="H551" s="31"/>
      <c r="I551" s="25"/>
      <c r="J551" s="25"/>
      <c r="K551" s="25"/>
      <c r="L551" s="25"/>
      <c r="M551" s="25"/>
      <c r="N551" s="25"/>
      <c r="O551" s="25"/>
      <c r="P551" s="25"/>
      <c r="Q551" s="25"/>
      <c r="R551" s="25"/>
      <c r="S551" s="25"/>
      <c r="T551" s="25"/>
      <c r="U551" s="25"/>
      <c r="V551" s="25"/>
      <c r="W551" s="25"/>
      <c r="X551" s="25"/>
      <c r="Y551" s="25"/>
    </row>
    <row r="552" spans="2:25" ht="14.25">
      <c r="B552" s="23"/>
      <c r="C552" s="23"/>
      <c r="D552" s="31"/>
      <c r="E552" s="31"/>
      <c r="F552" s="31"/>
      <c r="G552" s="31"/>
      <c r="H552" s="31"/>
      <c r="I552" s="25"/>
      <c r="J552" s="25"/>
      <c r="K552" s="25"/>
      <c r="L552" s="25"/>
      <c r="M552" s="25"/>
      <c r="N552" s="25"/>
      <c r="O552" s="25"/>
      <c r="P552" s="25"/>
      <c r="Q552" s="25"/>
      <c r="R552" s="25"/>
      <c r="S552" s="25"/>
      <c r="T552" s="25"/>
      <c r="U552" s="25"/>
      <c r="V552" s="25"/>
      <c r="W552" s="25"/>
      <c r="X552" s="25"/>
      <c r="Y552" s="25"/>
    </row>
    <row r="553" spans="2:25" ht="14.25">
      <c r="B553" s="23"/>
      <c r="C553" s="23"/>
      <c r="D553" s="31"/>
      <c r="E553" s="31"/>
      <c r="F553" s="31"/>
      <c r="G553" s="31"/>
      <c r="H553" s="31"/>
      <c r="I553" s="25"/>
      <c r="J553" s="25"/>
      <c r="K553" s="25"/>
      <c r="L553" s="25"/>
      <c r="M553" s="25"/>
      <c r="N553" s="25"/>
      <c r="O553" s="25"/>
      <c r="P553" s="25"/>
      <c r="Q553" s="25"/>
      <c r="R553" s="25"/>
      <c r="S553" s="25"/>
      <c r="T553" s="25"/>
      <c r="U553" s="25"/>
      <c r="V553" s="25"/>
      <c r="W553" s="25"/>
      <c r="X553" s="25"/>
      <c r="Y553" s="25"/>
    </row>
    <row r="554" spans="2:25" ht="14.25">
      <c r="B554" s="23"/>
      <c r="C554" s="23"/>
      <c r="D554" s="31"/>
      <c r="E554" s="31"/>
      <c r="F554" s="31"/>
      <c r="G554" s="31"/>
      <c r="H554" s="31"/>
      <c r="I554" s="25"/>
      <c r="J554" s="25"/>
      <c r="K554" s="25"/>
      <c r="L554" s="25"/>
      <c r="M554" s="25"/>
      <c r="N554" s="25"/>
      <c r="O554" s="25"/>
      <c r="P554" s="25"/>
      <c r="Q554" s="25"/>
      <c r="R554" s="25"/>
      <c r="S554" s="25"/>
      <c r="T554" s="25"/>
      <c r="U554" s="25"/>
      <c r="V554" s="25"/>
      <c r="W554" s="25"/>
      <c r="X554" s="25"/>
      <c r="Y554" s="25"/>
    </row>
    <row r="555" spans="2:25" ht="14.25">
      <c r="B555" s="23"/>
      <c r="C555" s="23"/>
      <c r="D555" s="31"/>
      <c r="E555" s="31"/>
      <c r="F555" s="31"/>
      <c r="G555" s="31"/>
      <c r="H555" s="31"/>
      <c r="I555" s="25"/>
      <c r="J555" s="25"/>
      <c r="K555" s="25"/>
      <c r="L555" s="25"/>
      <c r="M555" s="25"/>
      <c r="N555" s="25"/>
      <c r="O555" s="25"/>
      <c r="P555" s="25"/>
      <c r="Q555" s="25"/>
      <c r="R555" s="25"/>
      <c r="S555" s="25"/>
      <c r="T555" s="25"/>
      <c r="U555" s="25"/>
      <c r="V555" s="25"/>
      <c r="W555" s="25"/>
      <c r="X555" s="25"/>
      <c r="Y555" s="25"/>
    </row>
    <row r="556" spans="2:25" ht="14.25">
      <c r="B556" s="23"/>
      <c r="C556" s="23"/>
      <c r="D556" s="31"/>
      <c r="E556" s="31"/>
      <c r="F556" s="31"/>
      <c r="G556" s="31"/>
      <c r="H556" s="31"/>
      <c r="I556" s="25"/>
      <c r="J556" s="25"/>
      <c r="K556" s="25"/>
      <c r="L556" s="25"/>
      <c r="M556" s="25"/>
      <c r="N556" s="25"/>
      <c r="O556" s="25"/>
      <c r="P556" s="25"/>
      <c r="Q556" s="25"/>
      <c r="R556" s="25"/>
      <c r="S556" s="25"/>
      <c r="T556" s="25"/>
      <c r="U556" s="25"/>
      <c r="V556" s="25"/>
      <c r="W556" s="25"/>
      <c r="X556" s="25"/>
      <c r="Y556" s="25"/>
    </row>
    <row r="557" spans="2:25" ht="14.25">
      <c r="B557" s="23"/>
      <c r="C557" s="23"/>
      <c r="D557" s="31"/>
      <c r="E557" s="31"/>
      <c r="F557" s="31"/>
      <c r="G557" s="31"/>
      <c r="H557" s="31"/>
      <c r="I557" s="25"/>
      <c r="J557" s="25"/>
      <c r="K557" s="25"/>
      <c r="L557" s="25"/>
      <c r="M557" s="25"/>
      <c r="N557" s="25"/>
      <c r="O557" s="25"/>
      <c r="P557" s="25"/>
      <c r="Q557" s="25"/>
      <c r="R557" s="25"/>
      <c r="S557" s="25"/>
      <c r="T557" s="25"/>
      <c r="U557" s="25"/>
      <c r="V557" s="25"/>
      <c r="W557" s="25"/>
      <c r="X557" s="25"/>
      <c r="Y557" s="25"/>
    </row>
    <row r="558" spans="2:25" ht="14.25">
      <c r="B558" s="23"/>
      <c r="C558" s="23"/>
      <c r="D558" s="31"/>
      <c r="E558" s="31"/>
      <c r="F558" s="31"/>
      <c r="G558" s="31"/>
      <c r="H558" s="31"/>
      <c r="I558" s="25"/>
      <c r="J558" s="25"/>
      <c r="K558" s="25"/>
      <c r="L558" s="25"/>
      <c r="M558" s="25"/>
      <c r="N558" s="25"/>
      <c r="O558" s="25"/>
      <c r="P558" s="25"/>
      <c r="Q558" s="25"/>
      <c r="R558" s="25"/>
      <c r="S558" s="25"/>
      <c r="T558" s="25"/>
      <c r="U558" s="25"/>
      <c r="V558" s="25"/>
      <c r="W558" s="25"/>
      <c r="X558" s="25"/>
      <c r="Y558" s="25"/>
    </row>
    <row r="559" spans="2:25" ht="14.25">
      <c r="B559" s="23"/>
      <c r="C559" s="23"/>
      <c r="D559" s="31"/>
      <c r="E559" s="31"/>
      <c r="F559" s="31"/>
      <c r="G559" s="31"/>
      <c r="H559" s="31"/>
      <c r="I559" s="25"/>
      <c r="J559" s="25"/>
      <c r="K559" s="25"/>
      <c r="L559" s="25"/>
      <c r="M559" s="25"/>
      <c r="N559" s="25"/>
      <c r="O559" s="25"/>
      <c r="P559" s="25"/>
      <c r="Q559" s="25"/>
      <c r="R559" s="25"/>
      <c r="S559" s="25"/>
      <c r="T559" s="25"/>
      <c r="U559" s="25"/>
      <c r="V559" s="25"/>
      <c r="W559" s="25"/>
      <c r="X559" s="25"/>
      <c r="Y559" s="25"/>
    </row>
    <row r="560" spans="2:25" ht="14.25">
      <c r="B560" s="23"/>
      <c r="C560" s="23"/>
      <c r="D560" s="31"/>
      <c r="E560" s="31"/>
      <c r="F560" s="31"/>
      <c r="G560" s="31"/>
      <c r="H560" s="31"/>
      <c r="I560" s="25"/>
      <c r="J560" s="25"/>
      <c r="K560" s="25"/>
      <c r="L560" s="25"/>
      <c r="M560" s="25"/>
      <c r="N560" s="25"/>
      <c r="O560" s="25"/>
      <c r="P560" s="25"/>
      <c r="Q560" s="25"/>
      <c r="R560" s="25"/>
      <c r="S560" s="25"/>
      <c r="T560" s="25"/>
      <c r="U560" s="25"/>
      <c r="V560" s="25"/>
      <c r="W560" s="25"/>
      <c r="X560" s="25"/>
      <c r="Y560" s="25"/>
    </row>
    <row r="561" spans="2:25" ht="14.25">
      <c r="B561" s="23"/>
      <c r="C561" s="23"/>
      <c r="D561" s="31"/>
      <c r="E561" s="31"/>
      <c r="F561" s="31"/>
      <c r="G561" s="31"/>
      <c r="H561" s="31"/>
      <c r="I561" s="25"/>
      <c r="J561" s="25"/>
      <c r="K561" s="25"/>
      <c r="L561" s="25"/>
      <c r="M561" s="25"/>
      <c r="N561" s="25"/>
      <c r="O561" s="25"/>
      <c r="P561" s="25"/>
      <c r="Q561" s="25"/>
      <c r="R561" s="25"/>
      <c r="S561" s="25"/>
      <c r="T561" s="25"/>
      <c r="U561" s="25"/>
      <c r="V561" s="25"/>
      <c r="W561" s="25"/>
      <c r="X561" s="25"/>
      <c r="Y561" s="25"/>
    </row>
    <row r="562" spans="2:25" ht="14.25">
      <c r="B562" s="23"/>
      <c r="C562" s="23"/>
      <c r="D562" s="31"/>
      <c r="E562" s="31"/>
      <c r="F562" s="31"/>
      <c r="G562" s="31"/>
      <c r="H562" s="31"/>
      <c r="I562" s="25"/>
      <c r="J562" s="25"/>
      <c r="K562" s="25"/>
      <c r="L562" s="25"/>
      <c r="M562" s="25"/>
      <c r="N562" s="25"/>
      <c r="O562" s="25"/>
      <c r="P562" s="25"/>
      <c r="Q562" s="25"/>
      <c r="R562" s="25"/>
      <c r="S562" s="25"/>
      <c r="T562" s="25"/>
      <c r="U562" s="25"/>
      <c r="V562" s="25"/>
      <c r="W562" s="25"/>
      <c r="X562" s="25"/>
      <c r="Y562" s="25"/>
    </row>
    <row r="563" spans="2:25" ht="14.25">
      <c r="B563" s="23"/>
      <c r="C563" s="23"/>
      <c r="D563" s="31"/>
      <c r="E563" s="31"/>
      <c r="F563" s="31"/>
      <c r="G563" s="31"/>
      <c r="H563" s="31"/>
      <c r="I563" s="25"/>
      <c r="J563" s="25"/>
      <c r="K563" s="25"/>
      <c r="L563" s="25"/>
      <c r="M563" s="25"/>
      <c r="N563" s="25"/>
      <c r="O563" s="25"/>
      <c r="P563" s="25"/>
      <c r="Q563" s="25"/>
      <c r="R563" s="25"/>
      <c r="S563" s="25"/>
      <c r="T563" s="25"/>
      <c r="U563" s="25"/>
      <c r="V563" s="25"/>
      <c r="W563" s="25"/>
      <c r="X563" s="25"/>
      <c r="Y563" s="25"/>
    </row>
    <row r="564" spans="2:25" ht="14.25">
      <c r="B564" s="23"/>
      <c r="C564" s="23"/>
      <c r="D564" s="31"/>
      <c r="E564" s="31"/>
      <c r="F564" s="31"/>
      <c r="G564" s="31"/>
      <c r="H564" s="31"/>
      <c r="I564" s="25"/>
      <c r="J564" s="25"/>
      <c r="K564" s="25"/>
      <c r="L564" s="25"/>
      <c r="M564" s="25"/>
      <c r="N564" s="25"/>
      <c r="O564" s="25"/>
      <c r="P564" s="25"/>
      <c r="Q564" s="25"/>
      <c r="R564" s="25"/>
      <c r="S564" s="25"/>
      <c r="T564" s="25"/>
      <c r="U564" s="25"/>
      <c r="V564" s="25"/>
      <c r="W564" s="25"/>
      <c r="X564" s="25"/>
      <c r="Y564" s="25"/>
    </row>
    <row r="565" spans="2:25" ht="14.25">
      <c r="B565" s="23"/>
      <c r="C565" s="23"/>
      <c r="D565" s="31"/>
      <c r="E565" s="31"/>
      <c r="F565" s="31"/>
      <c r="G565" s="31"/>
      <c r="H565" s="31"/>
      <c r="I565" s="25"/>
      <c r="J565" s="25"/>
      <c r="K565" s="25"/>
      <c r="L565" s="25"/>
      <c r="M565" s="25"/>
      <c r="N565" s="25"/>
      <c r="O565" s="25"/>
      <c r="P565" s="25"/>
      <c r="Q565" s="25"/>
      <c r="R565" s="25"/>
      <c r="S565" s="25"/>
      <c r="T565" s="25"/>
      <c r="U565" s="25"/>
      <c r="V565" s="25"/>
      <c r="W565" s="25"/>
      <c r="X565" s="25"/>
      <c r="Y565" s="25"/>
    </row>
    <row r="566" spans="2:25" ht="14.25">
      <c r="B566" s="23"/>
      <c r="C566" s="23"/>
      <c r="D566" s="31"/>
      <c r="E566" s="31"/>
      <c r="F566" s="31"/>
      <c r="G566" s="31"/>
      <c r="H566" s="31"/>
      <c r="I566" s="25"/>
      <c r="J566" s="25"/>
      <c r="K566" s="25"/>
      <c r="L566" s="25"/>
      <c r="M566" s="25"/>
      <c r="N566" s="25"/>
      <c r="O566" s="25"/>
      <c r="P566" s="25"/>
      <c r="Q566" s="25"/>
      <c r="R566" s="25"/>
      <c r="S566" s="25"/>
      <c r="T566" s="25"/>
      <c r="U566" s="25"/>
      <c r="V566" s="25"/>
      <c r="W566" s="25"/>
      <c r="X566" s="25"/>
      <c r="Y566" s="25"/>
    </row>
    <row r="567" spans="2:25" ht="14.25">
      <c r="B567" s="23"/>
      <c r="C567" s="23"/>
      <c r="D567" s="31"/>
      <c r="E567" s="31"/>
      <c r="F567" s="31"/>
      <c r="G567" s="31"/>
      <c r="H567" s="31"/>
      <c r="I567" s="25"/>
      <c r="J567" s="25"/>
      <c r="K567" s="25"/>
      <c r="L567" s="25"/>
      <c r="M567" s="25"/>
      <c r="N567" s="25"/>
      <c r="O567" s="25"/>
      <c r="P567" s="25"/>
      <c r="Q567" s="25"/>
      <c r="R567" s="25"/>
      <c r="S567" s="25"/>
      <c r="T567" s="25"/>
      <c r="U567" s="25"/>
      <c r="V567" s="25"/>
      <c r="W567" s="25"/>
      <c r="X567" s="25"/>
      <c r="Y567" s="25"/>
    </row>
    <row r="568" spans="2:25" ht="14.25">
      <c r="B568" s="23"/>
      <c r="C568" s="23"/>
      <c r="D568" s="31"/>
      <c r="E568" s="31"/>
      <c r="F568" s="31"/>
      <c r="G568" s="31"/>
      <c r="H568" s="31"/>
      <c r="I568" s="25"/>
      <c r="J568" s="25"/>
      <c r="K568" s="25"/>
      <c r="L568" s="25"/>
      <c r="M568" s="25"/>
      <c r="N568" s="25"/>
      <c r="O568" s="25"/>
      <c r="P568" s="25"/>
      <c r="Q568" s="25"/>
      <c r="R568" s="25"/>
      <c r="S568" s="25"/>
      <c r="T568" s="25"/>
      <c r="U568" s="25"/>
      <c r="V568" s="25"/>
      <c r="W568" s="25"/>
      <c r="X568" s="25"/>
      <c r="Y568" s="25"/>
    </row>
    <row r="569" spans="2:25" ht="14.25">
      <c r="B569" s="23"/>
      <c r="C569" s="23"/>
      <c r="D569" s="31"/>
      <c r="E569" s="31"/>
      <c r="F569" s="31"/>
      <c r="G569" s="31"/>
      <c r="H569" s="31"/>
      <c r="I569" s="25"/>
      <c r="J569" s="25"/>
      <c r="K569" s="25"/>
      <c r="L569" s="25"/>
      <c r="M569" s="25"/>
      <c r="N569" s="25"/>
      <c r="O569" s="25"/>
      <c r="P569" s="25"/>
      <c r="Q569" s="25"/>
      <c r="R569" s="25"/>
      <c r="S569" s="25"/>
      <c r="T569" s="25"/>
      <c r="U569" s="25"/>
      <c r="V569" s="25"/>
      <c r="W569" s="25"/>
      <c r="X569" s="25"/>
      <c r="Y569" s="25"/>
    </row>
    <row r="570" spans="2:25" ht="14.25">
      <c r="B570" s="23"/>
      <c r="C570" s="23"/>
      <c r="D570" s="31"/>
      <c r="E570" s="31"/>
      <c r="F570" s="31"/>
      <c r="G570" s="31"/>
      <c r="H570" s="31"/>
      <c r="I570" s="25"/>
      <c r="J570" s="25"/>
      <c r="K570" s="25"/>
      <c r="L570" s="25"/>
      <c r="M570" s="25"/>
      <c r="N570" s="25"/>
      <c r="O570" s="25"/>
      <c r="P570" s="25"/>
      <c r="Q570" s="25"/>
      <c r="R570" s="25"/>
      <c r="S570" s="25"/>
      <c r="T570" s="25"/>
      <c r="U570" s="25"/>
      <c r="V570" s="25"/>
      <c r="W570" s="25"/>
      <c r="X570" s="25"/>
      <c r="Y570" s="25"/>
    </row>
    <row r="571" spans="2:25" ht="14.25">
      <c r="B571" s="23"/>
      <c r="C571" s="23"/>
      <c r="D571" s="31"/>
      <c r="E571" s="31"/>
      <c r="F571" s="31"/>
      <c r="G571" s="31"/>
      <c r="H571" s="31"/>
      <c r="I571" s="25"/>
      <c r="J571" s="25"/>
      <c r="K571" s="25"/>
      <c r="L571" s="25"/>
      <c r="M571" s="25"/>
      <c r="N571" s="25"/>
      <c r="O571" s="25"/>
      <c r="P571" s="25"/>
      <c r="Q571" s="25"/>
      <c r="R571" s="25"/>
      <c r="S571" s="25"/>
      <c r="T571" s="25"/>
      <c r="U571" s="25"/>
      <c r="V571" s="25"/>
      <c r="W571" s="25"/>
      <c r="X571" s="25"/>
      <c r="Y571" s="25"/>
    </row>
    <row r="572" spans="2:25" ht="14.25">
      <c r="B572" s="23"/>
      <c r="C572" s="23"/>
      <c r="D572" s="31"/>
      <c r="E572" s="31"/>
      <c r="F572" s="31"/>
      <c r="G572" s="31"/>
      <c r="H572" s="31"/>
      <c r="I572" s="25"/>
      <c r="J572" s="25"/>
      <c r="K572" s="25"/>
      <c r="L572" s="25"/>
      <c r="M572" s="25"/>
      <c r="N572" s="25"/>
      <c r="O572" s="25"/>
      <c r="P572" s="25"/>
      <c r="Q572" s="25"/>
      <c r="R572" s="25"/>
      <c r="S572" s="25"/>
      <c r="T572" s="25"/>
      <c r="U572" s="25"/>
      <c r="V572" s="25"/>
      <c r="W572" s="25"/>
      <c r="X572" s="25"/>
      <c r="Y572" s="25"/>
    </row>
    <row r="573" spans="2:25" ht="14.25">
      <c r="B573" s="23"/>
      <c r="C573" s="23"/>
      <c r="D573" s="31"/>
      <c r="E573" s="31"/>
      <c r="F573" s="31"/>
      <c r="G573" s="31"/>
      <c r="H573" s="31"/>
      <c r="I573" s="25"/>
      <c r="J573" s="25"/>
      <c r="K573" s="25"/>
      <c r="L573" s="25"/>
      <c r="M573" s="25"/>
      <c r="N573" s="25"/>
      <c r="O573" s="25"/>
      <c r="P573" s="25"/>
      <c r="Q573" s="25"/>
      <c r="R573" s="25"/>
      <c r="S573" s="25"/>
      <c r="T573" s="25"/>
      <c r="U573" s="25"/>
      <c r="V573" s="25"/>
      <c r="W573" s="25"/>
      <c r="X573" s="25"/>
      <c r="Y573" s="25"/>
    </row>
    <row r="574" spans="2:25" ht="14.25">
      <c r="B574" s="23"/>
      <c r="C574" s="23"/>
      <c r="D574" s="31"/>
      <c r="E574" s="31"/>
      <c r="F574" s="31"/>
      <c r="G574" s="31"/>
      <c r="H574" s="31"/>
      <c r="I574" s="25"/>
      <c r="J574" s="25"/>
      <c r="K574" s="25"/>
      <c r="L574" s="25"/>
      <c r="M574" s="25"/>
      <c r="N574" s="25"/>
      <c r="O574" s="25"/>
      <c r="P574" s="25"/>
      <c r="Q574" s="25"/>
      <c r="R574" s="25"/>
      <c r="S574" s="25"/>
      <c r="T574" s="25"/>
      <c r="U574" s="25"/>
      <c r="V574" s="25"/>
      <c r="W574" s="25"/>
      <c r="X574" s="25"/>
      <c r="Y574" s="25"/>
    </row>
    <row r="575" spans="2:25" ht="14.25">
      <c r="B575" s="23"/>
      <c r="C575" s="23"/>
      <c r="D575" s="31"/>
      <c r="E575" s="31"/>
      <c r="F575" s="31"/>
      <c r="G575" s="31"/>
      <c r="H575" s="31"/>
      <c r="I575" s="25"/>
      <c r="J575" s="25"/>
      <c r="K575" s="25"/>
      <c r="L575" s="25"/>
      <c r="M575" s="25"/>
      <c r="N575" s="25"/>
      <c r="O575" s="25"/>
      <c r="P575" s="25"/>
      <c r="Q575" s="25"/>
      <c r="R575" s="25"/>
      <c r="S575" s="25"/>
      <c r="T575" s="25"/>
      <c r="U575" s="25"/>
      <c r="V575" s="25"/>
      <c r="W575" s="25"/>
      <c r="X575" s="25"/>
      <c r="Y575" s="25"/>
    </row>
    <row r="576" spans="2:25" ht="14.25">
      <c r="B576" s="23"/>
      <c r="C576" s="23"/>
      <c r="D576" s="31"/>
      <c r="E576" s="31"/>
      <c r="F576" s="31"/>
      <c r="G576" s="31"/>
      <c r="H576" s="31"/>
      <c r="I576" s="25"/>
      <c r="J576" s="25"/>
      <c r="K576" s="25"/>
      <c r="L576" s="25"/>
      <c r="M576" s="25"/>
      <c r="N576" s="25"/>
      <c r="O576" s="25"/>
      <c r="P576" s="25"/>
      <c r="Q576" s="25"/>
      <c r="R576" s="25"/>
      <c r="S576" s="25"/>
      <c r="T576" s="25"/>
      <c r="U576" s="25"/>
      <c r="V576" s="25"/>
      <c r="W576" s="25"/>
      <c r="X576" s="25"/>
      <c r="Y576" s="25"/>
    </row>
    <row r="577" spans="2:25" ht="14.25">
      <c r="B577" s="23"/>
      <c r="C577" s="23"/>
      <c r="D577" s="31"/>
      <c r="E577" s="31"/>
      <c r="F577" s="31"/>
      <c r="G577" s="31"/>
      <c r="H577" s="31"/>
      <c r="I577" s="25"/>
      <c r="J577" s="25"/>
      <c r="K577" s="25"/>
      <c r="L577" s="25"/>
      <c r="M577" s="25"/>
      <c r="N577" s="25"/>
      <c r="O577" s="25"/>
      <c r="P577" s="25"/>
      <c r="Q577" s="25"/>
      <c r="R577" s="25"/>
      <c r="S577" s="25"/>
      <c r="T577" s="25"/>
      <c r="U577" s="25"/>
      <c r="V577" s="25"/>
      <c r="W577" s="25"/>
      <c r="X577" s="25"/>
      <c r="Y577" s="25"/>
    </row>
    <row r="578" spans="2:25" ht="14.25">
      <c r="B578" s="23"/>
      <c r="C578" s="23"/>
      <c r="D578" s="31"/>
      <c r="E578" s="31"/>
      <c r="F578" s="31"/>
      <c r="G578" s="31"/>
      <c r="H578" s="31"/>
      <c r="I578" s="25"/>
      <c r="J578" s="25"/>
      <c r="K578" s="25"/>
      <c r="L578" s="25"/>
      <c r="M578" s="25"/>
      <c r="N578" s="25"/>
      <c r="O578" s="25"/>
      <c r="P578" s="25"/>
      <c r="Q578" s="25"/>
      <c r="R578" s="25"/>
      <c r="S578" s="25"/>
      <c r="T578" s="25"/>
      <c r="U578" s="25"/>
      <c r="V578" s="25"/>
      <c r="W578" s="25"/>
      <c r="X578" s="25"/>
      <c r="Y578" s="25"/>
    </row>
    <row r="579" spans="2:25" ht="14.25">
      <c r="B579" s="23"/>
      <c r="C579" s="23"/>
      <c r="D579" s="31"/>
      <c r="E579" s="31"/>
      <c r="F579" s="31"/>
      <c r="G579" s="31"/>
      <c r="H579" s="31"/>
      <c r="I579" s="25"/>
      <c r="J579" s="25"/>
      <c r="K579" s="25"/>
      <c r="L579" s="25"/>
      <c r="M579" s="25"/>
      <c r="N579" s="25"/>
      <c r="O579" s="25"/>
      <c r="P579" s="25"/>
      <c r="Q579" s="25"/>
      <c r="R579" s="25"/>
      <c r="S579" s="25"/>
      <c r="T579" s="25"/>
      <c r="U579" s="25"/>
      <c r="V579" s="25"/>
      <c r="W579" s="25"/>
      <c r="X579" s="25"/>
      <c r="Y579" s="25"/>
    </row>
    <row r="580" spans="2:25" ht="14.25">
      <c r="B580" s="23"/>
      <c r="C580" s="23"/>
      <c r="D580" s="31"/>
      <c r="E580" s="31"/>
      <c r="F580" s="31"/>
      <c r="G580" s="31"/>
      <c r="H580" s="31"/>
      <c r="I580" s="25"/>
      <c r="J580" s="25"/>
      <c r="K580" s="25"/>
      <c r="L580" s="25"/>
      <c r="M580" s="25"/>
      <c r="N580" s="25"/>
      <c r="O580" s="25"/>
      <c r="P580" s="25"/>
      <c r="Q580" s="25"/>
      <c r="R580" s="25"/>
      <c r="S580" s="25"/>
      <c r="T580" s="25"/>
      <c r="U580" s="25"/>
      <c r="V580" s="25"/>
      <c r="W580" s="25"/>
      <c r="X580" s="25"/>
      <c r="Y580" s="25"/>
    </row>
    <row r="581" spans="2:25" ht="14.25">
      <c r="B581" s="23"/>
      <c r="C581" s="23"/>
      <c r="D581" s="31"/>
      <c r="E581" s="31"/>
      <c r="F581" s="31"/>
      <c r="G581" s="31"/>
      <c r="H581" s="31"/>
      <c r="I581" s="25"/>
      <c r="J581" s="25"/>
      <c r="K581" s="25"/>
      <c r="L581" s="25"/>
      <c r="M581" s="25"/>
      <c r="N581" s="25"/>
      <c r="O581" s="25"/>
      <c r="P581" s="25"/>
      <c r="Q581" s="25"/>
      <c r="R581" s="25"/>
      <c r="S581" s="25"/>
      <c r="T581" s="25"/>
      <c r="U581" s="25"/>
      <c r="V581" s="25"/>
      <c r="W581" s="25"/>
      <c r="X581" s="25"/>
      <c r="Y581" s="25"/>
    </row>
    <row r="582" spans="2:25" ht="14.25">
      <c r="B582" s="23"/>
      <c r="C582" s="23"/>
      <c r="D582" s="31"/>
      <c r="E582" s="31"/>
      <c r="F582" s="31"/>
      <c r="G582" s="31"/>
      <c r="H582" s="31"/>
      <c r="I582" s="25"/>
      <c r="J582" s="25"/>
      <c r="K582" s="25"/>
      <c r="L582" s="25"/>
      <c r="M582" s="25"/>
      <c r="N582" s="25"/>
      <c r="O582" s="25"/>
      <c r="P582" s="25"/>
      <c r="Q582" s="25"/>
      <c r="R582" s="25"/>
      <c r="S582" s="25"/>
      <c r="T582" s="25"/>
      <c r="U582" s="25"/>
      <c r="V582" s="25"/>
      <c r="W582" s="25"/>
      <c r="X582" s="25"/>
      <c r="Y582" s="25"/>
    </row>
    <row r="583" spans="2:25" ht="14.25">
      <c r="B583" s="23"/>
      <c r="C583" s="23"/>
      <c r="D583" s="31"/>
      <c r="E583" s="31"/>
      <c r="F583" s="31"/>
      <c r="G583" s="31"/>
      <c r="H583" s="31"/>
      <c r="I583" s="25"/>
      <c r="J583" s="25"/>
      <c r="K583" s="25"/>
      <c r="L583" s="25"/>
      <c r="M583" s="25"/>
      <c r="N583" s="25"/>
      <c r="O583" s="25"/>
      <c r="P583" s="25"/>
      <c r="Q583" s="25"/>
      <c r="R583" s="25"/>
      <c r="S583" s="25"/>
      <c r="T583" s="25"/>
      <c r="U583" s="25"/>
      <c r="V583" s="25"/>
      <c r="W583" s="25"/>
      <c r="X583" s="25"/>
      <c r="Y583" s="25"/>
    </row>
    <row r="584" spans="2:25" ht="14.25">
      <c r="B584" s="23"/>
      <c r="C584" s="23"/>
      <c r="D584" s="31"/>
      <c r="E584" s="31"/>
      <c r="F584" s="31"/>
      <c r="G584" s="31"/>
      <c r="H584" s="31"/>
      <c r="I584" s="25"/>
      <c r="J584" s="25"/>
      <c r="K584" s="25"/>
      <c r="L584" s="25"/>
      <c r="M584" s="25"/>
      <c r="N584" s="25"/>
      <c r="O584" s="25"/>
      <c r="P584" s="25"/>
      <c r="Q584" s="25"/>
      <c r="R584" s="25"/>
      <c r="S584" s="25"/>
      <c r="T584" s="25"/>
      <c r="U584" s="25"/>
      <c r="V584" s="25"/>
      <c r="W584" s="25"/>
      <c r="X584" s="25"/>
      <c r="Y584" s="25"/>
    </row>
    <row r="585" spans="2:25" ht="14.25">
      <c r="B585" s="23"/>
      <c r="C585" s="23"/>
      <c r="D585" s="31"/>
      <c r="E585" s="31"/>
      <c r="F585" s="31"/>
      <c r="G585" s="31"/>
      <c r="H585" s="31"/>
      <c r="I585" s="25"/>
      <c r="J585" s="25"/>
      <c r="K585" s="25"/>
      <c r="L585" s="25"/>
      <c r="M585" s="25"/>
      <c r="N585" s="25"/>
      <c r="O585" s="25"/>
      <c r="P585" s="25"/>
      <c r="Q585" s="25"/>
      <c r="R585" s="25"/>
      <c r="S585" s="25"/>
      <c r="T585" s="25"/>
      <c r="U585" s="25"/>
      <c r="V585" s="25"/>
      <c r="W585" s="25"/>
      <c r="X585" s="25"/>
      <c r="Y585" s="25"/>
    </row>
    <row r="586" spans="2:25" ht="14.25">
      <c r="B586" s="23"/>
      <c r="C586" s="23"/>
      <c r="D586" s="31"/>
      <c r="E586" s="31"/>
      <c r="F586" s="31"/>
      <c r="G586" s="31"/>
      <c r="H586" s="31"/>
      <c r="I586" s="25"/>
      <c r="J586" s="25"/>
      <c r="K586" s="25"/>
      <c r="L586" s="25"/>
      <c r="M586" s="25"/>
      <c r="N586" s="25"/>
      <c r="O586" s="25"/>
      <c r="P586" s="25"/>
      <c r="Q586" s="25"/>
      <c r="R586" s="25"/>
      <c r="S586" s="25"/>
      <c r="T586" s="25"/>
      <c r="U586" s="25"/>
      <c r="V586" s="25"/>
      <c r="W586" s="25"/>
      <c r="X586" s="25"/>
      <c r="Y586" s="25"/>
    </row>
    <row r="587" spans="2:25" ht="14.25">
      <c r="B587" s="23"/>
      <c r="C587" s="23"/>
      <c r="D587" s="31"/>
      <c r="E587" s="31"/>
      <c r="F587" s="31"/>
      <c r="G587" s="31"/>
      <c r="H587" s="31"/>
      <c r="I587" s="25"/>
      <c r="J587" s="25"/>
      <c r="K587" s="25"/>
      <c r="L587" s="25"/>
      <c r="M587" s="25"/>
      <c r="N587" s="25"/>
      <c r="O587" s="25"/>
      <c r="P587" s="25"/>
      <c r="Q587" s="25"/>
      <c r="R587" s="25"/>
      <c r="S587" s="25"/>
      <c r="T587" s="25"/>
      <c r="U587" s="25"/>
      <c r="V587" s="25"/>
      <c r="W587" s="25"/>
      <c r="X587" s="25"/>
      <c r="Y587" s="25"/>
    </row>
    <row r="588" spans="2:25" ht="14.25">
      <c r="B588" s="23"/>
      <c r="C588" s="23"/>
      <c r="D588" s="31"/>
      <c r="E588" s="31"/>
      <c r="F588" s="31"/>
      <c r="G588" s="31"/>
      <c r="H588" s="31"/>
      <c r="I588" s="25"/>
      <c r="J588" s="25"/>
      <c r="K588" s="25"/>
      <c r="L588" s="25"/>
      <c r="M588" s="25"/>
      <c r="N588" s="25"/>
      <c r="O588" s="25"/>
      <c r="P588" s="25"/>
      <c r="Q588" s="25"/>
      <c r="R588" s="25"/>
      <c r="S588" s="25"/>
      <c r="T588" s="25"/>
      <c r="U588" s="25"/>
      <c r="V588" s="25"/>
      <c r="W588" s="25"/>
      <c r="X588" s="25"/>
      <c r="Y588" s="25"/>
    </row>
    <row r="589" spans="2:25" ht="14.25">
      <c r="B589" s="23"/>
      <c r="C589" s="23"/>
      <c r="D589" s="31"/>
      <c r="E589" s="31"/>
      <c r="F589" s="31"/>
      <c r="G589" s="31"/>
      <c r="H589" s="31"/>
      <c r="I589" s="25"/>
      <c r="J589" s="25"/>
      <c r="K589" s="25"/>
      <c r="L589" s="25"/>
      <c r="M589" s="25"/>
      <c r="N589" s="25"/>
      <c r="O589" s="25"/>
      <c r="P589" s="25"/>
      <c r="Q589" s="25"/>
      <c r="R589" s="25"/>
      <c r="S589" s="25"/>
      <c r="T589" s="25"/>
      <c r="U589" s="25"/>
      <c r="V589" s="25"/>
      <c r="W589" s="25"/>
      <c r="X589" s="25"/>
      <c r="Y589" s="25"/>
    </row>
    <row r="590" spans="2:25" ht="14.25">
      <c r="B590" s="23"/>
      <c r="C590" s="23"/>
      <c r="D590" s="31"/>
      <c r="E590" s="31"/>
      <c r="F590" s="31"/>
      <c r="G590" s="31"/>
      <c r="H590" s="31"/>
      <c r="I590" s="25"/>
      <c r="J590" s="25"/>
      <c r="K590" s="25"/>
      <c r="L590" s="25"/>
      <c r="M590" s="25"/>
      <c r="N590" s="25"/>
      <c r="O590" s="25"/>
      <c r="P590" s="25"/>
      <c r="Q590" s="25"/>
      <c r="R590" s="25"/>
      <c r="S590" s="25"/>
      <c r="T590" s="25"/>
      <c r="U590" s="25"/>
      <c r="V590" s="25"/>
      <c r="W590" s="25"/>
      <c r="X590" s="25"/>
      <c r="Y590" s="25"/>
    </row>
    <row r="591" spans="2:25" ht="14.25">
      <c r="B591" s="23"/>
      <c r="C591" s="23"/>
      <c r="D591" s="31"/>
      <c r="E591" s="31"/>
      <c r="F591" s="31"/>
      <c r="G591" s="31"/>
      <c r="H591" s="31"/>
      <c r="I591" s="25"/>
      <c r="J591" s="25"/>
      <c r="K591" s="25"/>
      <c r="L591" s="25"/>
      <c r="M591" s="25"/>
      <c r="N591" s="25"/>
      <c r="O591" s="25"/>
      <c r="P591" s="25"/>
      <c r="Q591" s="25"/>
      <c r="R591" s="25"/>
      <c r="S591" s="25"/>
      <c r="T591" s="25"/>
      <c r="U591" s="25"/>
      <c r="V591" s="25"/>
      <c r="W591" s="25"/>
      <c r="X591" s="25"/>
      <c r="Y591" s="25"/>
    </row>
    <row r="592" spans="2:25" ht="14.25">
      <c r="B592" s="23"/>
      <c r="C592" s="23"/>
      <c r="D592" s="31"/>
      <c r="E592" s="31"/>
      <c r="F592" s="31"/>
      <c r="G592" s="31"/>
      <c r="H592" s="31"/>
      <c r="I592" s="25"/>
      <c r="J592" s="25"/>
      <c r="K592" s="25"/>
      <c r="L592" s="25"/>
      <c r="M592" s="25"/>
      <c r="N592" s="25"/>
      <c r="O592" s="25"/>
      <c r="P592" s="25"/>
      <c r="Q592" s="25"/>
      <c r="R592" s="25"/>
      <c r="S592" s="25"/>
      <c r="T592" s="25"/>
      <c r="U592" s="25"/>
      <c r="V592" s="25"/>
      <c r="W592" s="25"/>
      <c r="X592" s="25"/>
      <c r="Y592" s="25"/>
    </row>
    <row r="593" spans="2:25" ht="14.25">
      <c r="B593" s="23"/>
      <c r="C593" s="23"/>
      <c r="D593" s="31"/>
      <c r="E593" s="31"/>
      <c r="F593" s="31"/>
      <c r="G593" s="31"/>
      <c r="H593" s="31"/>
      <c r="I593" s="25"/>
      <c r="J593" s="25"/>
      <c r="K593" s="25"/>
      <c r="L593" s="25"/>
      <c r="M593" s="25"/>
      <c r="N593" s="25"/>
      <c r="O593" s="25"/>
      <c r="P593" s="25"/>
      <c r="Q593" s="25"/>
      <c r="R593" s="25"/>
      <c r="S593" s="25"/>
      <c r="T593" s="25"/>
      <c r="U593" s="25"/>
      <c r="V593" s="25"/>
      <c r="W593" s="25"/>
      <c r="X593" s="25"/>
      <c r="Y593" s="25"/>
    </row>
    <row r="594" spans="2:25" ht="14.25">
      <c r="B594" s="23"/>
      <c r="C594" s="23"/>
      <c r="D594" s="31"/>
      <c r="E594" s="31"/>
      <c r="F594" s="31"/>
      <c r="G594" s="31"/>
      <c r="H594" s="31"/>
      <c r="I594" s="25"/>
      <c r="J594" s="25"/>
      <c r="K594" s="25"/>
      <c r="L594" s="25"/>
      <c r="M594" s="25"/>
      <c r="N594" s="25"/>
      <c r="O594" s="25"/>
      <c r="P594" s="25"/>
      <c r="Q594" s="25"/>
      <c r="R594" s="25"/>
      <c r="S594" s="25"/>
      <c r="T594" s="25"/>
      <c r="U594" s="25"/>
      <c r="V594" s="25"/>
      <c r="W594" s="25"/>
      <c r="X594" s="25"/>
      <c r="Y594" s="25"/>
    </row>
    <row r="595" spans="2:25" ht="14.25">
      <c r="B595" s="23"/>
      <c r="C595" s="23"/>
      <c r="D595" s="31"/>
      <c r="E595" s="31"/>
      <c r="F595" s="31"/>
      <c r="G595" s="31"/>
      <c r="H595" s="31"/>
      <c r="I595" s="25"/>
      <c r="J595" s="25"/>
      <c r="K595" s="25"/>
      <c r="L595" s="25"/>
      <c r="M595" s="25"/>
      <c r="N595" s="25"/>
      <c r="O595" s="25"/>
      <c r="P595" s="25"/>
      <c r="Q595" s="25"/>
      <c r="R595" s="25"/>
      <c r="S595" s="25"/>
      <c r="T595" s="25"/>
      <c r="U595" s="25"/>
      <c r="V595" s="25"/>
      <c r="W595" s="25"/>
      <c r="X595" s="25"/>
      <c r="Y595" s="25"/>
    </row>
    <row r="596" spans="2:25" ht="14.25">
      <c r="B596" s="23"/>
      <c r="C596" s="23"/>
      <c r="D596" s="31"/>
      <c r="E596" s="31"/>
      <c r="F596" s="31"/>
      <c r="G596" s="31"/>
      <c r="H596" s="31"/>
      <c r="I596" s="25"/>
      <c r="J596" s="25"/>
      <c r="K596" s="25"/>
      <c r="L596" s="25"/>
      <c r="M596" s="25"/>
      <c r="N596" s="25"/>
      <c r="O596" s="25"/>
      <c r="P596" s="25"/>
      <c r="Q596" s="25"/>
      <c r="R596" s="25"/>
      <c r="S596" s="25"/>
      <c r="T596" s="25"/>
      <c r="U596" s="25"/>
      <c r="V596" s="25"/>
      <c r="W596" s="25"/>
      <c r="X596" s="25"/>
      <c r="Y596" s="25"/>
    </row>
    <row r="597" spans="2:25" ht="14.25">
      <c r="B597" s="23"/>
      <c r="C597" s="23"/>
      <c r="D597" s="31"/>
      <c r="E597" s="31"/>
      <c r="F597" s="31"/>
      <c r="G597" s="31"/>
      <c r="H597" s="31"/>
      <c r="I597" s="25"/>
      <c r="J597" s="25"/>
      <c r="K597" s="25"/>
      <c r="L597" s="25"/>
      <c r="M597" s="25"/>
      <c r="N597" s="25"/>
      <c r="O597" s="25"/>
      <c r="P597" s="25"/>
      <c r="Q597" s="25"/>
      <c r="R597" s="25"/>
      <c r="S597" s="25"/>
      <c r="T597" s="25"/>
      <c r="U597" s="25"/>
      <c r="V597" s="25"/>
      <c r="W597" s="25"/>
      <c r="X597" s="25"/>
      <c r="Y597" s="25"/>
    </row>
    <row r="598" spans="2:25" ht="14.25">
      <c r="B598" s="23"/>
      <c r="C598" s="23"/>
      <c r="D598" s="31"/>
      <c r="E598" s="31"/>
      <c r="F598" s="31"/>
      <c r="G598" s="31"/>
      <c r="H598" s="31"/>
      <c r="I598" s="25"/>
      <c r="J598" s="25"/>
      <c r="K598" s="25"/>
      <c r="L598" s="25"/>
      <c r="M598" s="25"/>
      <c r="N598" s="25"/>
      <c r="O598" s="25"/>
      <c r="P598" s="25"/>
      <c r="Q598" s="25"/>
      <c r="R598" s="25"/>
      <c r="S598" s="25"/>
      <c r="T598" s="25"/>
      <c r="U598" s="25"/>
      <c r="V598" s="25"/>
      <c r="W598" s="25"/>
      <c r="X598" s="25"/>
      <c r="Y598" s="25"/>
    </row>
    <row r="599" spans="2:25" ht="14.25">
      <c r="B599" s="23"/>
      <c r="C599" s="23"/>
      <c r="D599" s="31"/>
      <c r="E599" s="31"/>
      <c r="F599" s="31"/>
      <c r="G599" s="31"/>
      <c r="H599" s="31"/>
      <c r="I599" s="25"/>
      <c r="J599" s="25"/>
      <c r="K599" s="25"/>
      <c r="L599" s="25"/>
      <c r="M599" s="25"/>
      <c r="N599" s="25"/>
      <c r="O599" s="25"/>
      <c r="P599" s="25"/>
      <c r="Q599" s="25"/>
      <c r="R599" s="25"/>
      <c r="S599" s="25"/>
      <c r="T599" s="25"/>
      <c r="U599" s="25"/>
      <c r="V599" s="25"/>
      <c r="W599" s="25"/>
      <c r="X599" s="25"/>
      <c r="Y599" s="25"/>
    </row>
    <row r="600" spans="2:25" ht="14.25">
      <c r="B600" s="23"/>
      <c r="C600" s="23"/>
      <c r="D600" s="31"/>
      <c r="E600" s="31"/>
      <c r="F600" s="31"/>
      <c r="G600" s="31"/>
      <c r="H600" s="31"/>
      <c r="I600" s="25"/>
      <c r="J600" s="25"/>
      <c r="K600" s="25"/>
      <c r="L600" s="25"/>
      <c r="M600" s="25"/>
      <c r="N600" s="25"/>
      <c r="O600" s="25"/>
      <c r="P600" s="25"/>
      <c r="Q600" s="25"/>
      <c r="R600" s="25"/>
      <c r="S600" s="25"/>
      <c r="T600" s="25"/>
      <c r="U600" s="25"/>
      <c r="V600" s="25"/>
      <c r="W600" s="25"/>
      <c r="X600" s="25"/>
      <c r="Y600" s="25"/>
    </row>
    <row r="601" spans="2:25" ht="14.25">
      <c r="B601" s="23"/>
      <c r="C601" s="23"/>
      <c r="D601" s="31"/>
      <c r="E601" s="31"/>
      <c r="F601" s="31"/>
      <c r="G601" s="31"/>
      <c r="H601" s="31"/>
      <c r="I601" s="25"/>
      <c r="J601" s="25"/>
      <c r="K601" s="25"/>
      <c r="L601" s="25"/>
      <c r="M601" s="25"/>
      <c r="N601" s="25"/>
      <c r="O601" s="25"/>
      <c r="P601" s="25"/>
      <c r="Q601" s="25"/>
      <c r="R601" s="25"/>
      <c r="S601" s="25"/>
      <c r="T601" s="25"/>
      <c r="U601" s="25"/>
      <c r="V601" s="25"/>
      <c r="W601" s="25"/>
      <c r="X601" s="25"/>
      <c r="Y601" s="25"/>
    </row>
    <row r="602" spans="2:25" ht="14.25">
      <c r="B602" s="23"/>
      <c r="C602" s="23"/>
      <c r="D602" s="31"/>
      <c r="E602" s="31"/>
      <c r="F602" s="31"/>
      <c r="G602" s="31"/>
      <c r="H602" s="31"/>
      <c r="I602" s="25"/>
      <c r="J602" s="25"/>
      <c r="K602" s="25"/>
      <c r="L602" s="25"/>
      <c r="M602" s="25"/>
      <c r="N602" s="25"/>
      <c r="O602" s="25"/>
      <c r="P602" s="25"/>
      <c r="Q602" s="25"/>
      <c r="R602" s="25"/>
      <c r="S602" s="25"/>
      <c r="T602" s="25"/>
      <c r="U602" s="25"/>
      <c r="V602" s="25"/>
      <c r="W602" s="25"/>
      <c r="X602" s="25"/>
      <c r="Y602" s="25"/>
    </row>
    <row r="603" spans="2:25" ht="14.25">
      <c r="B603" s="23"/>
      <c r="C603" s="23"/>
      <c r="D603" s="31"/>
      <c r="E603" s="31"/>
      <c r="F603" s="31"/>
      <c r="G603" s="31"/>
      <c r="H603" s="31"/>
      <c r="I603" s="25"/>
      <c r="J603" s="25"/>
      <c r="K603" s="25"/>
      <c r="L603" s="25"/>
      <c r="M603" s="25"/>
      <c r="N603" s="25"/>
      <c r="O603" s="25"/>
      <c r="P603" s="25"/>
      <c r="Q603" s="25"/>
      <c r="R603" s="25"/>
      <c r="S603" s="25"/>
      <c r="T603" s="25"/>
      <c r="U603" s="25"/>
      <c r="V603" s="25"/>
      <c r="W603" s="25"/>
      <c r="X603" s="25"/>
      <c r="Y603" s="25"/>
    </row>
    <row r="604" spans="2:25" ht="14.25">
      <c r="B604" s="23"/>
      <c r="C604" s="23"/>
      <c r="D604" s="31"/>
      <c r="E604" s="31"/>
      <c r="F604" s="31"/>
      <c r="G604" s="31"/>
      <c r="H604" s="31"/>
      <c r="I604" s="25"/>
      <c r="J604" s="25"/>
      <c r="K604" s="25"/>
      <c r="L604" s="25"/>
      <c r="M604" s="25"/>
      <c r="N604" s="25"/>
      <c r="O604" s="25"/>
      <c r="P604" s="25"/>
      <c r="Q604" s="25"/>
      <c r="R604" s="25"/>
      <c r="S604" s="25"/>
      <c r="T604" s="25"/>
      <c r="U604" s="25"/>
      <c r="V604" s="25"/>
      <c r="W604" s="25"/>
      <c r="X604" s="25"/>
      <c r="Y604" s="25"/>
    </row>
    <row r="605" spans="2:25" ht="14.25">
      <c r="B605" s="23"/>
      <c r="C605" s="23"/>
      <c r="D605" s="31"/>
      <c r="E605" s="31"/>
      <c r="F605" s="31"/>
      <c r="G605" s="31"/>
      <c r="H605" s="31"/>
      <c r="I605" s="25"/>
      <c r="J605" s="25"/>
      <c r="K605" s="25"/>
      <c r="L605" s="25"/>
      <c r="M605" s="25"/>
      <c r="N605" s="25"/>
      <c r="O605" s="25"/>
      <c r="P605" s="25"/>
      <c r="Q605" s="25"/>
      <c r="R605" s="25"/>
      <c r="S605" s="25"/>
      <c r="T605" s="25"/>
      <c r="U605" s="25"/>
      <c r="V605" s="25"/>
      <c r="W605" s="25"/>
      <c r="X605" s="25"/>
      <c r="Y605" s="25"/>
    </row>
    <row r="606" spans="2:25" ht="14.25">
      <c r="B606" s="23"/>
      <c r="C606" s="23"/>
      <c r="D606" s="31"/>
      <c r="E606" s="31"/>
      <c r="F606" s="31"/>
      <c r="G606" s="31"/>
      <c r="H606" s="31"/>
      <c r="I606" s="25"/>
      <c r="J606" s="25"/>
      <c r="K606" s="25"/>
      <c r="L606" s="25"/>
      <c r="M606" s="25"/>
      <c r="N606" s="25"/>
      <c r="O606" s="25"/>
      <c r="P606" s="25"/>
      <c r="Q606" s="25"/>
      <c r="R606" s="25"/>
      <c r="S606" s="25"/>
      <c r="T606" s="25"/>
      <c r="U606" s="25"/>
      <c r="V606" s="25"/>
      <c r="W606" s="25"/>
      <c r="X606" s="25"/>
      <c r="Y606" s="25"/>
    </row>
    <row r="607" spans="2:25" ht="14.25">
      <c r="B607" s="23"/>
      <c r="C607" s="23"/>
      <c r="D607" s="31"/>
      <c r="E607" s="31"/>
      <c r="F607" s="31"/>
      <c r="G607" s="31"/>
      <c r="H607" s="31"/>
      <c r="I607" s="25"/>
      <c r="J607" s="25"/>
      <c r="K607" s="25"/>
      <c r="L607" s="25"/>
      <c r="M607" s="25"/>
      <c r="N607" s="25"/>
      <c r="O607" s="25"/>
      <c r="P607" s="25"/>
      <c r="Q607" s="25"/>
      <c r="R607" s="25"/>
      <c r="S607" s="25"/>
      <c r="T607" s="25"/>
      <c r="U607" s="25"/>
      <c r="V607" s="25"/>
      <c r="W607" s="25"/>
      <c r="X607" s="25"/>
      <c r="Y607" s="25"/>
    </row>
    <row r="608" spans="2:25" ht="14.25">
      <c r="B608" s="23"/>
      <c r="C608" s="23"/>
      <c r="D608" s="31"/>
      <c r="E608" s="31"/>
      <c r="F608" s="31"/>
      <c r="G608" s="31"/>
      <c r="H608" s="31"/>
      <c r="I608" s="25"/>
      <c r="J608" s="25"/>
      <c r="K608" s="25"/>
      <c r="L608" s="25"/>
      <c r="M608" s="25"/>
      <c r="N608" s="25"/>
      <c r="O608" s="25"/>
      <c r="P608" s="25"/>
      <c r="Q608" s="25"/>
      <c r="R608" s="25"/>
      <c r="S608" s="25"/>
      <c r="T608" s="25"/>
      <c r="U608" s="25"/>
      <c r="V608" s="25"/>
      <c r="W608" s="25"/>
      <c r="X608" s="25"/>
      <c r="Y608" s="25"/>
    </row>
    <row r="609" spans="2:25" ht="14.25">
      <c r="B609" s="23"/>
      <c r="C609" s="23"/>
      <c r="D609" s="31"/>
      <c r="E609" s="31"/>
      <c r="F609" s="31"/>
      <c r="G609" s="31"/>
      <c r="H609" s="31"/>
      <c r="I609" s="25"/>
      <c r="J609" s="25"/>
      <c r="K609" s="25"/>
      <c r="L609" s="25"/>
      <c r="M609" s="25"/>
      <c r="N609" s="25"/>
      <c r="O609" s="25"/>
      <c r="P609" s="25"/>
      <c r="Q609" s="25"/>
      <c r="R609" s="25"/>
      <c r="S609" s="25"/>
      <c r="T609" s="25"/>
      <c r="U609" s="25"/>
      <c r="V609" s="25"/>
      <c r="W609" s="25"/>
      <c r="X609" s="25"/>
      <c r="Y609" s="25"/>
    </row>
    <row r="610" spans="2:25" ht="14.25">
      <c r="B610" s="23"/>
      <c r="C610" s="23"/>
      <c r="D610" s="31"/>
      <c r="E610" s="31"/>
      <c r="F610" s="31"/>
      <c r="G610" s="31"/>
      <c r="H610" s="31"/>
      <c r="I610" s="25"/>
      <c r="J610" s="25"/>
      <c r="K610" s="25"/>
      <c r="L610" s="25"/>
      <c r="M610" s="25"/>
      <c r="N610" s="25"/>
      <c r="O610" s="25"/>
      <c r="P610" s="25"/>
      <c r="Q610" s="25"/>
      <c r="R610" s="25"/>
      <c r="S610" s="25"/>
      <c r="T610" s="25"/>
      <c r="U610" s="25"/>
      <c r="V610" s="25"/>
      <c r="W610" s="25"/>
      <c r="X610" s="25"/>
      <c r="Y610" s="25"/>
    </row>
    <row r="611" spans="2:25" ht="14.25">
      <c r="B611" s="23"/>
      <c r="C611" s="23"/>
      <c r="D611" s="31"/>
      <c r="E611" s="31"/>
      <c r="F611" s="31"/>
      <c r="G611" s="31"/>
      <c r="H611" s="31"/>
      <c r="I611" s="25"/>
      <c r="J611" s="25"/>
      <c r="K611" s="25"/>
      <c r="L611" s="25"/>
      <c r="M611" s="25"/>
      <c r="N611" s="25"/>
      <c r="O611" s="25"/>
      <c r="P611" s="25"/>
      <c r="Q611" s="25"/>
      <c r="R611" s="25"/>
      <c r="S611" s="25"/>
      <c r="T611" s="25"/>
      <c r="U611" s="25"/>
      <c r="V611" s="25"/>
      <c r="W611" s="25"/>
      <c r="X611" s="25"/>
      <c r="Y611" s="25"/>
    </row>
    <row r="612" spans="2:25" ht="14.25">
      <c r="B612" s="23"/>
      <c r="C612" s="23"/>
      <c r="D612" s="31"/>
      <c r="E612" s="31"/>
      <c r="F612" s="31"/>
      <c r="G612" s="31"/>
      <c r="H612" s="31"/>
      <c r="I612" s="25"/>
      <c r="J612" s="25"/>
      <c r="K612" s="25"/>
      <c r="L612" s="25"/>
      <c r="M612" s="25"/>
      <c r="N612" s="25"/>
      <c r="O612" s="25"/>
      <c r="P612" s="25"/>
      <c r="Q612" s="25"/>
      <c r="R612" s="25"/>
      <c r="S612" s="25"/>
      <c r="T612" s="25"/>
      <c r="U612" s="25"/>
      <c r="V612" s="25"/>
      <c r="W612" s="25"/>
      <c r="X612" s="25"/>
      <c r="Y612" s="25"/>
    </row>
    <row r="613" spans="2:25" ht="14.25">
      <c r="B613" s="23"/>
      <c r="C613" s="23"/>
      <c r="D613" s="31"/>
      <c r="E613" s="31"/>
      <c r="F613" s="31"/>
      <c r="G613" s="31"/>
      <c r="H613" s="31"/>
      <c r="I613" s="25"/>
      <c r="J613" s="25"/>
      <c r="K613" s="25"/>
      <c r="L613" s="25"/>
      <c r="M613" s="25"/>
      <c r="N613" s="25"/>
      <c r="O613" s="25"/>
      <c r="P613" s="25"/>
      <c r="Q613" s="25"/>
      <c r="R613" s="25"/>
      <c r="S613" s="25"/>
      <c r="T613" s="25"/>
      <c r="U613" s="25"/>
      <c r="V613" s="25"/>
      <c r="W613" s="25"/>
      <c r="X613" s="25"/>
      <c r="Y613" s="25"/>
    </row>
    <row r="614" spans="2:25" ht="14.25">
      <c r="B614" s="23"/>
      <c r="C614" s="23"/>
      <c r="D614" s="31"/>
      <c r="E614" s="31"/>
      <c r="F614" s="31"/>
      <c r="G614" s="31"/>
      <c r="H614" s="31"/>
      <c r="I614" s="25"/>
      <c r="J614" s="25"/>
      <c r="K614" s="25"/>
      <c r="L614" s="25"/>
      <c r="M614" s="25"/>
      <c r="N614" s="25"/>
      <c r="O614" s="25"/>
      <c r="P614" s="25"/>
      <c r="Q614" s="25"/>
      <c r="R614" s="25"/>
      <c r="S614" s="25"/>
      <c r="T614" s="25"/>
      <c r="U614" s="25"/>
      <c r="V614" s="25"/>
      <c r="W614" s="25"/>
      <c r="X614" s="25"/>
      <c r="Y614" s="25"/>
    </row>
    <row r="615" spans="2:25" ht="14.25">
      <c r="B615" s="23"/>
      <c r="C615" s="23"/>
      <c r="D615" s="31"/>
      <c r="E615" s="31"/>
      <c r="F615" s="31"/>
      <c r="G615" s="31"/>
      <c r="H615" s="31"/>
      <c r="I615" s="25"/>
      <c r="J615" s="25"/>
      <c r="K615" s="25"/>
      <c r="L615" s="25"/>
      <c r="M615" s="25"/>
      <c r="N615" s="25"/>
      <c r="O615" s="25"/>
      <c r="P615" s="25"/>
      <c r="Q615" s="25"/>
      <c r="R615" s="25"/>
      <c r="S615" s="25"/>
      <c r="T615" s="25"/>
      <c r="U615" s="25"/>
      <c r="V615" s="25"/>
      <c r="W615" s="25"/>
      <c r="X615" s="25"/>
      <c r="Y615" s="25"/>
    </row>
    <row r="616" spans="2:25" ht="14.25">
      <c r="B616" s="23"/>
      <c r="C616" s="23"/>
      <c r="D616" s="31"/>
      <c r="E616" s="31"/>
      <c r="F616" s="31"/>
      <c r="G616" s="31"/>
      <c r="H616" s="31"/>
      <c r="I616" s="25"/>
      <c r="J616" s="25"/>
      <c r="K616" s="25"/>
      <c r="L616" s="25"/>
      <c r="M616" s="25"/>
      <c r="N616" s="25"/>
      <c r="O616" s="25"/>
      <c r="P616" s="25"/>
      <c r="Q616" s="25"/>
      <c r="R616" s="25"/>
      <c r="S616" s="25"/>
      <c r="T616" s="25"/>
      <c r="U616" s="25"/>
      <c r="V616" s="25"/>
      <c r="W616" s="25"/>
      <c r="X616" s="25"/>
      <c r="Y616" s="25"/>
    </row>
    <row r="617" spans="2:25" ht="14.25">
      <c r="B617" s="23"/>
      <c r="C617" s="23"/>
      <c r="D617" s="31"/>
      <c r="E617" s="31"/>
      <c r="F617" s="31"/>
      <c r="G617" s="31"/>
      <c r="H617" s="31"/>
      <c r="I617" s="25"/>
      <c r="J617" s="25"/>
      <c r="K617" s="25"/>
      <c r="L617" s="25"/>
      <c r="M617" s="25"/>
      <c r="N617" s="25"/>
      <c r="O617" s="25"/>
      <c r="P617" s="25"/>
      <c r="Q617" s="25"/>
      <c r="R617" s="25"/>
      <c r="S617" s="25"/>
      <c r="T617" s="25"/>
      <c r="U617" s="25"/>
      <c r="V617" s="25"/>
      <c r="W617" s="25"/>
      <c r="X617" s="25"/>
      <c r="Y617" s="25"/>
    </row>
    <row r="618" spans="2:25" ht="14.25">
      <c r="B618" s="23"/>
      <c r="C618" s="23"/>
      <c r="D618" s="31"/>
      <c r="E618" s="31"/>
      <c r="F618" s="31"/>
      <c r="G618" s="31"/>
      <c r="H618" s="31"/>
      <c r="I618" s="25"/>
      <c r="J618" s="25"/>
      <c r="K618" s="25"/>
      <c r="L618" s="25"/>
      <c r="M618" s="25"/>
      <c r="N618" s="25"/>
      <c r="O618" s="25"/>
      <c r="P618" s="25"/>
      <c r="Q618" s="25"/>
      <c r="R618" s="25"/>
      <c r="S618" s="25"/>
      <c r="T618" s="25"/>
      <c r="U618" s="25"/>
      <c r="V618" s="25"/>
      <c r="W618" s="25"/>
      <c r="X618" s="25"/>
      <c r="Y618" s="25"/>
    </row>
    <row r="619" spans="2:25" ht="14.25">
      <c r="B619" s="23"/>
      <c r="C619" s="23"/>
      <c r="D619" s="31"/>
      <c r="E619" s="31"/>
      <c r="F619" s="31"/>
      <c r="G619" s="31"/>
      <c r="H619" s="31"/>
      <c r="I619" s="25"/>
      <c r="J619" s="25"/>
      <c r="K619" s="25"/>
      <c r="L619" s="25"/>
      <c r="M619" s="25"/>
      <c r="N619" s="25"/>
      <c r="O619" s="25"/>
      <c r="P619" s="25"/>
      <c r="Q619" s="25"/>
      <c r="R619" s="25"/>
      <c r="S619" s="25"/>
      <c r="T619" s="25"/>
      <c r="U619" s="25"/>
      <c r="V619" s="25"/>
      <c r="W619" s="25"/>
      <c r="X619" s="25"/>
      <c r="Y619" s="25"/>
    </row>
    <row r="620" spans="2:25" ht="14.25">
      <c r="B620" s="23"/>
      <c r="C620" s="23"/>
      <c r="D620" s="31"/>
      <c r="E620" s="31"/>
      <c r="F620" s="31"/>
      <c r="G620" s="31"/>
      <c r="H620" s="31"/>
      <c r="I620" s="25"/>
      <c r="J620" s="25"/>
      <c r="K620" s="25"/>
      <c r="L620" s="25"/>
      <c r="M620" s="25"/>
      <c r="N620" s="25"/>
      <c r="O620" s="25"/>
      <c r="P620" s="25"/>
      <c r="Q620" s="25"/>
      <c r="R620" s="25"/>
      <c r="S620" s="25"/>
      <c r="T620" s="25"/>
      <c r="U620" s="25"/>
      <c r="V620" s="25"/>
      <c r="W620" s="25"/>
      <c r="X620" s="25"/>
      <c r="Y620" s="25"/>
    </row>
    <row r="621" spans="2:25" ht="14.25">
      <c r="B621" s="23"/>
      <c r="C621" s="23"/>
      <c r="D621" s="31"/>
      <c r="E621" s="31"/>
      <c r="F621" s="31"/>
      <c r="G621" s="31"/>
      <c r="H621" s="31"/>
      <c r="I621" s="25"/>
      <c r="J621" s="25"/>
      <c r="K621" s="25"/>
      <c r="L621" s="25"/>
      <c r="M621" s="25"/>
      <c r="N621" s="25"/>
      <c r="O621" s="25"/>
      <c r="P621" s="25"/>
      <c r="Q621" s="25"/>
      <c r="R621" s="25"/>
      <c r="S621" s="25"/>
      <c r="T621" s="25"/>
      <c r="U621" s="25"/>
      <c r="V621" s="25"/>
      <c r="W621" s="25"/>
      <c r="X621" s="25"/>
      <c r="Y621" s="25"/>
    </row>
    <row r="622" spans="2:25" ht="14.25">
      <c r="B622" s="23"/>
      <c r="C622" s="23"/>
      <c r="D622" s="31"/>
      <c r="E622" s="31"/>
      <c r="F622" s="31"/>
      <c r="G622" s="31"/>
      <c r="H622" s="31"/>
      <c r="I622" s="25"/>
      <c r="J622" s="25"/>
      <c r="K622" s="25"/>
      <c r="L622" s="25"/>
      <c r="M622" s="25"/>
      <c r="N622" s="25"/>
      <c r="O622" s="25"/>
      <c r="P622" s="25"/>
      <c r="Q622" s="25"/>
      <c r="R622" s="25"/>
      <c r="S622" s="25"/>
      <c r="T622" s="25"/>
      <c r="U622" s="25"/>
      <c r="V622" s="25"/>
      <c r="W622" s="25"/>
      <c r="X622" s="25"/>
      <c r="Y622" s="25"/>
    </row>
    <row r="623" spans="2:25" ht="14.25">
      <c r="B623" s="23"/>
      <c r="C623" s="23"/>
      <c r="D623" s="31"/>
      <c r="E623" s="31"/>
      <c r="F623" s="31"/>
      <c r="G623" s="31"/>
      <c r="H623" s="31"/>
      <c r="I623" s="25"/>
      <c r="J623" s="25"/>
      <c r="K623" s="25"/>
      <c r="L623" s="25"/>
      <c r="M623" s="25"/>
      <c r="N623" s="25"/>
      <c r="O623" s="25"/>
      <c r="P623" s="25"/>
      <c r="Q623" s="25"/>
      <c r="R623" s="25"/>
      <c r="S623" s="25"/>
      <c r="T623" s="25"/>
      <c r="U623" s="25"/>
      <c r="V623" s="25"/>
      <c r="W623" s="25"/>
      <c r="X623" s="25"/>
      <c r="Y623" s="25"/>
    </row>
    <row r="624" spans="2:25" ht="14.25">
      <c r="B624" s="23"/>
      <c r="C624" s="23"/>
      <c r="D624" s="31"/>
      <c r="E624" s="31"/>
      <c r="F624" s="31"/>
      <c r="G624" s="31"/>
      <c r="H624" s="31"/>
      <c r="I624" s="25"/>
      <c r="J624" s="25"/>
      <c r="K624" s="25"/>
      <c r="L624" s="25"/>
      <c r="M624" s="25"/>
      <c r="N624" s="25"/>
      <c r="O624" s="25"/>
      <c r="P624" s="25"/>
      <c r="Q624" s="25"/>
      <c r="R624" s="25"/>
      <c r="S624" s="25"/>
      <c r="T624" s="25"/>
      <c r="U624" s="25"/>
      <c r="V624" s="25"/>
      <c r="W624" s="25"/>
      <c r="X624" s="25"/>
      <c r="Y624" s="25"/>
    </row>
    <row r="625" spans="2:25" ht="14.25">
      <c r="B625" s="23"/>
      <c r="C625" s="23"/>
      <c r="D625" s="31"/>
      <c r="E625" s="31"/>
      <c r="F625" s="31"/>
      <c r="G625" s="31"/>
      <c r="H625" s="31"/>
      <c r="I625" s="25"/>
      <c r="J625" s="25"/>
      <c r="K625" s="25"/>
      <c r="L625" s="25"/>
      <c r="M625" s="25"/>
      <c r="N625" s="25"/>
      <c r="O625" s="25"/>
      <c r="P625" s="25"/>
      <c r="Q625" s="25"/>
      <c r="R625" s="25"/>
      <c r="S625" s="25"/>
      <c r="T625" s="25"/>
      <c r="U625" s="25"/>
      <c r="V625" s="25"/>
      <c r="W625" s="25"/>
      <c r="X625" s="25"/>
      <c r="Y625" s="25"/>
    </row>
    <row r="626" spans="2:25" ht="14.25">
      <c r="B626" s="23"/>
      <c r="C626" s="23"/>
      <c r="D626" s="31"/>
      <c r="E626" s="31"/>
      <c r="F626" s="31"/>
      <c r="G626" s="31"/>
      <c r="H626" s="31"/>
      <c r="I626" s="25"/>
      <c r="J626" s="25"/>
      <c r="K626" s="25"/>
      <c r="L626" s="25"/>
      <c r="M626" s="25"/>
      <c r="N626" s="25"/>
      <c r="O626" s="25"/>
      <c r="P626" s="25"/>
      <c r="Q626" s="25"/>
      <c r="R626" s="25"/>
      <c r="S626" s="25"/>
      <c r="T626" s="25"/>
      <c r="U626" s="25"/>
      <c r="V626" s="25"/>
      <c r="W626" s="25"/>
      <c r="X626" s="25"/>
      <c r="Y626" s="25"/>
    </row>
    <row r="627" spans="2:25" ht="14.25">
      <c r="B627" s="23"/>
      <c r="C627" s="23"/>
      <c r="D627" s="31"/>
      <c r="E627" s="31"/>
      <c r="F627" s="31"/>
      <c r="G627" s="31"/>
      <c r="H627" s="31"/>
      <c r="I627" s="25"/>
      <c r="J627" s="25"/>
      <c r="K627" s="25"/>
      <c r="L627" s="25"/>
      <c r="M627" s="25"/>
      <c r="N627" s="25"/>
      <c r="O627" s="25"/>
      <c r="P627" s="25"/>
      <c r="Q627" s="25"/>
      <c r="R627" s="25"/>
      <c r="S627" s="25"/>
      <c r="T627" s="25"/>
      <c r="U627" s="25"/>
      <c r="V627" s="25"/>
      <c r="W627" s="25"/>
      <c r="X627" s="25"/>
      <c r="Y627" s="25"/>
    </row>
    <row r="628" spans="2:25" ht="14.25">
      <c r="B628" s="23"/>
      <c r="C628" s="23"/>
      <c r="D628" s="31"/>
      <c r="E628" s="31"/>
      <c r="F628" s="31"/>
      <c r="G628" s="31"/>
      <c r="H628" s="31"/>
      <c r="I628" s="25"/>
      <c r="J628" s="25"/>
      <c r="K628" s="25"/>
      <c r="L628" s="25"/>
      <c r="M628" s="25"/>
      <c r="N628" s="25"/>
      <c r="O628" s="25"/>
      <c r="P628" s="25"/>
      <c r="Q628" s="25"/>
      <c r="R628" s="25"/>
      <c r="S628" s="25"/>
      <c r="T628" s="25"/>
      <c r="U628" s="25"/>
      <c r="V628" s="25"/>
      <c r="W628" s="25"/>
      <c r="X628" s="25"/>
      <c r="Y628" s="25"/>
    </row>
    <row r="629" spans="2:25" ht="14.25">
      <c r="B629" s="23"/>
      <c r="C629" s="23"/>
      <c r="D629" s="31"/>
      <c r="E629" s="31"/>
      <c r="F629" s="31"/>
      <c r="G629" s="31"/>
      <c r="H629" s="31"/>
      <c r="I629" s="25"/>
      <c r="J629" s="25"/>
      <c r="K629" s="25"/>
      <c r="L629" s="25"/>
      <c r="M629" s="25"/>
      <c r="N629" s="25"/>
      <c r="O629" s="25"/>
      <c r="P629" s="25"/>
      <c r="Q629" s="25"/>
      <c r="R629" s="25"/>
      <c r="S629" s="25"/>
      <c r="T629" s="25"/>
      <c r="U629" s="25"/>
      <c r="V629" s="25"/>
      <c r="W629" s="25"/>
      <c r="X629" s="25"/>
      <c r="Y629" s="25"/>
    </row>
    <row r="630" spans="2:25" ht="14.25">
      <c r="B630" s="23"/>
      <c r="C630" s="23"/>
      <c r="D630" s="31"/>
      <c r="E630" s="31"/>
      <c r="F630" s="31"/>
      <c r="G630" s="31"/>
      <c r="H630" s="31"/>
      <c r="I630" s="25"/>
      <c r="J630" s="25"/>
      <c r="K630" s="25"/>
      <c r="L630" s="25"/>
      <c r="M630" s="25"/>
      <c r="N630" s="25"/>
      <c r="O630" s="25"/>
      <c r="P630" s="25"/>
      <c r="Q630" s="25"/>
      <c r="R630" s="25"/>
      <c r="S630" s="25"/>
      <c r="T630" s="25"/>
      <c r="U630" s="25"/>
      <c r="V630" s="25"/>
      <c r="W630" s="25"/>
      <c r="X630" s="25"/>
      <c r="Y630" s="25"/>
    </row>
    <row r="631" spans="2:25" ht="14.25">
      <c r="B631" s="23"/>
      <c r="C631" s="23"/>
      <c r="D631" s="31"/>
      <c r="E631" s="31"/>
      <c r="F631" s="31"/>
      <c r="G631" s="31"/>
      <c r="H631" s="31"/>
      <c r="I631" s="25"/>
      <c r="J631" s="25"/>
      <c r="K631" s="25"/>
      <c r="L631" s="25"/>
      <c r="M631" s="25"/>
      <c r="N631" s="25"/>
      <c r="O631" s="25"/>
      <c r="P631" s="25"/>
      <c r="Q631" s="25"/>
      <c r="R631" s="25"/>
      <c r="S631" s="25"/>
      <c r="T631" s="25"/>
      <c r="U631" s="25"/>
      <c r="V631" s="25"/>
      <c r="W631" s="25"/>
      <c r="X631" s="25"/>
      <c r="Y631" s="25"/>
    </row>
    <row r="632" spans="2:25" ht="14.25">
      <c r="B632" s="23"/>
      <c r="C632" s="23"/>
      <c r="D632" s="31"/>
      <c r="E632" s="31"/>
      <c r="F632" s="31"/>
      <c r="G632" s="31"/>
      <c r="H632" s="31"/>
      <c r="I632" s="25"/>
      <c r="J632" s="25"/>
      <c r="K632" s="25"/>
      <c r="L632" s="25"/>
      <c r="M632" s="25"/>
      <c r="N632" s="25"/>
      <c r="O632" s="25"/>
      <c r="P632" s="25"/>
      <c r="Q632" s="25"/>
      <c r="R632" s="25"/>
      <c r="S632" s="25"/>
      <c r="T632" s="25"/>
      <c r="U632" s="25"/>
      <c r="V632" s="25"/>
      <c r="W632" s="25"/>
      <c r="X632" s="25"/>
      <c r="Y632" s="25"/>
    </row>
    <row r="633" spans="2:25" ht="14.25">
      <c r="B633" s="23"/>
      <c r="C633" s="23"/>
      <c r="D633" s="31"/>
      <c r="E633" s="31"/>
      <c r="F633" s="31"/>
      <c r="G633" s="31"/>
      <c r="H633" s="31"/>
      <c r="I633" s="25"/>
      <c r="J633" s="25"/>
      <c r="K633" s="25"/>
      <c r="L633" s="25"/>
      <c r="M633" s="25"/>
      <c r="N633" s="25"/>
      <c r="O633" s="25"/>
      <c r="P633" s="25"/>
      <c r="Q633" s="25"/>
      <c r="R633" s="25"/>
      <c r="S633" s="25"/>
      <c r="T633" s="25"/>
      <c r="U633" s="25"/>
      <c r="V633" s="25"/>
      <c r="W633" s="25"/>
      <c r="X633" s="25"/>
      <c r="Y633" s="25"/>
    </row>
    <row r="634" spans="2:25" ht="14.25">
      <c r="B634" s="23"/>
      <c r="C634" s="23"/>
      <c r="D634" s="31"/>
      <c r="E634" s="31"/>
      <c r="F634" s="31"/>
      <c r="G634" s="31"/>
      <c r="H634" s="31"/>
      <c r="I634" s="25"/>
      <c r="J634" s="25"/>
      <c r="K634" s="25"/>
      <c r="L634" s="25"/>
      <c r="M634" s="25"/>
      <c r="N634" s="25"/>
      <c r="O634" s="25"/>
      <c r="P634" s="25"/>
      <c r="Q634" s="25"/>
      <c r="R634" s="25"/>
      <c r="S634" s="25"/>
      <c r="T634" s="25"/>
      <c r="U634" s="25"/>
      <c r="V634" s="25"/>
      <c r="W634" s="25"/>
      <c r="X634" s="25"/>
      <c r="Y634" s="25"/>
    </row>
    <row r="635" spans="2:25" ht="14.25">
      <c r="B635" s="23"/>
      <c r="C635" s="23"/>
      <c r="D635" s="31"/>
      <c r="E635" s="31"/>
      <c r="F635" s="31"/>
      <c r="G635" s="31"/>
      <c r="H635" s="31"/>
      <c r="I635" s="25"/>
      <c r="J635" s="25"/>
      <c r="K635" s="25"/>
      <c r="L635" s="25"/>
      <c r="M635" s="25"/>
      <c r="N635" s="25"/>
      <c r="O635" s="25"/>
      <c r="P635" s="25"/>
      <c r="Q635" s="25"/>
      <c r="R635" s="25"/>
      <c r="S635" s="25"/>
      <c r="T635" s="25"/>
      <c r="U635" s="25"/>
      <c r="V635" s="25"/>
      <c r="W635" s="25"/>
      <c r="X635" s="25"/>
      <c r="Y635" s="25"/>
    </row>
    <row r="636" spans="2:25" ht="14.25">
      <c r="B636" s="23"/>
      <c r="C636" s="23"/>
      <c r="D636" s="31"/>
      <c r="E636" s="31"/>
      <c r="F636" s="31"/>
      <c r="G636" s="31"/>
      <c r="H636" s="31"/>
      <c r="I636" s="25"/>
      <c r="J636" s="25"/>
      <c r="K636" s="25"/>
      <c r="L636" s="25"/>
      <c r="M636" s="25"/>
      <c r="N636" s="25"/>
      <c r="O636" s="25"/>
      <c r="P636" s="25"/>
      <c r="Q636" s="25"/>
      <c r="R636" s="25"/>
      <c r="S636" s="25"/>
      <c r="T636" s="25"/>
      <c r="U636" s="25"/>
      <c r="V636" s="25"/>
      <c r="W636" s="25"/>
      <c r="X636" s="25"/>
      <c r="Y636" s="25"/>
    </row>
    <row r="637" spans="2:25" ht="14.25">
      <c r="B637" s="23"/>
      <c r="C637" s="23"/>
      <c r="D637" s="31"/>
      <c r="E637" s="31"/>
      <c r="F637" s="31"/>
      <c r="G637" s="31"/>
      <c r="H637" s="31"/>
      <c r="I637" s="25"/>
      <c r="J637" s="25"/>
      <c r="K637" s="25"/>
      <c r="L637" s="25"/>
      <c r="M637" s="25"/>
      <c r="N637" s="25"/>
      <c r="O637" s="25"/>
      <c r="P637" s="25"/>
      <c r="Q637" s="25"/>
      <c r="R637" s="25"/>
      <c r="S637" s="25"/>
      <c r="T637" s="25"/>
      <c r="U637" s="25"/>
      <c r="V637" s="25"/>
      <c r="W637" s="25"/>
      <c r="X637" s="25"/>
      <c r="Y637" s="25"/>
    </row>
    <row r="638" spans="2:25" ht="14.25">
      <c r="B638" s="23"/>
      <c r="C638" s="23"/>
      <c r="D638" s="31"/>
      <c r="E638" s="31"/>
      <c r="F638" s="31"/>
      <c r="G638" s="31"/>
      <c r="H638" s="31"/>
      <c r="I638" s="25"/>
      <c r="J638" s="25"/>
      <c r="K638" s="25"/>
      <c r="L638" s="25"/>
      <c r="M638" s="25"/>
      <c r="N638" s="25"/>
      <c r="O638" s="25"/>
      <c r="P638" s="25"/>
      <c r="Q638" s="25"/>
      <c r="R638" s="25"/>
      <c r="S638" s="25"/>
      <c r="T638" s="25"/>
      <c r="U638" s="25"/>
      <c r="V638" s="25"/>
      <c r="W638" s="25"/>
      <c r="X638" s="25"/>
      <c r="Y638" s="25"/>
    </row>
    <row r="639" spans="2:25" ht="14.25">
      <c r="B639" s="23"/>
      <c r="C639" s="23"/>
      <c r="D639" s="31"/>
      <c r="E639" s="31"/>
      <c r="F639" s="31"/>
      <c r="G639" s="31"/>
      <c r="H639" s="31"/>
      <c r="I639" s="25"/>
      <c r="J639" s="25"/>
      <c r="K639" s="25"/>
      <c r="L639" s="25"/>
      <c r="M639" s="25"/>
      <c r="N639" s="25"/>
      <c r="O639" s="25"/>
      <c r="P639" s="25"/>
      <c r="Q639" s="25"/>
      <c r="R639" s="25"/>
      <c r="S639" s="25"/>
      <c r="T639" s="25"/>
      <c r="U639" s="25"/>
      <c r="V639" s="25"/>
      <c r="W639" s="25"/>
      <c r="X639" s="25"/>
      <c r="Y639" s="25"/>
    </row>
    <row r="640" spans="2:25" ht="14.25">
      <c r="B640" s="23"/>
      <c r="C640" s="23"/>
      <c r="D640" s="31"/>
      <c r="E640" s="31"/>
      <c r="F640" s="31"/>
      <c r="G640" s="31"/>
      <c r="H640" s="31"/>
      <c r="I640" s="25"/>
      <c r="J640" s="25"/>
      <c r="K640" s="25"/>
      <c r="L640" s="25"/>
      <c r="M640" s="25"/>
      <c r="N640" s="25"/>
      <c r="O640" s="25"/>
      <c r="P640" s="25"/>
      <c r="Q640" s="25"/>
      <c r="R640" s="25"/>
      <c r="S640" s="25"/>
      <c r="T640" s="25"/>
      <c r="U640" s="25"/>
      <c r="V640" s="25"/>
      <c r="W640" s="25"/>
      <c r="X640" s="25"/>
      <c r="Y640" s="25"/>
    </row>
    <row r="641" spans="2:25" ht="14.25">
      <c r="B641" s="23"/>
      <c r="C641" s="23"/>
      <c r="D641" s="31"/>
      <c r="E641" s="31"/>
      <c r="F641" s="31"/>
      <c r="G641" s="31"/>
      <c r="H641" s="31"/>
      <c r="I641" s="25"/>
      <c r="J641" s="25"/>
      <c r="K641" s="25"/>
      <c r="L641" s="25"/>
      <c r="M641" s="25"/>
      <c r="N641" s="25"/>
      <c r="O641" s="25"/>
      <c r="P641" s="25"/>
      <c r="Q641" s="25"/>
      <c r="R641" s="25"/>
      <c r="S641" s="25"/>
      <c r="T641" s="25"/>
      <c r="U641" s="25"/>
      <c r="V641" s="25"/>
      <c r="W641" s="25"/>
      <c r="X641" s="25"/>
      <c r="Y641" s="25"/>
    </row>
    <row r="642" spans="2:25" ht="14.25">
      <c r="B642" s="23"/>
      <c r="C642" s="23"/>
      <c r="D642" s="31"/>
      <c r="E642" s="31"/>
      <c r="F642" s="31"/>
      <c r="G642" s="31"/>
      <c r="H642" s="31"/>
      <c r="I642" s="25"/>
      <c r="J642" s="25"/>
      <c r="K642" s="25"/>
      <c r="L642" s="25"/>
      <c r="M642" s="25"/>
      <c r="N642" s="25"/>
      <c r="O642" s="25"/>
      <c r="P642" s="25"/>
      <c r="Q642" s="25"/>
      <c r="R642" s="25"/>
      <c r="S642" s="25"/>
      <c r="T642" s="25"/>
      <c r="U642" s="25"/>
      <c r="V642" s="25"/>
      <c r="W642" s="25"/>
      <c r="X642" s="25"/>
      <c r="Y642" s="25"/>
    </row>
    <row r="643" spans="2:25" ht="14.25">
      <c r="B643" s="23"/>
      <c r="C643" s="23"/>
      <c r="D643" s="31"/>
      <c r="E643" s="31"/>
      <c r="F643" s="31"/>
      <c r="G643" s="31"/>
      <c r="H643" s="31"/>
      <c r="I643" s="25"/>
      <c r="J643" s="25"/>
      <c r="K643" s="25"/>
      <c r="L643" s="25"/>
      <c r="M643" s="25"/>
      <c r="N643" s="25"/>
      <c r="O643" s="25"/>
      <c r="P643" s="25"/>
      <c r="Q643" s="25"/>
      <c r="R643" s="25"/>
      <c r="S643" s="25"/>
      <c r="T643" s="25"/>
      <c r="U643" s="25"/>
      <c r="V643" s="25"/>
      <c r="W643" s="25"/>
      <c r="X643" s="25"/>
      <c r="Y643" s="25"/>
    </row>
    <row r="644" spans="2:25" ht="14.25">
      <c r="B644" s="23"/>
      <c r="C644" s="23"/>
      <c r="D644" s="31"/>
      <c r="E644" s="31"/>
      <c r="F644" s="31"/>
      <c r="G644" s="31"/>
      <c r="H644" s="31"/>
      <c r="I644" s="25"/>
      <c r="J644" s="25"/>
      <c r="K644" s="25"/>
      <c r="L644" s="25"/>
      <c r="M644" s="25"/>
      <c r="N644" s="25"/>
      <c r="O644" s="25"/>
      <c r="P644" s="25"/>
      <c r="Q644" s="25"/>
      <c r="R644" s="25"/>
      <c r="S644" s="25"/>
      <c r="T644" s="25"/>
      <c r="U644" s="25"/>
      <c r="V644" s="25"/>
      <c r="W644" s="25"/>
      <c r="X644" s="25"/>
      <c r="Y644" s="25"/>
    </row>
    <row r="645" spans="2:25" ht="14.25">
      <c r="B645" s="23"/>
      <c r="C645" s="23"/>
      <c r="D645" s="31"/>
      <c r="E645" s="31"/>
      <c r="F645" s="31"/>
      <c r="G645" s="31"/>
      <c r="H645" s="31"/>
      <c r="I645" s="25"/>
      <c r="J645" s="25"/>
      <c r="K645" s="25"/>
      <c r="L645" s="25"/>
      <c r="M645" s="25"/>
      <c r="N645" s="25"/>
      <c r="O645" s="25"/>
      <c r="P645" s="25"/>
      <c r="Q645" s="25"/>
      <c r="R645" s="25"/>
      <c r="S645" s="25"/>
      <c r="T645" s="25"/>
      <c r="U645" s="25"/>
      <c r="V645" s="25"/>
      <c r="W645" s="25"/>
      <c r="X645" s="25"/>
      <c r="Y645" s="25"/>
    </row>
    <row r="646" spans="2:25" ht="14.25">
      <c r="B646" s="23"/>
      <c r="C646" s="23"/>
      <c r="D646" s="31"/>
      <c r="E646" s="31"/>
      <c r="F646" s="31"/>
      <c r="G646" s="31"/>
      <c r="H646" s="31"/>
      <c r="I646" s="25"/>
      <c r="J646" s="25"/>
      <c r="K646" s="25"/>
      <c r="L646" s="25"/>
      <c r="M646" s="25"/>
      <c r="N646" s="25"/>
      <c r="O646" s="25"/>
      <c r="P646" s="25"/>
      <c r="Q646" s="25"/>
      <c r="R646" s="25"/>
      <c r="S646" s="25"/>
      <c r="T646" s="25"/>
      <c r="U646" s="25"/>
      <c r="V646" s="25"/>
      <c r="W646" s="25"/>
      <c r="X646" s="25"/>
      <c r="Y646" s="25"/>
    </row>
    <row r="647" spans="2:25" ht="14.25">
      <c r="B647" s="23"/>
      <c r="C647" s="23"/>
      <c r="D647" s="31"/>
      <c r="E647" s="31"/>
      <c r="F647" s="31"/>
      <c r="G647" s="31"/>
      <c r="H647" s="31"/>
      <c r="I647" s="25"/>
      <c r="J647" s="25"/>
      <c r="K647" s="25"/>
      <c r="L647" s="25"/>
      <c r="M647" s="25"/>
      <c r="N647" s="25"/>
      <c r="O647" s="25"/>
      <c r="P647" s="25"/>
      <c r="Q647" s="25"/>
      <c r="R647" s="25"/>
      <c r="S647" s="25"/>
      <c r="T647" s="25"/>
      <c r="U647" s="25"/>
      <c r="V647" s="25"/>
      <c r="W647" s="25"/>
      <c r="X647" s="25"/>
      <c r="Y647" s="25"/>
    </row>
    <row r="648" spans="2:25" ht="14.25">
      <c r="B648" s="23"/>
      <c r="C648" s="23"/>
      <c r="D648" s="31"/>
      <c r="E648" s="31"/>
      <c r="F648" s="31"/>
      <c r="G648" s="31"/>
      <c r="H648" s="31"/>
      <c r="I648" s="25"/>
      <c r="J648" s="25"/>
      <c r="K648" s="25"/>
      <c r="L648" s="25"/>
      <c r="M648" s="25"/>
      <c r="N648" s="25"/>
      <c r="O648" s="25"/>
      <c r="P648" s="25"/>
      <c r="Q648" s="25"/>
      <c r="R648" s="25"/>
      <c r="S648" s="25"/>
      <c r="T648" s="25"/>
      <c r="U648" s="25"/>
      <c r="V648" s="25"/>
      <c r="W648" s="25"/>
      <c r="X648" s="25"/>
      <c r="Y648" s="25"/>
    </row>
    <row r="649" spans="2:25" ht="14.25">
      <c r="B649" s="23"/>
      <c r="C649" s="23"/>
      <c r="D649" s="31"/>
      <c r="E649" s="31"/>
      <c r="F649" s="31"/>
      <c r="G649" s="31"/>
      <c r="H649" s="31"/>
      <c r="I649" s="25"/>
      <c r="J649" s="25"/>
      <c r="K649" s="25"/>
      <c r="L649" s="25"/>
      <c r="M649" s="25"/>
      <c r="N649" s="25"/>
      <c r="O649" s="25"/>
      <c r="P649" s="25"/>
      <c r="Q649" s="25"/>
      <c r="R649" s="25"/>
      <c r="S649" s="25"/>
      <c r="T649" s="25"/>
      <c r="U649" s="25"/>
      <c r="V649" s="25"/>
      <c r="W649" s="25"/>
      <c r="X649" s="25"/>
      <c r="Y649" s="25"/>
    </row>
    <row r="650" spans="2:25" ht="14.25">
      <c r="B650" s="23"/>
      <c r="C650" s="23"/>
      <c r="D650" s="31"/>
      <c r="E650" s="31"/>
      <c r="F650" s="31"/>
      <c r="G650" s="31"/>
      <c r="H650" s="31"/>
      <c r="I650" s="25"/>
      <c r="J650" s="25"/>
      <c r="K650" s="25"/>
      <c r="L650" s="25"/>
      <c r="M650" s="25"/>
      <c r="N650" s="25"/>
      <c r="O650" s="25"/>
      <c r="P650" s="25"/>
      <c r="Q650" s="25"/>
      <c r="R650" s="25"/>
      <c r="S650" s="25"/>
      <c r="T650" s="25"/>
      <c r="U650" s="25"/>
      <c r="V650" s="25"/>
      <c r="W650" s="25"/>
      <c r="X650" s="25"/>
      <c r="Y650" s="25"/>
    </row>
    <row r="651" spans="2:25" ht="14.25">
      <c r="B651" s="23"/>
      <c r="C651" s="23"/>
      <c r="D651" s="31"/>
      <c r="E651" s="31"/>
      <c r="F651" s="31"/>
      <c r="G651" s="31"/>
      <c r="H651" s="31"/>
      <c r="I651" s="25"/>
      <c r="J651" s="25"/>
      <c r="K651" s="25"/>
      <c r="L651" s="25"/>
      <c r="M651" s="25"/>
      <c r="N651" s="25"/>
      <c r="O651" s="25"/>
      <c r="P651" s="25"/>
      <c r="Q651" s="25"/>
      <c r="R651" s="25"/>
      <c r="S651" s="25"/>
      <c r="T651" s="25"/>
      <c r="U651" s="25"/>
      <c r="V651" s="25"/>
      <c r="W651" s="25"/>
      <c r="X651" s="25"/>
      <c r="Y651" s="25"/>
    </row>
    <row r="652" spans="2:25" ht="14.25">
      <c r="B652" s="23"/>
      <c r="C652" s="23"/>
      <c r="D652" s="31"/>
      <c r="E652" s="31"/>
      <c r="F652" s="31"/>
      <c r="G652" s="31"/>
      <c r="H652" s="31"/>
      <c r="I652" s="25"/>
      <c r="J652" s="25"/>
      <c r="K652" s="25"/>
      <c r="L652" s="25"/>
      <c r="M652" s="25"/>
      <c r="N652" s="25"/>
      <c r="O652" s="25"/>
      <c r="P652" s="25"/>
      <c r="Q652" s="25"/>
      <c r="R652" s="25"/>
      <c r="S652" s="25"/>
      <c r="T652" s="25"/>
      <c r="U652" s="25"/>
      <c r="V652" s="25"/>
      <c r="W652" s="25"/>
      <c r="X652" s="25"/>
      <c r="Y652" s="25"/>
    </row>
    <row r="653" spans="2:25" ht="14.25">
      <c r="B653" s="23"/>
      <c r="C653" s="23"/>
      <c r="D653" s="31"/>
      <c r="E653" s="31"/>
      <c r="F653" s="31"/>
      <c r="G653" s="31"/>
      <c r="H653" s="31"/>
      <c r="I653" s="25"/>
      <c r="J653" s="25"/>
      <c r="K653" s="25"/>
      <c r="L653" s="25"/>
      <c r="M653" s="25"/>
      <c r="N653" s="25"/>
      <c r="O653" s="25"/>
      <c r="P653" s="25"/>
      <c r="Q653" s="25"/>
      <c r="R653" s="25"/>
      <c r="S653" s="25"/>
      <c r="T653" s="25"/>
      <c r="U653" s="25"/>
      <c r="V653" s="25"/>
      <c r="W653" s="25"/>
      <c r="X653" s="25"/>
      <c r="Y653" s="25"/>
    </row>
    <row r="654" spans="2:25" ht="14.25">
      <c r="B654" s="23"/>
      <c r="C654" s="23"/>
      <c r="D654" s="31"/>
      <c r="E654" s="31"/>
      <c r="F654" s="31"/>
      <c r="G654" s="31"/>
      <c r="H654" s="31"/>
      <c r="I654" s="25"/>
      <c r="J654" s="25"/>
      <c r="K654" s="25"/>
      <c r="L654" s="25"/>
      <c r="M654" s="25"/>
      <c r="N654" s="25"/>
      <c r="O654" s="25"/>
      <c r="P654" s="25"/>
      <c r="Q654" s="25"/>
      <c r="R654" s="25"/>
      <c r="S654" s="25"/>
      <c r="T654" s="25"/>
      <c r="U654" s="25"/>
      <c r="V654" s="25"/>
      <c r="W654" s="25"/>
      <c r="X654" s="25"/>
      <c r="Y654" s="25"/>
    </row>
    <row r="655" spans="2:25" ht="14.25">
      <c r="B655" s="23"/>
      <c r="C655" s="23"/>
      <c r="D655" s="31"/>
      <c r="E655" s="31"/>
      <c r="F655" s="31"/>
      <c r="G655" s="31"/>
      <c r="H655" s="31"/>
      <c r="I655" s="25"/>
      <c r="J655" s="25"/>
      <c r="K655" s="25"/>
      <c r="L655" s="25"/>
      <c r="M655" s="25"/>
      <c r="N655" s="25"/>
      <c r="O655" s="25"/>
      <c r="P655" s="25"/>
      <c r="Q655" s="25"/>
      <c r="R655" s="25"/>
      <c r="S655" s="25"/>
      <c r="T655" s="25"/>
      <c r="U655" s="25"/>
      <c r="V655" s="25"/>
      <c r="W655" s="25"/>
      <c r="X655" s="25"/>
      <c r="Y655" s="25"/>
    </row>
    <row r="656" spans="2:25" ht="14.25">
      <c r="B656" s="23"/>
      <c r="C656" s="23"/>
      <c r="D656" s="31"/>
      <c r="E656" s="31"/>
      <c r="F656" s="31"/>
      <c r="G656" s="31"/>
      <c r="H656" s="31"/>
      <c r="I656" s="25"/>
      <c r="J656" s="25"/>
      <c r="K656" s="25"/>
      <c r="L656" s="25"/>
      <c r="M656" s="25"/>
      <c r="N656" s="25"/>
      <c r="O656" s="25"/>
      <c r="P656" s="25"/>
      <c r="Q656" s="25"/>
      <c r="R656" s="25"/>
      <c r="S656" s="25"/>
      <c r="T656" s="25"/>
      <c r="U656" s="25"/>
      <c r="V656" s="25"/>
      <c r="W656" s="25"/>
      <c r="X656" s="25"/>
      <c r="Y656" s="25"/>
    </row>
    <row r="657" spans="2:25" ht="14.25">
      <c r="B657" s="23"/>
      <c r="C657" s="23"/>
      <c r="D657" s="31"/>
      <c r="E657" s="31"/>
      <c r="F657" s="31"/>
      <c r="G657" s="31"/>
      <c r="H657" s="31"/>
      <c r="I657" s="25"/>
      <c r="J657" s="25"/>
      <c r="K657" s="25"/>
      <c r="L657" s="25"/>
      <c r="M657" s="25"/>
      <c r="N657" s="25"/>
      <c r="O657" s="25"/>
      <c r="P657" s="25"/>
      <c r="Q657" s="25"/>
      <c r="R657" s="25"/>
      <c r="S657" s="25"/>
      <c r="T657" s="25"/>
      <c r="U657" s="25"/>
      <c r="V657" s="25"/>
      <c r="W657" s="25"/>
      <c r="X657" s="25"/>
      <c r="Y657" s="25"/>
    </row>
    <row r="658" spans="2:25" ht="14.25">
      <c r="B658" s="23"/>
      <c r="C658" s="23"/>
      <c r="D658" s="31"/>
      <c r="E658" s="31"/>
      <c r="F658" s="31"/>
      <c r="G658" s="31"/>
      <c r="H658" s="31"/>
      <c r="I658" s="25"/>
      <c r="J658" s="25"/>
      <c r="K658" s="25"/>
      <c r="L658" s="25"/>
      <c r="M658" s="25"/>
      <c r="N658" s="25"/>
      <c r="O658" s="25"/>
      <c r="P658" s="25"/>
      <c r="Q658" s="25"/>
      <c r="R658" s="25"/>
      <c r="S658" s="25"/>
      <c r="T658" s="25"/>
      <c r="U658" s="25"/>
      <c r="V658" s="25"/>
      <c r="W658" s="25"/>
      <c r="X658" s="25"/>
      <c r="Y658" s="25"/>
    </row>
    <row r="659" spans="2:25" ht="14.25">
      <c r="B659" s="23"/>
      <c r="C659" s="23"/>
      <c r="D659" s="31"/>
      <c r="E659" s="31"/>
      <c r="F659" s="31"/>
      <c r="G659" s="31"/>
      <c r="H659" s="31"/>
      <c r="I659" s="25"/>
      <c r="J659" s="25"/>
      <c r="K659" s="25"/>
      <c r="L659" s="25"/>
      <c r="M659" s="25"/>
      <c r="N659" s="25"/>
      <c r="O659" s="25"/>
      <c r="P659" s="25"/>
      <c r="Q659" s="25"/>
      <c r="R659" s="25"/>
      <c r="S659" s="25"/>
      <c r="T659" s="25"/>
      <c r="U659" s="25"/>
      <c r="V659" s="25"/>
      <c r="W659" s="25"/>
      <c r="X659" s="25"/>
      <c r="Y659" s="25"/>
    </row>
    <row r="660" spans="2:25" ht="14.25">
      <c r="B660" s="23"/>
      <c r="C660" s="23"/>
      <c r="D660" s="31"/>
      <c r="E660" s="31"/>
      <c r="F660" s="31"/>
      <c r="G660" s="31"/>
      <c r="H660" s="31"/>
      <c r="I660" s="25"/>
      <c r="J660" s="25"/>
      <c r="K660" s="25"/>
      <c r="L660" s="25"/>
      <c r="M660" s="25"/>
      <c r="N660" s="25"/>
      <c r="O660" s="25"/>
      <c r="P660" s="25"/>
      <c r="Q660" s="25"/>
      <c r="R660" s="25"/>
      <c r="S660" s="25"/>
      <c r="T660" s="25"/>
      <c r="U660" s="25"/>
      <c r="V660" s="25"/>
      <c r="W660" s="25"/>
      <c r="X660" s="25"/>
      <c r="Y660" s="25"/>
    </row>
    <row r="661" spans="2:25" ht="14.25">
      <c r="B661" s="23"/>
      <c r="C661" s="23"/>
      <c r="D661" s="31"/>
      <c r="E661" s="31"/>
      <c r="F661" s="31"/>
      <c r="G661" s="31"/>
      <c r="H661" s="31"/>
      <c r="I661" s="25"/>
      <c r="J661" s="25"/>
      <c r="K661" s="25"/>
      <c r="L661" s="25"/>
      <c r="M661" s="25"/>
      <c r="N661" s="25"/>
      <c r="O661" s="25"/>
      <c r="P661" s="25"/>
      <c r="Q661" s="25"/>
      <c r="R661" s="25"/>
      <c r="S661" s="25"/>
      <c r="T661" s="25"/>
      <c r="U661" s="25"/>
      <c r="V661" s="25"/>
      <c r="W661" s="25"/>
      <c r="X661" s="25"/>
      <c r="Y661" s="25"/>
    </row>
    <row r="662" spans="2:25" ht="14.25">
      <c r="B662" s="23"/>
      <c r="C662" s="23"/>
      <c r="D662" s="31"/>
      <c r="E662" s="31"/>
      <c r="F662" s="31"/>
      <c r="G662" s="31"/>
      <c r="H662" s="31"/>
      <c r="I662" s="25"/>
      <c r="J662" s="25"/>
      <c r="K662" s="25"/>
      <c r="L662" s="25"/>
      <c r="M662" s="25"/>
      <c r="N662" s="25"/>
      <c r="O662" s="25"/>
      <c r="P662" s="25"/>
      <c r="Q662" s="25"/>
      <c r="R662" s="25"/>
      <c r="S662" s="25"/>
      <c r="T662" s="25"/>
      <c r="U662" s="25"/>
      <c r="V662" s="25"/>
      <c r="W662" s="25"/>
      <c r="X662" s="25"/>
      <c r="Y662" s="25"/>
    </row>
    <row r="663" spans="2:25" ht="14.25">
      <c r="B663" s="23"/>
      <c r="C663" s="23"/>
      <c r="D663" s="31"/>
      <c r="E663" s="31"/>
      <c r="F663" s="31"/>
      <c r="G663" s="31"/>
      <c r="H663" s="31"/>
      <c r="I663" s="25"/>
      <c r="J663" s="25"/>
      <c r="K663" s="25"/>
      <c r="L663" s="25"/>
      <c r="M663" s="25"/>
      <c r="N663" s="25"/>
      <c r="O663" s="25"/>
      <c r="P663" s="25"/>
      <c r="Q663" s="25"/>
      <c r="R663" s="25"/>
      <c r="S663" s="25"/>
      <c r="T663" s="25"/>
      <c r="U663" s="25"/>
      <c r="V663" s="25"/>
      <c r="W663" s="25"/>
      <c r="X663" s="25"/>
      <c r="Y663" s="25"/>
    </row>
    <row r="664" spans="2:25" ht="14.25">
      <c r="B664" s="23"/>
      <c r="C664" s="23"/>
      <c r="D664" s="31"/>
      <c r="E664" s="31"/>
      <c r="F664" s="31"/>
      <c r="G664" s="31"/>
      <c r="H664" s="31"/>
      <c r="I664" s="25"/>
      <c r="J664" s="25"/>
      <c r="K664" s="25"/>
      <c r="L664" s="25"/>
      <c r="M664" s="25"/>
      <c r="N664" s="25"/>
      <c r="O664" s="25"/>
      <c r="P664" s="25"/>
      <c r="Q664" s="25"/>
      <c r="R664" s="25"/>
      <c r="S664" s="25"/>
      <c r="T664" s="25"/>
      <c r="U664" s="25"/>
      <c r="V664" s="25"/>
      <c r="W664" s="25"/>
      <c r="X664" s="25"/>
      <c r="Y664" s="25"/>
    </row>
    <row r="665" spans="2:25" ht="14.25">
      <c r="B665" s="23"/>
      <c r="C665" s="23"/>
      <c r="D665" s="31"/>
      <c r="E665" s="31"/>
      <c r="F665" s="31"/>
      <c r="G665" s="31"/>
      <c r="H665" s="31"/>
      <c r="I665" s="25"/>
      <c r="J665" s="25"/>
      <c r="K665" s="25"/>
      <c r="L665" s="25"/>
      <c r="M665" s="25"/>
      <c r="N665" s="25"/>
      <c r="O665" s="25"/>
      <c r="P665" s="25"/>
      <c r="Q665" s="25"/>
      <c r="R665" s="25"/>
      <c r="S665" s="25"/>
      <c r="T665" s="25"/>
      <c r="U665" s="25"/>
      <c r="V665" s="25"/>
      <c r="W665" s="25"/>
      <c r="X665" s="25"/>
      <c r="Y665" s="25"/>
    </row>
    <row r="666" spans="2:25" ht="14.25">
      <c r="B666" s="23"/>
      <c r="C666" s="23"/>
      <c r="D666" s="31"/>
      <c r="E666" s="31"/>
      <c r="F666" s="31"/>
      <c r="G666" s="31"/>
      <c r="H666" s="31"/>
      <c r="I666" s="25"/>
      <c r="J666" s="25"/>
      <c r="K666" s="25"/>
      <c r="L666" s="25"/>
      <c r="M666" s="25"/>
      <c r="N666" s="25"/>
      <c r="O666" s="25"/>
      <c r="P666" s="25"/>
      <c r="Q666" s="25"/>
      <c r="R666" s="25"/>
      <c r="S666" s="25"/>
      <c r="T666" s="25"/>
      <c r="U666" s="25"/>
      <c r="V666" s="25"/>
      <c r="W666" s="25"/>
      <c r="X666" s="25"/>
      <c r="Y666" s="25"/>
    </row>
    <row r="667" spans="2:25" ht="14.25">
      <c r="B667" s="23"/>
      <c r="C667" s="23"/>
      <c r="D667" s="31"/>
      <c r="E667" s="31"/>
      <c r="F667" s="31"/>
      <c r="G667" s="31"/>
      <c r="H667" s="31"/>
      <c r="I667" s="25"/>
      <c r="J667" s="25"/>
      <c r="K667" s="25"/>
      <c r="L667" s="25"/>
      <c r="M667" s="25"/>
      <c r="N667" s="25"/>
      <c r="O667" s="25"/>
      <c r="P667" s="25"/>
      <c r="Q667" s="25"/>
      <c r="R667" s="25"/>
      <c r="S667" s="25"/>
      <c r="T667" s="25"/>
      <c r="U667" s="25"/>
      <c r="V667" s="25"/>
      <c r="W667" s="25"/>
      <c r="X667" s="25"/>
      <c r="Y667" s="25"/>
    </row>
    <row r="668" spans="2:25" ht="14.25">
      <c r="B668" s="23"/>
      <c r="C668" s="23"/>
      <c r="D668" s="31"/>
      <c r="E668" s="31"/>
      <c r="F668" s="31"/>
      <c r="G668" s="31"/>
      <c r="H668" s="31"/>
      <c r="I668" s="25"/>
      <c r="J668" s="25"/>
      <c r="K668" s="25"/>
      <c r="L668" s="25"/>
      <c r="M668" s="25"/>
      <c r="N668" s="25"/>
      <c r="O668" s="25"/>
      <c r="P668" s="25"/>
      <c r="Q668" s="25"/>
      <c r="R668" s="25"/>
      <c r="S668" s="25"/>
      <c r="T668" s="25"/>
      <c r="U668" s="25"/>
      <c r="V668" s="25"/>
      <c r="W668" s="25"/>
      <c r="X668" s="25"/>
      <c r="Y668" s="25"/>
    </row>
    <row r="669" spans="2:25" ht="14.25">
      <c r="B669" s="23"/>
      <c r="C669" s="23"/>
      <c r="D669" s="31"/>
      <c r="E669" s="31"/>
      <c r="F669" s="31"/>
      <c r="G669" s="31"/>
      <c r="H669" s="31"/>
      <c r="I669" s="25"/>
      <c r="J669" s="25"/>
      <c r="K669" s="25"/>
      <c r="L669" s="25"/>
      <c r="M669" s="25"/>
      <c r="N669" s="25"/>
      <c r="O669" s="25"/>
      <c r="P669" s="25"/>
      <c r="Q669" s="25"/>
      <c r="R669" s="25"/>
      <c r="S669" s="25"/>
      <c r="T669" s="25"/>
      <c r="U669" s="25"/>
      <c r="V669" s="25"/>
      <c r="W669" s="25"/>
      <c r="X669" s="25"/>
      <c r="Y669" s="25"/>
    </row>
    <row r="670" spans="2:25" ht="14.25">
      <c r="B670" s="23"/>
      <c r="C670" s="23"/>
      <c r="D670" s="31"/>
      <c r="E670" s="31"/>
      <c r="F670" s="31"/>
      <c r="G670" s="31"/>
      <c r="H670" s="31"/>
      <c r="I670" s="25"/>
      <c r="J670" s="25"/>
      <c r="K670" s="25"/>
      <c r="L670" s="25"/>
      <c r="M670" s="25"/>
      <c r="N670" s="25"/>
      <c r="O670" s="25"/>
      <c r="P670" s="25"/>
      <c r="Q670" s="25"/>
      <c r="R670" s="25"/>
      <c r="S670" s="25"/>
      <c r="T670" s="25"/>
      <c r="U670" s="25"/>
      <c r="V670" s="25"/>
      <c r="W670" s="25"/>
      <c r="X670" s="25"/>
      <c r="Y670" s="25"/>
    </row>
    <row r="671" spans="2:25" ht="14.25">
      <c r="B671" s="23"/>
      <c r="C671" s="23"/>
      <c r="D671" s="31"/>
      <c r="E671" s="31"/>
      <c r="F671" s="31"/>
      <c r="G671" s="31"/>
      <c r="H671" s="31"/>
      <c r="I671" s="25"/>
      <c r="J671" s="25"/>
      <c r="K671" s="25"/>
      <c r="L671" s="25"/>
      <c r="M671" s="25"/>
      <c r="N671" s="25"/>
      <c r="O671" s="25"/>
      <c r="P671" s="25"/>
      <c r="Q671" s="25"/>
      <c r="R671" s="25"/>
      <c r="S671" s="25"/>
      <c r="T671" s="25"/>
      <c r="U671" s="25"/>
      <c r="V671" s="25"/>
      <c r="W671" s="25"/>
      <c r="X671" s="25"/>
      <c r="Y671" s="25"/>
    </row>
    <row r="672" spans="2:25" ht="14.25">
      <c r="B672" s="23"/>
      <c r="C672" s="23"/>
      <c r="D672" s="31"/>
      <c r="E672" s="31"/>
      <c r="F672" s="31"/>
      <c r="G672" s="31"/>
      <c r="H672" s="31"/>
      <c r="I672" s="25"/>
      <c r="J672" s="25"/>
      <c r="K672" s="25"/>
      <c r="L672" s="25"/>
      <c r="M672" s="25"/>
      <c r="N672" s="25"/>
      <c r="O672" s="25"/>
      <c r="P672" s="25"/>
      <c r="Q672" s="25"/>
      <c r="R672" s="25"/>
      <c r="S672" s="25"/>
      <c r="T672" s="25"/>
      <c r="U672" s="25"/>
      <c r="V672" s="25"/>
      <c r="W672" s="25"/>
      <c r="X672" s="25"/>
      <c r="Y672" s="25"/>
    </row>
    <row r="673" spans="2:25" ht="14.25">
      <c r="B673" s="23"/>
      <c r="C673" s="23"/>
      <c r="D673" s="31"/>
      <c r="E673" s="31"/>
      <c r="F673" s="31"/>
      <c r="G673" s="31"/>
      <c r="H673" s="31"/>
      <c r="I673" s="25"/>
      <c r="J673" s="25"/>
      <c r="K673" s="25"/>
      <c r="L673" s="25"/>
      <c r="M673" s="25"/>
      <c r="N673" s="25"/>
      <c r="O673" s="25"/>
      <c r="P673" s="25"/>
      <c r="Q673" s="25"/>
      <c r="R673" s="25"/>
      <c r="S673" s="25"/>
      <c r="T673" s="25"/>
      <c r="U673" s="25"/>
      <c r="V673" s="25"/>
      <c r="W673" s="25"/>
      <c r="X673" s="25"/>
      <c r="Y673" s="25"/>
    </row>
    <row r="674" spans="2:25" ht="14.25">
      <c r="B674" s="23"/>
      <c r="C674" s="23"/>
      <c r="D674" s="31"/>
      <c r="E674" s="31"/>
      <c r="F674" s="31"/>
      <c r="G674" s="31"/>
      <c r="H674" s="31"/>
      <c r="I674" s="25"/>
      <c r="J674" s="25"/>
      <c r="K674" s="25"/>
      <c r="L674" s="25"/>
      <c r="M674" s="25"/>
      <c r="N674" s="25"/>
      <c r="O674" s="25"/>
      <c r="P674" s="25"/>
      <c r="Q674" s="25"/>
      <c r="R674" s="25"/>
      <c r="S674" s="25"/>
      <c r="T674" s="25"/>
      <c r="U674" s="25"/>
      <c r="V674" s="25"/>
      <c r="W674" s="25"/>
      <c r="X674" s="25"/>
      <c r="Y674" s="25"/>
    </row>
    <row r="675" spans="2:25" ht="14.25">
      <c r="B675" s="23"/>
      <c r="C675" s="23"/>
      <c r="D675" s="31"/>
      <c r="E675" s="31"/>
      <c r="F675" s="31"/>
      <c r="G675" s="31"/>
      <c r="H675" s="31"/>
      <c r="I675" s="25"/>
      <c r="J675" s="25"/>
      <c r="K675" s="25"/>
      <c r="L675" s="25"/>
      <c r="M675" s="25"/>
      <c r="N675" s="25"/>
      <c r="O675" s="25"/>
      <c r="P675" s="25"/>
      <c r="Q675" s="25"/>
      <c r="R675" s="25"/>
      <c r="S675" s="25"/>
      <c r="T675" s="25"/>
      <c r="U675" s="25"/>
      <c r="V675" s="25"/>
      <c r="W675" s="25"/>
      <c r="X675" s="25"/>
      <c r="Y675" s="25"/>
    </row>
    <row r="676" spans="2:25" ht="14.25">
      <c r="B676" s="23"/>
      <c r="C676" s="23"/>
      <c r="D676" s="31"/>
      <c r="E676" s="31"/>
      <c r="F676" s="31"/>
      <c r="G676" s="31"/>
      <c r="H676" s="31"/>
      <c r="I676" s="25"/>
      <c r="J676" s="25"/>
      <c r="K676" s="25"/>
      <c r="L676" s="25"/>
      <c r="M676" s="25"/>
      <c r="N676" s="25"/>
      <c r="O676" s="25"/>
      <c r="P676" s="25"/>
      <c r="Q676" s="25"/>
      <c r="R676" s="25"/>
      <c r="S676" s="25"/>
      <c r="T676" s="25"/>
      <c r="U676" s="25"/>
      <c r="V676" s="25"/>
      <c r="W676" s="25"/>
      <c r="X676" s="25"/>
      <c r="Y676" s="25"/>
    </row>
    <row r="677" spans="2:25" ht="14.25">
      <c r="B677" s="23"/>
      <c r="C677" s="23"/>
      <c r="D677" s="31"/>
      <c r="E677" s="31"/>
      <c r="F677" s="31"/>
      <c r="G677" s="31"/>
      <c r="H677" s="31"/>
      <c r="I677" s="25"/>
      <c r="J677" s="25"/>
      <c r="K677" s="25"/>
      <c r="L677" s="25"/>
      <c r="M677" s="25"/>
      <c r="N677" s="25"/>
      <c r="O677" s="25"/>
      <c r="P677" s="25"/>
      <c r="Q677" s="25"/>
      <c r="R677" s="25"/>
      <c r="S677" s="25"/>
      <c r="T677" s="25"/>
      <c r="U677" s="25"/>
      <c r="V677" s="25"/>
      <c r="W677" s="25"/>
      <c r="X677" s="25"/>
      <c r="Y677" s="25"/>
    </row>
    <row r="678" spans="2:25" ht="14.25">
      <c r="B678" s="23"/>
      <c r="C678" s="23"/>
      <c r="D678" s="31"/>
      <c r="E678" s="31"/>
      <c r="F678" s="31"/>
      <c r="G678" s="31"/>
      <c r="H678" s="31"/>
      <c r="I678" s="25"/>
      <c r="J678" s="25"/>
      <c r="K678" s="25"/>
      <c r="L678" s="25"/>
      <c r="M678" s="25"/>
      <c r="N678" s="25"/>
      <c r="O678" s="25"/>
      <c r="P678" s="25"/>
      <c r="Q678" s="25"/>
      <c r="R678" s="25"/>
      <c r="S678" s="25"/>
      <c r="T678" s="25"/>
      <c r="U678" s="25"/>
      <c r="V678" s="25"/>
      <c r="W678" s="25"/>
      <c r="X678" s="25"/>
      <c r="Y678" s="25"/>
    </row>
    <row r="679" spans="2:25" ht="14.25">
      <c r="B679" s="23"/>
      <c r="C679" s="23"/>
      <c r="D679" s="31"/>
      <c r="E679" s="31"/>
      <c r="F679" s="31"/>
      <c r="G679" s="31"/>
      <c r="H679" s="31"/>
      <c r="I679" s="25"/>
      <c r="J679" s="25"/>
      <c r="K679" s="25"/>
      <c r="L679" s="25"/>
      <c r="M679" s="25"/>
      <c r="N679" s="25"/>
      <c r="O679" s="25"/>
      <c r="P679" s="25"/>
      <c r="Q679" s="25"/>
      <c r="R679" s="25"/>
      <c r="S679" s="25"/>
      <c r="T679" s="25"/>
      <c r="U679" s="25"/>
      <c r="V679" s="25"/>
      <c r="W679" s="25"/>
      <c r="X679" s="25"/>
      <c r="Y679" s="25"/>
    </row>
    <row r="680" spans="2:25" ht="14.25">
      <c r="B680" s="23"/>
      <c r="C680" s="23"/>
      <c r="D680" s="31"/>
      <c r="E680" s="31"/>
      <c r="F680" s="31"/>
      <c r="G680" s="31"/>
      <c r="H680" s="31"/>
      <c r="I680" s="25"/>
      <c r="J680" s="25"/>
      <c r="K680" s="25"/>
      <c r="L680" s="25"/>
      <c r="M680" s="25"/>
      <c r="N680" s="25"/>
      <c r="O680" s="25"/>
      <c r="P680" s="25"/>
      <c r="Q680" s="25"/>
      <c r="R680" s="25"/>
      <c r="S680" s="25"/>
      <c r="T680" s="25"/>
      <c r="U680" s="25"/>
      <c r="V680" s="25"/>
      <c r="W680" s="25"/>
      <c r="X680" s="25"/>
      <c r="Y680" s="25"/>
    </row>
  </sheetData>
  <sheetProtection algorithmName="SHA-512" hashValue="pJNnPtPHuULAsWnegFo9dZ9KvuFKffY5VAzZl5Dl9EDFeflXOZ0jn1bwUpaPfNxOWYyOh5plyyo7a7GaIY6Qng==" saltValue="PQAJJajSsZQVPn80m+V+9g==" spinCount="100000" sheet="1" objects="1" scenarios="1"/>
  <protectedRanges>
    <protectedRange algorithmName="SHA-512" hashValue="mphHNTHS+P0C/uoHVodBb5Sj8Bb5Cwn36xsJdCPQN4IBAwUNFQpICvySYUJ64UzoRdkSLaTCf31choFU/WWAyA==" saltValue="hF2IUVthWCM+4EEEi6V0Ow==" spinCount="100000" sqref="B11:D11 B12:H12 B13:G15 H14 B20:H21 B19:G19 B28:D28 B31:D31 B40:D40 B9:B10 B16:H18 B22:D23 B29:H30 B47 B49:B51 B53:B59 C42:H59 C8:H10 B24:H27 B42:B44 B61:H61 C60:I60 B62:I63 B104:I104 B32:H32 B33:G34 B35:H36 B37:D38 B39:G39 B41:H41 B64:H103 B105:H135" name="Range1"/>
    <protectedRange algorithmName="SHA-512" hashValue="mphHNTHS+P0C/uoHVodBb5Sj8Bb5Cwn36xsJdCPQN4IBAwUNFQpICvySYUJ64UzoRdkSLaTCf31choFU/WWAyA==" saltValue="hF2IUVthWCM+4EEEi6V0Ow==" spinCount="100000" sqref="B8" name="Range1_1"/>
    <protectedRange algorithmName="SHA-512" hashValue="mphHNTHS+P0C/uoHVodBb5Sj8Bb5Cwn36xsJdCPQN4IBAwUNFQpICvySYUJ64UzoRdkSLaTCf31choFU/WWAyA==" saltValue="hF2IUVthWCM+4EEEi6V0Ow==" spinCount="100000" sqref="B45" name="Range1_3"/>
    <protectedRange algorithmName="SHA-512" hashValue="mphHNTHS+P0C/uoHVodBb5Sj8Bb5Cwn36xsJdCPQN4IBAwUNFQpICvySYUJ64UzoRdkSLaTCf31choFU/WWAyA==" saltValue="hF2IUVthWCM+4EEEi6V0Ow==" spinCount="100000" sqref="B46 B48 B52 B60" name="Range1_4"/>
  </protectedRanges>
  <mergeCells count="90">
    <mergeCell ref="E88:H90"/>
    <mergeCell ref="B119:I119"/>
    <mergeCell ref="E75:H76"/>
    <mergeCell ref="B92:I92"/>
    <mergeCell ref="B95:I95"/>
    <mergeCell ref="E103:H103"/>
    <mergeCell ref="E91:H91"/>
    <mergeCell ref="E101:H101"/>
    <mergeCell ref="E98:H98"/>
    <mergeCell ref="E96:H96"/>
    <mergeCell ref="E94:H94"/>
    <mergeCell ref="B93:I93"/>
    <mergeCell ref="B97:I97"/>
    <mergeCell ref="E87:H87"/>
    <mergeCell ref="E86:H86"/>
    <mergeCell ref="E84:H84"/>
    <mergeCell ref="E82:H82"/>
    <mergeCell ref="E79:H79"/>
    <mergeCell ref="B71:I71"/>
    <mergeCell ref="B60:I60"/>
    <mergeCell ref="B62:I62"/>
    <mergeCell ref="B63:I63"/>
    <mergeCell ref="E64:H64"/>
    <mergeCell ref="E61:H61"/>
    <mergeCell ref="E129:H129"/>
    <mergeCell ref="E128:H128"/>
    <mergeCell ref="E127:H127"/>
    <mergeCell ref="A1:I1"/>
    <mergeCell ref="D5:E5"/>
    <mergeCell ref="D6:E6"/>
    <mergeCell ref="B10:I10"/>
    <mergeCell ref="B17:I17"/>
    <mergeCell ref="B9:I9"/>
    <mergeCell ref="B125:I125"/>
    <mergeCell ref="B124:I124"/>
    <mergeCell ref="B99:I99"/>
    <mergeCell ref="B104:I104"/>
    <mergeCell ref="B118:I118"/>
    <mergeCell ref="B108:I108"/>
    <mergeCell ref="E105:H105"/>
    <mergeCell ref="E135:H135"/>
    <mergeCell ref="E134:H134"/>
    <mergeCell ref="B130:I130"/>
    <mergeCell ref="B133:I133"/>
    <mergeCell ref="E132:H132"/>
    <mergeCell ref="E131:H131"/>
    <mergeCell ref="E126:H126"/>
    <mergeCell ref="E110:H110"/>
    <mergeCell ref="E107:H107"/>
    <mergeCell ref="B114:I114"/>
    <mergeCell ref="B100:I100"/>
    <mergeCell ref="B102:I102"/>
    <mergeCell ref="B106:I106"/>
    <mergeCell ref="B109:I109"/>
    <mergeCell ref="B111:I111"/>
    <mergeCell ref="E115:H115"/>
    <mergeCell ref="E120:H123"/>
    <mergeCell ref="E116:H117"/>
    <mergeCell ref="E112:H113"/>
    <mergeCell ref="E78:H78"/>
    <mergeCell ref="B81:I81"/>
    <mergeCell ref="B83:I83"/>
    <mergeCell ref="B85:I85"/>
    <mergeCell ref="E32:H32"/>
    <mergeCell ref="E66:H70"/>
    <mergeCell ref="E77:H77"/>
    <mergeCell ref="E73:H73"/>
    <mergeCell ref="B34:I34"/>
    <mergeCell ref="B46:I46"/>
    <mergeCell ref="B48:I48"/>
    <mergeCell ref="E35:H35"/>
    <mergeCell ref="B72:I72"/>
    <mergeCell ref="B74:I74"/>
    <mergeCell ref="B80:I80"/>
    <mergeCell ref="E53:H59"/>
    <mergeCell ref="B23:I23"/>
    <mergeCell ref="B27:I27"/>
    <mergeCell ref="B26:I26"/>
    <mergeCell ref="B65:I65"/>
    <mergeCell ref="B36:I36"/>
    <mergeCell ref="B38:I38"/>
    <mergeCell ref="B43:I43"/>
    <mergeCell ref="B52:I52"/>
    <mergeCell ref="E29:H29"/>
    <mergeCell ref="E49:H51"/>
    <mergeCell ref="E47:H47"/>
    <mergeCell ref="B30:I30"/>
    <mergeCell ref="E41:H41"/>
    <mergeCell ref="B42:I42"/>
    <mergeCell ref="B45:I45"/>
  </mergeCells>
  <conditionalFormatting sqref="B67">
    <cfRule type="cellIs" dxfId="124" priority="106" operator="equal">
      <formula>"Not Mandatory"</formula>
    </cfRule>
    <cfRule type="cellIs" dxfId="123" priority="107" operator="equal">
      <formula>"Mandatory"</formula>
    </cfRule>
  </conditionalFormatting>
  <conditionalFormatting sqref="C16">
    <cfRule type="cellIs" dxfId="122" priority="1" operator="equal">
      <formula>"Validate"</formula>
    </cfRule>
    <cfRule type="cellIs" dxfId="121" priority="2" operator="equal">
      <formula>"No"</formula>
    </cfRule>
    <cfRule type="cellIs" dxfId="120" priority="3" operator="equal">
      <formula>"Yes"</formula>
    </cfRule>
  </conditionalFormatting>
  <conditionalFormatting sqref="D105:E105">
    <cfRule type="cellIs" dxfId="119" priority="7" operator="equal">
      <formula>"Validate"</formula>
    </cfRule>
    <cfRule type="cellIs" dxfId="118" priority="8" operator="equal">
      <formula>"No"</formula>
    </cfRule>
    <cfRule type="cellIs" dxfId="117" priority="9" operator="equal">
      <formula>"Yes"</formula>
    </cfRule>
  </conditionalFormatting>
  <conditionalFormatting sqref="D19:G22">
    <cfRule type="cellIs" dxfId="116" priority="40" operator="equal">
      <formula>"Validate"</formula>
    </cfRule>
    <cfRule type="cellIs" dxfId="115" priority="41" operator="equal">
      <formula>"No"</formula>
    </cfRule>
    <cfRule type="cellIs" dxfId="114" priority="42" operator="equal">
      <formula>"Yes"</formula>
    </cfRule>
  </conditionalFormatting>
  <conditionalFormatting sqref="D11:H16 D28:G28 D29:E29 D32:E32 D33:G33 D39:G39 D44:H44 D47 D67:D70 B69:B70 B73 D73:E73 D75:E75 D76 D82:E82 D107:E107 D110:E110 D112:E112 D113 D115:E116 D117 D120:E120 D121:D123 D126:E129 D131:E132 D134:E135">
    <cfRule type="cellIs" dxfId="113" priority="103" operator="equal">
      <formula>"Validate"</formula>
    </cfRule>
    <cfRule type="cellIs" dxfId="112" priority="104" operator="equal">
      <formula>"No"</formula>
    </cfRule>
    <cfRule type="cellIs" dxfId="111" priority="105" operator="equal">
      <formula>"Yes"</formula>
    </cfRule>
  </conditionalFormatting>
  <conditionalFormatting sqref="D18:H18">
    <cfRule type="cellIs" dxfId="110" priority="70" operator="equal">
      <formula>"Validate"</formula>
    </cfRule>
    <cfRule type="cellIs" dxfId="109" priority="71" operator="equal">
      <formula>"No"</formula>
    </cfRule>
    <cfRule type="cellIs" dxfId="108" priority="72" operator="equal">
      <formula>"Yes"</formula>
    </cfRule>
  </conditionalFormatting>
  <conditionalFormatting sqref="D24:H25 D28:H29 D31:H33 D35:H35 D37:H37 D39:H41 D49:E49 D50:D51 D53:E53 D54:D59 D61 D64 D66:E66 D86:E88 D89:D90 D91:E91 D94:E94 D96:E96 D98:E98 D101:E101 D103:E103">
    <cfRule type="cellIs" dxfId="107" priority="85" operator="equal">
      <formula>"Validate"</formula>
    </cfRule>
    <cfRule type="cellIs" dxfId="106" priority="86" operator="equal">
      <formula>"No"</formula>
    </cfRule>
    <cfRule type="cellIs" dxfId="105" priority="87" operator="equal">
      <formula>"Yes"</formula>
    </cfRule>
  </conditionalFormatting>
  <conditionalFormatting sqref="E77:E79">
    <cfRule type="cellIs" dxfId="104" priority="82" operator="equal">
      <formula>"Validate"</formula>
    </cfRule>
    <cfRule type="cellIs" dxfId="103" priority="83" operator="equal">
      <formula>"No"</formula>
    </cfRule>
    <cfRule type="cellIs" dxfId="102" priority="84" operator="equal">
      <formula>"Yes"</formula>
    </cfRule>
  </conditionalFormatting>
  <conditionalFormatting sqref="H19">
    <cfRule type="cellIs" dxfId="101" priority="13" operator="equal">
      <formula>"Validate"</formula>
    </cfRule>
    <cfRule type="cellIs" dxfId="100" priority="14" operator="equal">
      <formula>"No"</formula>
    </cfRule>
    <cfRule type="cellIs" dxfId="99" priority="15" operator="equal">
      <formula>"Yes"</formula>
    </cfRule>
  </conditionalFormatting>
  <conditionalFormatting sqref="H21:H22">
    <cfRule type="cellIs" dxfId="98" priority="19" operator="equal">
      <formula>"Validate"</formula>
    </cfRule>
    <cfRule type="cellIs" dxfId="97" priority="20" operator="equal">
      <formula>"No"</formula>
    </cfRule>
    <cfRule type="cellIs" dxfId="96" priority="21" operator="equal">
      <formula>"Yes"</formula>
    </cfRule>
  </conditionalFormatting>
  <hyperlinks>
    <hyperlink ref="B4" location="Cover!A1" display="Back to Cover" xr:uid="{54BC87CD-5A4A-47D2-9AA1-5194C9015AF8}"/>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13BFF-98C9-4F71-B1EC-01A49DC98A82}">
  <sheetPr>
    <tabColor rgb="FFA3CF62"/>
  </sheetPr>
  <dimension ref="A1:W727"/>
  <sheetViews>
    <sheetView showGridLines="0" zoomScale="80" zoomScaleNormal="80" workbookViewId="0">
      <pane xSplit="1" ySplit="8" topLeftCell="B9" activePane="bottomRight" state="frozen"/>
      <selection pane="topRight" activeCell="B1" sqref="B1"/>
      <selection pane="bottomLeft" activeCell="A6" sqref="A6"/>
      <selection pane="bottomRight" activeCell="K18" sqref="K18"/>
    </sheetView>
  </sheetViews>
  <sheetFormatPr defaultColWidth="13.875" defaultRowHeight="11.25"/>
  <cols>
    <col min="1" max="1" width="4.625" customWidth="1"/>
    <col min="2" max="2" width="70.625" style="10" customWidth="1"/>
    <col min="3" max="3" width="15" style="10" customWidth="1"/>
    <col min="4" max="4" width="13.625" customWidth="1"/>
    <col min="5" max="5" width="38.625" customWidth="1"/>
    <col min="6" max="6" width="36.5" customWidth="1"/>
    <col min="7" max="7" width="30.625" customWidth="1"/>
    <col min="8" max="8" width="19.625" customWidth="1"/>
    <col min="9" max="23" width="8.625" customWidth="1"/>
  </cols>
  <sheetData>
    <row r="1" spans="1:23" ht="48" customHeight="1">
      <c r="A1" s="140"/>
      <c r="B1" s="735"/>
      <c r="C1" s="735"/>
      <c r="D1" s="735"/>
      <c r="E1" s="735"/>
      <c r="F1" s="735"/>
      <c r="G1" s="735"/>
    </row>
    <row r="2" spans="1:23" ht="24" customHeight="1">
      <c r="A2" s="90"/>
      <c r="B2" s="118" t="s">
        <v>249</v>
      </c>
      <c r="C2" s="118"/>
      <c r="D2" s="118"/>
      <c r="E2" s="118"/>
      <c r="F2" s="118"/>
      <c r="G2" s="118"/>
    </row>
    <row r="4" spans="1:23" ht="20.100000000000001" customHeight="1">
      <c r="B4" s="142" t="s">
        <v>666</v>
      </c>
      <c r="C4" s="142"/>
      <c r="D4" s="142"/>
      <c r="E4" s="142"/>
      <c r="F4" s="142"/>
      <c r="G4" s="142"/>
      <c r="H4" s="25"/>
      <c r="I4" s="25"/>
      <c r="J4" s="25"/>
      <c r="K4" s="25"/>
      <c r="L4" s="25"/>
      <c r="M4" s="25"/>
      <c r="N4" s="25"/>
      <c r="O4" s="25"/>
      <c r="P4" s="25"/>
      <c r="Q4" s="25"/>
      <c r="R4" s="25"/>
      <c r="S4" s="25"/>
      <c r="T4" s="25"/>
      <c r="U4" s="25"/>
      <c r="V4" s="25"/>
      <c r="W4" s="25"/>
    </row>
    <row r="5" spans="1:23" ht="14.25">
      <c r="B5" s="23"/>
      <c r="C5" s="74"/>
      <c r="D5" s="74"/>
      <c r="E5" s="74"/>
      <c r="F5" s="15"/>
      <c r="G5" s="25"/>
      <c r="H5" s="25"/>
      <c r="I5" s="25"/>
      <c r="J5" s="25"/>
      <c r="K5" s="25"/>
      <c r="L5" s="25"/>
      <c r="M5" s="25"/>
      <c r="N5" s="25"/>
      <c r="O5" s="25"/>
      <c r="P5" s="25"/>
      <c r="Q5" s="25"/>
      <c r="R5" s="25"/>
      <c r="S5" s="25"/>
      <c r="T5" s="25"/>
      <c r="U5" s="25"/>
      <c r="V5" s="25"/>
      <c r="W5" s="25"/>
    </row>
    <row r="6" spans="1:23" ht="21">
      <c r="B6" s="91" t="s">
        <v>405</v>
      </c>
      <c r="C6" s="74"/>
      <c r="D6" s="74"/>
      <c r="E6" s="74"/>
      <c r="F6" s="15"/>
      <c r="G6" s="25"/>
      <c r="H6" s="25"/>
      <c r="I6" s="25"/>
      <c r="J6" s="25"/>
      <c r="K6" s="25"/>
      <c r="L6" s="25"/>
      <c r="M6" s="25"/>
      <c r="N6" s="25"/>
      <c r="O6" s="25"/>
      <c r="P6" s="25"/>
      <c r="Q6" s="25"/>
      <c r="R6" s="25"/>
      <c r="S6" s="25"/>
      <c r="T6" s="25"/>
      <c r="U6" s="25"/>
      <c r="V6" s="25"/>
      <c r="W6" s="25"/>
    </row>
    <row r="7" spans="1:23" s="30" customFormat="1" ht="21">
      <c r="B7" s="92" t="s">
        <v>11</v>
      </c>
      <c r="D7" s="28"/>
      <c r="E7" s="28"/>
      <c r="F7" s="28"/>
      <c r="G7" s="29"/>
      <c r="H7" s="29"/>
      <c r="I7" s="29"/>
      <c r="J7" s="29"/>
      <c r="K7" s="29"/>
      <c r="L7" s="29"/>
      <c r="M7" s="29"/>
      <c r="N7" s="29"/>
      <c r="O7" s="29"/>
      <c r="P7" s="29"/>
      <c r="Q7" s="29"/>
      <c r="R7" s="29"/>
      <c r="S7" s="29"/>
      <c r="T7" s="29"/>
      <c r="U7" s="29"/>
      <c r="V7" s="29"/>
      <c r="W7" s="29"/>
    </row>
    <row r="8" spans="1:23" s="30" customFormat="1" ht="56.25">
      <c r="B8" s="314" t="s">
        <v>603</v>
      </c>
      <c r="C8" s="315" t="s">
        <v>406</v>
      </c>
      <c r="D8" s="315" t="s">
        <v>407</v>
      </c>
      <c r="E8" s="315" t="s">
        <v>408</v>
      </c>
      <c r="F8" s="316" t="s">
        <v>409</v>
      </c>
      <c r="G8" s="315" t="s">
        <v>669</v>
      </c>
      <c r="H8" s="29"/>
      <c r="I8" s="29"/>
      <c r="J8" s="29"/>
      <c r="K8" s="29"/>
      <c r="L8" s="29"/>
      <c r="M8" s="29"/>
      <c r="N8" s="29"/>
      <c r="O8" s="29"/>
      <c r="P8" s="29"/>
      <c r="Q8" s="29"/>
      <c r="R8" s="29"/>
      <c r="S8" s="29"/>
      <c r="T8" s="29"/>
      <c r="U8" s="29"/>
      <c r="V8" s="29"/>
      <c r="W8" s="29"/>
    </row>
    <row r="9" spans="1:23" s="30" customFormat="1" ht="18.95" customHeight="1" thickBot="1">
      <c r="A9" s="82"/>
      <c r="B9" s="733" t="s">
        <v>365</v>
      </c>
      <c r="C9" s="733"/>
      <c r="D9" s="733"/>
      <c r="E9" s="733"/>
      <c r="F9" s="733"/>
      <c r="G9" s="733"/>
      <c r="H9" s="29"/>
      <c r="I9" s="29"/>
      <c r="J9" s="29"/>
      <c r="K9" s="29"/>
      <c r="L9" s="29"/>
      <c r="M9" s="29"/>
      <c r="N9" s="29"/>
      <c r="O9" s="29"/>
      <c r="P9" s="29"/>
      <c r="Q9" s="29"/>
      <c r="R9" s="29"/>
      <c r="S9" s="29"/>
      <c r="T9" s="29"/>
      <c r="U9" s="29"/>
      <c r="V9" s="29"/>
      <c r="W9" s="29"/>
    </row>
    <row r="10" spans="1:23" s="313" customFormat="1" ht="18.95" customHeight="1" thickBot="1">
      <c r="A10" s="311"/>
      <c r="B10" s="732" t="s">
        <v>797</v>
      </c>
      <c r="C10" s="732"/>
      <c r="D10" s="732"/>
      <c r="E10" s="732"/>
      <c r="F10" s="732"/>
      <c r="G10" s="732"/>
      <c r="H10" s="312"/>
      <c r="I10" s="312"/>
      <c r="J10" s="312"/>
      <c r="K10" s="312"/>
      <c r="L10" s="312"/>
      <c r="M10" s="312"/>
      <c r="N10" s="312"/>
      <c r="O10" s="312"/>
      <c r="P10" s="312"/>
      <c r="Q10" s="312"/>
      <c r="R10" s="312"/>
      <c r="S10" s="312"/>
      <c r="T10" s="312"/>
      <c r="U10" s="312"/>
      <c r="V10" s="312"/>
      <c r="W10" s="312"/>
    </row>
    <row r="11" spans="1:23" s="30" customFormat="1" ht="20.100000000000001" customHeight="1">
      <c r="A11" s="82"/>
      <c r="B11" s="318" t="s">
        <v>798</v>
      </c>
      <c r="C11" s="183" t="s">
        <v>467</v>
      </c>
      <c r="D11" s="184" t="s">
        <v>1723</v>
      </c>
      <c r="E11" s="319">
        <f>SUM(E12+E20+E28+E36+E44+E52)</f>
        <v>2949187</v>
      </c>
      <c r="F11" s="319">
        <f>SUM(F12+F20+F28+F36+F44+F52)</f>
        <v>18559</v>
      </c>
      <c r="G11" s="224" t="s">
        <v>799</v>
      </c>
      <c r="H11" s="29"/>
      <c r="I11" s="43"/>
      <c r="J11" s="29"/>
      <c r="K11" s="29"/>
      <c r="L11" s="29"/>
      <c r="M11" s="29"/>
      <c r="N11" s="29"/>
      <c r="O11" s="29"/>
      <c r="P11" s="29"/>
      <c r="Q11" s="29"/>
      <c r="R11" s="29"/>
      <c r="S11" s="29"/>
      <c r="T11" s="29"/>
      <c r="U11" s="29"/>
      <c r="V11" s="29"/>
      <c r="W11" s="29"/>
    </row>
    <row r="12" spans="1:23" s="30" customFormat="1" ht="15" customHeight="1">
      <c r="A12" s="82"/>
      <c r="B12" s="320" t="s">
        <v>800</v>
      </c>
      <c r="C12" s="189" t="s">
        <v>467</v>
      </c>
      <c r="D12" s="190" t="s">
        <v>1723</v>
      </c>
      <c r="E12" s="321">
        <f>SUM(E14:E15)</f>
        <v>2949187</v>
      </c>
      <c r="F12" s="321">
        <f>SUM(F14:F15)</f>
        <v>18559</v>
      </c>
      <c r="G12" s="227" t="s">
        <v>799</v>
      </c>
      <c r="H12" s="29"/>
      <c r="I12" s="29"/>
      <c r="J12" s="29"/>
      <c r="K12" s="29"/>
      <c r="L12" s="29"/>
      <c r="M12" s="29"/>
      <c r="N12" s="29"/>
      <c r="O12" s="29"/>
      <c r="P12" s="29"/>
      <c r="Q12" s="29"/>
      <c r="R12" s="29"/>
      <c r="S12" s="29"/>
      <c r="T12" s="29"/>
      <c r="U12" s="29"/>
      <c r="V12" s="29"/>
      <c r="W12" s="29"/>
    </row>
    <row r="13" spans="1:23" s="30" customFormat="1" ht="105">
      <c r="A13" s="82"/>
      <c r="B13" s="322" t="s">
        <v>801</v>
      </c>
      <c r="C13" s="189" t="s">
        <v>414</v>
      </c>
      <c r="D13" s="190" t="s">
        <v>415</v>
      </c>
      <c r="E13" s="192" t="s">
        <v>802</v>
      </c>
      <c r="F13" s="192" t="s">
        <v>803</v>
      </c>
      <c r="G13" s="227" t="s">
        <v>799</v>
      </c>
      <c r="H13" s="29"/>
      <c r="I13" s="29"/>
      <c r="J13" s="29"/>
      <c r="K13" s="29"/>
      <c r="L13" s="29"/>
      <c r="M13" s="29"/>
      <c r="N13" s="29"/>
      <c r="O13" s="29"/>
      <c r="P13" s="29"/>
      <c r="Q13" s="29"/>
      <c r="R13" s="29"/>
      <c r="S13" s="29"/>
      <c r="T13" s="29"/>
      <c r="U13" s="29"/>
      <c r="V13" s="29"/>
      <c r="W13" s="29"/>
    </row>
    <row r="14" spans="1:23" s="30" customFormat="1" ht="20.100000000000001" customHeight="1">
      <c r="A14" s="82"/>
      <c r="B14" s="322" t="s">
        <v>804</v>
      </c>
      <c r="C14" s="189" t="s">
        <v>467</v>
      </c>
      <c r="D14" s="190" t="s">
        <v>1723</v>
      </c>
      <c r="E14" s="323">
        <v>484286</v>
      </c>
      <c r="F14" s="323">
        <v>18559</v>
      </c>
      <c r="G14" s="227" t="s">
        <v>799</v>
      </c>
      <c r="H14" s="29"/>
      <c r="I14" s="29"/>
      <c r="J14" s="29"/>
      <c r="K14" s="29"/>
      <c r="L14" s="29"/>
      <c r="M14" s="29"/>
      <c r="N14" s="29"/>
      <c r="O14" s="29"/>
      <c r="P14" s="29"/>
      <c r="Q14" s="29"/>
      <c r="R14" s="29"/>
      <c r="S14" s="29"/>
      <c r="T14" s="29"/>
      <c r="U14" s="29"/>
      <c r="V14" s="29"/>
      <c r="W14" s="29"/>
    </row>
    <row r="15" spans="1:23" s="30" customFormat="1" ht="20.100000000000001" customHeight="1">
      <c r="A15" s="82"/>
      <c r="B15" s="322" t="s">
        <v>805</v>
      </c>
      <c r="C15" s="189" t="s">
        <v>467</v>
      </c>
      <c r="D15" s="190" t="s">
        <v>1723</v>
      </c>
      <c r="E15" s="323">
        <v>2464901</v>
      </c>
      <c r="F15" s="323">
        <v>0</v>
      </c>
      <c r="G15" s="227" t="s">
        <v>799</v>
      </c>
      <c r="H15" s="29"/>
      <c r="I15" s="29"/>
      <c r="J15" s="29"/>
      <c r="K15" s="29"/>
      <c r="L15" s="29"/>
      <c r="M15" s="29"/>
      <c r="N15" s="29"/>
      <c r="O15" s="29"/>
      <c r="P15" s="29"/>
      <c r="Q15" s="29"/>
      <c r="R15" s="29"/>
      <c r="S15" s="29"/>
      <c r="T15" s="29"/>
      <c r="U15" s="29"/>
      <c r="V15" s="29"/>
      <c r="W15" s="29"/>
    </row>
    <row r="16" spans="1:23" s="30" customFormat="1" ht="20.100000000000001" customHeight="1">
      <c r="A16" s="82"/>
      <c r="B16" s="322" t="s">
        <v>806</v>
      </c>
      <c r="C16" s="189" t="s">
        <v>467</v>
      </c>
      <c r="D16" s="190" t="s">
        <v>1723</v>
      </c>
      <c r="E16" s="323">
        <v>0</v>
      </c>
      <c r="F16" s="323">
        <v>0</v>
      </c>
      <c r="G16" s="227" t="s">
        <v>799</v>
      </c>
      <c r="H16" s="29"/>
      <c r="I16" s="29"/>
      <c r="J16" s="29"/>
      <c r="K16" s="29"/>
      <c r="L16" s="29"/>
      <c r="M16" s="29"/>
      <c r="N16" s="29"/>
      <c r="O16" s="29"/>
      <c r="P16" s="29"/>
      <c r="Q16" s="29"/>
      <c r="R16" s="29"/>
      <c r="S16" s="29"/>
      <c r="T16" s="29"/>
      <c r="U16" s="29"/>
      <c r="V16" s="29"/>
      <c r="W16" s="29"/>
    </row>
    <row r="17" spans="1:23" s="30" customFormat="1" ht="20.100000000000001" customHeight="1">
      <c r="A17" s="82"/>
      <c r="B17" s="322" t="s">
        <v>807</v>
      </c>
      <c r="C17" s="189" t="s">
        <v>467</v>
      </c>
      <c r="D17" s="190" t="s">
        <v>1723</v>
      </c>
      <c r="E17" s="323">
        <v>0</v>
      </c>
      <c r="F17" s="323">
        <v>0</v>
      </c>
      <c r="G17" s="227" t="s">
        <v>799</v>
      </c>
      <c r="H17" s="29"/>
      <c r="I17" s="29"/>
      <c r="J17" s="29"/>
      <c r="K17" s="29"/>
      <c r="L17" s="29"/>
      <c r="M17" s="29"/>
      <c r="N17" s="29"/>
      <c r="O17" s="29"/>
      <c r="P17" s="29"/>
      <c r="Q17" s="29"/>
      <c r="R17" s="29"/>
      <c r="S17" s="29"/>
      <c r="T17" s="29"/>
      <c r="U17" s="29"/>
      <c r="V17" s="29"/>
      <c r="W17" s="29"/>
    </row>
    <row r="18" spans="1:23" s="30" customFormat="1" ht="20.100000000000001" customHeight="1">
      <c r="A18" s="82"/>
      <c r="B18" s="322" t="s">
        <v>808</v>
      </c>
      <c r="C18" s="189" t="s">
        <v>467</v>
      </c>
      <c r="D18" s="190" t="s">
        <v>1723</v>
      </c>
      <c r="E18" s="323">
        <v>365369</v>
      </c>
      <c r="F18" s="323">
        <v>18494</v>
      </c>
      <c r="G18" s="227" t="s">
        <v>799</v>
      </c>
      <c r="H18" s="29"/>
      <c r="I18" s="29"/>
      <c r="J18" s="29"/>
      <c r="K18" s="29"/>
      <c r="L18" s="29"/>
      <c r="M18" s="29"/>
      <c r="N18" s="29"/>
      <c r="O18" s="29"/>
      <c r="P18" s="29"/>
      <c r="Q18" s="29"/>
      <c r="R18" s="29"/>
      <c r="S18" s="29"/>
      <c r="T18" s="29"/>
      <c r="U18" s="29"/>
      <c r="V18" s="29"/>
      <c r="W18" s="29"/>
    </row>
    <row r="19" spans="1:23" s="30" customFormat="1" ht="20.100000000000001" customHeight="1">
      <c r="A19" s="82"/>
      <c r="B19" s="322" t="s">
        <v>809</v>
      </c>
      <c r="C19" s="189" t="s">
        <v>467</v>
      </c>
      <c r="D19" s="190" t="s">
        <v>1723</v>
      </c>
      <c r="E19" s="323">
        <v>2583818</v>
      </c>
      <c r="F19" s="323">
        <v>65</v>
      </c>
      <c r="G19" s="227" t="s">
        <v>799</v>
      </c>
      <c r="H19" s="29"/>
      <c r="I19" s="29"/>
      <c r="J19" s="29"/>
      <c r="K19" s="29"/>
      <c r="L19" s="29"/>
      <c r="M19" s="29"/>
      <c r="N19" s="29"/>
      <c r="O19" s="29"/>
      <c r="P19" s="29"/>
      <c r="Q19" s="29"/>
      <c r="R19" s="29"/>
      <c r="S19" s="29"/>
      <c r="T19" s="29"/>
      <c r="U19" s="29"/>
      <c r="V19" s="29"/>
      <c r="W19" s="29"/>
    </row>
    <row r="20" spans="1:23" s="30" customFormat="1" ht="20.100000000000001" customHeight="1">
      <c r="A20" s="82"/>
      <c r="B20" s="320" t="s">
        <v>810</v>
      </c>
      <c r="C20" s="189" t="s">
        <v>467</v>
      </c>
      <c r="D20" s="190" t="s">
        <v>1723</v>
      </c>
      <c r="E20" s="324">
        <f>SUM(E22:E23)</f>
        <v>0</v>
      </c>
      <c r="F20" s="324">
        <f>SUM(F22:F23)</f>
        <v>0</v>
      </c>
      <c r="G20" s="227" t="s">
        <v>799</v>
      </c>
      <c r="H20" s="29"/>
      <c r="I20" s="29"/>
      <c r="J20" s="29"/>
      <c r="K20" s="29"/>
      <c r="L20" s="29"/>
      <c r="M20" s="29"/>
      <c r="N20" s="29"/>
      <c r="O20" s="29"/>
      <c r="P20" s="29"/>
      <c r="Q20" s="29"/>
      <c r="R20" s="29"/>
      <c r="S20" s="29"/>
      <c r="T20" s="29"/>
      <c r="U20" s="29"/>
      <c r="V20" s="29"/>
      <c r="W20" s="29"/>
    </row>
    <row r="21" spans="1:23" s="30" customFormat="1" ht="30">
      <c r="A21" s="82"/>
      <c r="B21" s="322" t="s">
        <v>811</v>
      </c>
      <c r="C21" s="189" t="s">
        <v>414</v>
      </c>
      <c r="D21" s="190" t="s">
        <v>415</v>
      </c>
      <c r="E21" s="239" t="s">
        <v>812</v>
      </c>
      <c r="F21" s="239" t="s">
        <v>812</v>
      </c>
      <c r="G21" s="227" t="s">
        <v>799</v>
      </c>
      <c r="H21" s="29"/>
      <c r="I21" s="29"/>
      <c r="J21" s="29"/>
      <c r="K21" s="29"/>
      <c r="L21" s="29"/>
      <c r="M21" s="29"/>
      <c r="N21" s="29"/>
      <c r="O21" s="29"/>
      <c r="P21" s="29"/>
      <c r="Q21" s="29"/>
      <c r="R21" s="29"/>
      <c r="S21" s="29"/>
      <c r="T21" s="29"/>
      <c r="U21" s="29"/>
      <c r="V21" s="29"/>
      <c r="W21" s="29"/>
    </row>
    <row r="22" spans="1:23" s="30" customFormat="1" ht="20.100000000000001" customHeight="1">
      <c r="A22" s="82"/>
      <c r="B22" s="322" t="s">
        <v>804</v>
      </c>
      <c r="C22" s="189" t="s">
        <v>467</v>
      </c>
      <c r="D22" s="190" t="s">
        <v>1723</v>
      </c>
      <c r="E22" s="325">
        <v>0</v>
      </c>
      <c r="F22" s="325">
        <v>0</v>
      </c>
      <c r="G22" s="227" t="s">
        <v>799</v>
      </c>
      <c r="H22" s="29"/>
      <c r="I22" s="29"/>
      <c r="J22" s="29"/>
      <c r="K22" s="29"/>
      <c r="L22" s="29"/>
      <c r="M22" s="29"/>
      <c r="N22" s="29"/>
      <c r="O22" s="29"/>
      <c r="P22" s="29"/>
      <c r="Q22" s="29"/>
      <c r="R22" s="29"/>
      <c r="S22" s="29"/>
      <c r="T22" s="29"/>
      <c r="U22" s="29"/>
      <c r="V22" s="29"/>
      <c r="W22" s="29"/>
    </row>
    <row r="23" spans="1:23" s="30" customFormat="1" ht="20.100000000000001" customHeight="1">
      <c r="A23" s="82"/>
      <c r="B23" s="322" t="s">
        <v>805</v>
      </c>
      <c r="C23" s="189" t="s">
        <v>467</v>
      </c>
      <c r="D23" s="190" t="s">
        <v>1723</v>
      </c>
      <c r="E23" s="325">
        <v>0</v>
      </c>
      <c r="F23" s="325">
        <v>0</v>
      </c>
      <c r="G23" s="227" t="s">
        <v>799</v>
      </c>
      <c r="H23" s="29"/>
      <c r="I23" s="29"/>
      <c r="J23" s="29"/>
      <c r="K23" s="29"/>
      <c r="L23" s="29"/>
      <c r="M23" s="29"/>
      <c r="N23" s="29"/>
      <c r="O23" s="29"/>
      <c r="P23" s="29"/>
      <c r="Q23" s="29"/>
      <c r="R23" s="29"/>
      <c r="S23" s="29"/>
      <c r="T23" s="29"/>
      <c r="U23" s="29"/>
      <c r="V23" s="29"/>
      <c r="W23" s="29"/>
    </row>
    <row r="24" spans="1:23" s="30" customFormat="1" ht="20.100000000000001" customHeight="1">
      <c r="A24" s="82"/>
      <c r="B24" s="322" t="s">
        <v>806</v>
      </c>
      <c r="C24" s="189" t="s">
        <v>467</v>
      </c>
      <c r="D24" s="190" t="s">
        <v>1723</v>
      </c>
      <c r="E24" s="325">
        <v>0</v>
      </c>
      <c r="F24" s="325">
        <v>0</v>
      </c>
      <c r="G24" s="227" t="s">
        <v>799</v>
      </c>
      <c r="H24" s="29"/>
      <c r="I24" s="29"/>
      <c r="J24" s="29"/>
      <c r="K24" s="29"/>
      <c r="L24" s="29"/>
      <c r="M24" s="29"/>
      <c r="N24" s="29"/>
      <c r="O24" s="29"/>
      <c r="P24" s="29"/>
      <c r="Q24" s="29"/>
      <c r="R24" s="29"/>
      <c r="S24" s="29"/>
      <c r="T24" s="29"/>
      <c r="U24" s="29"/>
      <c r="V24" s="29"/>
      <c r="W24" s="29"/>
    </row>
    <row r="25" spans="1:23" s="30" customFormat="1" ht="20.100000000000001" customHeight="1">
      <c r="A25" s="82"/>
      <c r="B25" s="322" t="s">
        <v>807</v>
      </c>
      <c r="C25" s="189" t="s">
        <v>467</v>
      </c>
      <c r="D25" s="190" t="s">
        <v>1723</v>
      </c>
      <c r="E25" s="325">
        <v>0</v>
      </c>
      <c r="F25" s="325">
        <v>0</v>
      </c>
      <c r="G25" s="227" t="s">
        <v>799</v>
      </c>
      <c r="H25" s="29"/>
      <c r="I25" s="29"/>
      <c r="J25" s="29"/>
      <c r="K25" s="29"/>
      <c r="L25" s="29"/>
      <c r="M25" s="29"/>
      <c r="N25" s="29"/>
      <c r="O25" s="29"/>
      <c r="P25" s="29"/>
      <c r="Q25" s="29"/>
      <c r="R25" s="29"/>
      <c r="S25" s="29"/>
      <c r="T25" s="29"/>
      <c r="U25" s="29"/>
      <c r="V25" s="29"/>
      <c r="W25" s="29"/>
    </row>
    <row r="26" spans="1:23" s="30" customFormat="1" ht="20.100000000000001" customHeight="1">
      <c r="A26" s="82"/>
      <c r="B26" s="322" t="s">
        <v>808</v>
      </c>
      <c r="C26" s="189" t="s">
        <v>467</v>
      </c>
      <c r="D26" s="190" t="s">
        <v>1723</v>
      </c>
      <c r="E26" s="325">
        <v>0</v>
      </c>
      <c r="F26" s="325">
        <v>0</v>
      </c>
      <c r="G26" s="227" t="s">
        <v>799</v>
      </c>
      <c r="H26" s="29"/>
      <c r="I26" s="29"/>
      <c r="J26" s="29"/>
      <c r="K26" s="29"/>
      <c r="L26" s="29"/>
      <c r="M26" s="29"/>
      <c r="N26" s="29"/>
      <c r="O26" s="29"/>
      <c r="P26" s="29"/>
      <c r="Q26" s="29"/>
      <c r="R26" s="29"/>
      <c r="S26" s="29"/>
      <c r="T26" s="29"/>
      <c r="U26" s="29"/>
      <c r="V26" s="29"/>
      <c r="W26" s="29"/>
    </row>
    <row r="27" spans="1:23" s="30" customFormat="1" ht="20.100000000000001" customHeight="1">
      <c r="A27" s="82"/>
      <c r="B27" s="322" t="s">
        <v>809</v>
      </c>
      <c r="C27" s="189" t="s">
        <v>467</v>
      </c>
      <c r="D27" s="190" t="s">
        <v>1723</v>
      </c>
      <c r="E27" s="325">
        <v>0</v>
      </c>
      <c r="F27" s="325">
        <v>0</v>
      </c>
      <c r="G27" s="227" t="s">
        <v>799</v>
      </c>
      <c r="H27" s="29"/>
      <c r="I27" s="29"/>
      <c r="J27" s="29"/>
      <c r="K27" s="29"/>
      <c r="L27" s="29"/>
      <c r="M27" s="29"/>
      <c r="N27" s="29"/>
      <c r="O27" s="29"/>
      <c r="P27" s="29"/>
      <c r="Q27" s="29"/>
      <c r="R27" s="29"/>
      <c r="S27" s="29"/>
      <c r="T27" s="29"/>
      <c r="U27" s="29"/>
      <c r="V27" s="29"/>
      <c r="W27" s="29"/>
    </row>
    <row r="28" spans="1:23" s="30" customFormat="1" ht="20.100000000000001" customHeight="1">
      <c r="A28" s="82"/>
      <c r="B28" s="320" t="s">
        <v>813</v>
      </c>
      <c r="C28" s="189" t="s">
        <v>467</v>
      </c>
      <c r="D28" s="190" t="s">
        <v>1723</v>
      </c>
      <c r="E28" s="190">
        <f>SUM(E30:E31)</f>
        <v>0</v>
      </c>
      <c r="F28" s="190">
        <f>SUM(F30:F31)</f>
        <v>0</v>
      </c>
      <c r="G28" s="227" t="s">
        <v>799</v>
      </c>
      <c r="H28" s="29"/>
      <c r="I28" s="29"/>
      <c r="J28" s="29"/>
      <c r="K28" s="29"/>
      <c r="L28" s="29"/>
      <c r="M28" s="29"/>
      <c r="N28" s="29"/>
      <c r="O28" s="29"/>
      <c r="P28" s="29"/>
      <c r="Q28" s="29"/>
      <c r="R28" s="29"/>
      <c r="S28" s="29"/>
      <c r="T28" s="29"/>
      <c r="U28" s="29"/>
      <c r="V28" s="29"/>
      <c r="W28" s="29"/>
    </row>
    <row r="29" spans="1:23" s="30" customFormat="1" ht="29.25" customHeight="1">
      <c r="A29" s="82"/>
      <c r="B29" s="322" t="s">
        <v>814</v>
      </c>
      <c r="C29" s="189" t="s">
        <v>414</v>
      </c>
      <c r="D29" s="190" t="s">
        <v>415</v>
      </c>
      <c r="E29" s="239" t="s">
        <v>815</v>
      </c>
      <c r="F29" s="239" t="s">
        <v>815</v>
      </c>
      <c r="G29" s="227" t="s">
        <v>799</v>
      </c>
      <c r="H29" s="29"/>
      <c r="I29" s="29"/>
      <c r="J29" s="29"/>
      <c r="K29" s="29"/>
      <c r="L29" s="29"/>
      <c r="M29" s="29"/>
      <c r="N29" s="29"/>
      <c r="O29" s="29"/>
      <c r="P29" s="29"/>
      <c r="Q29" s="29"/>
      <c r="R29" s="29"/>
      <c r="S29" s="29"/>
      <c r="T29" s="29"/>
      <c r="U29" s="29"/>
      <c r="V29" s="29"/>
      <c r="W29" s="29"/>
    </row>
    <row r="30" spans="1:23" s="30" customFormat="1" ht="20.100000000000001" customHeight="1">
      <c r="A30" s="82"/>
      <c r="B30" s="322" t="s">
        <v>804</v>
      </c>
      <c r="C30" s="189" t="s">
        <v>467</v>
      </c>
      <c r="D30" s="190" t="s">
        <v>1723</v>
      </c>
      <c r="E30" s="325">
        <v>0</v>
      </c>
      <c r="F30" s="325">
        <v>0</v>
      </c>
      <c r="G30" s="227" t="s">
        <v>799</v>
      </c>
      <c r="H30" s="29"/>
      <c r="I30" s="29"/>
      <c r="J30" s="29"/>
      <c r="K30" s="29"/>
      <c r="L30" s="29"/>
      <c r="M30" s="29"/>
      <c r="N30" s="29"/>
      <c r="O30" s="29"/>
      <c r="P30" s="29"/>
      <c r="Q30" s="29"/>
      <c r="R30" s="29"/>
      <c r="S30" s="29"/>
      <c r="T30" s="29"/>
      <c r="U30" s="29"/>
      <c r="V30" s="29"/>
      <c r="W30" s="29"/>
    </row>
    <row r="31" spans="1:23" s="30" customFormat="1" ht="20.100000000000001" customHeight="1">
      <c r="A31" s="82"/>
      <c r="B31" s="322" t="s">
        <v>805</v>
      </c>
      <c r="C31" s="189" t="s">
        <v>467</v>
      </c>
      <c r="D31" s="190" t="s">
        <v>1723</v>
      </c>
      <c r="E31" s="325">
        <v>0</v>
      </c>
      <c r="F31" s="325">
        <v>0</v>
      </c>
      <c r="G31" s="227" t="s">
        <v>799</v>
      </c>
      <c r="H31" s="29"/>
      <c r="I31" s="29"/>
      <c r="J31" s="29"/>
      <c r="K31" s="29"/>
      <c r="L31" s="29"/>
      <c r="M31" s="29"/>
      <c r="N31" s="29"/>
      <c r="O31" s="29"/>
      <c r="P31" s="29"/>
      <c r="Q31" s="29"/>
      <c r="R31" s="29"/>
      <c r="S31" s="29"/>
      <c r="T31" s="29"/>
      <c r="U31" s="29"/>
      <c r="V31" s="29"/>
      <c r="W31" s="29"/>
    </row>
    <row r="32" spans="1:23" s="30" customFormat="1" ht="20.100000000000001" customHeight="1">
      <c r="A32" s="82"/>
      <c r="B32" s="322" t="s">
        <v>806</v>
      </c>
      <c r="C32" s="189" t="s">
        <v>467</v>
      </c>
      <c r="D32" s="190" t="s">
        <v>1723</v>
      </c>
      <c r="E32" s="325">
        <v>0</v>
      </c>
      <c r="F32" s="325">
        <v>0</v>
      </c>
      <c r="G32" s="227" t="s">
        <v>799</v>
      </c>
      <c r="H32" s="29"/>
      <c r="I32" s="29"/>
      <c r="J32" s="29"/>
      <c r="K32" s="29"/>
      <c r="L32" s="29"/>
      <c r="M32" s="29"/>
      <c r="N32" s="29"/>
      <c r="O32" s="29"/>
      <c r="P32" s="29"/>
      <c r="Q32" s="29"/>
      <c r="R32" s="29"/>
      <c r="S32" s="29"/>
      <c r="T32" s="29"/>
      <c r="U32" s="29"/>
      <c r="V32" s="29"/>
      <c r="W32" s="29"/>
    </row>
    <row r="33" spans="1:23" s="30" customFormat="1" ht="20.100000000000001" customHeight="1">
      <c r="A33" s="82"/>
      <c r="B33" s="322" t="s">
        <v>807</v>
      </c>
      <c r="C33" s="189" t="s">
        <v>467</v>
      </c>
      <c r="D33" s="190" t="s">
        <v>1723</v>
      </c>
      <c r="E33" s="325">
        <v>0</v>
      </c>
      <c r="F33" s="325">
        <v>0</v>
      </c>
      <c r="G33" s="227" t="s">
        <v>799</v>
      </c>
      <c r="H33" s="29"/>
      <c r="I33" s="29"/>
      <c r="J33" s="29"/>
      <c r="K33" s="29"/>
      <c r="L33" s="29"/>
      <c r="M33" s="29"/>
      <c r="N33" s="29"/>
      <c r="O33" s="29"/>
      <c r="P33" s="29"/>
      <c r="Q33" s="29"/>
      <c r="R33" s="29"/>
      <c r="S33" s="29"/>
      <c r="T33" s="29"/>
      <c r="U33" s="29"/>
      <c r="V33" s="29"/>
      <c r="W33" s="29"/>
    </row>
    <row r="34" spans="1:23" s="30" customFormat="1" ht="20.100000000000001" customHeight="1">
      <c r="A34" s="82"/>
      <c r="B34" s="322" t="s">
        <v>808</v>
      </c>
      <c r="C34" s="189" t="s">
        <v>467</v>
      </c>
      <c r="D34" s="190" t="s">
        <v>1723</v>
      </c>
      <c r="E34" s="325">
        <v>0</v>
      </c>
      <c r="F34" s="325">
        <v>0</v>
      </c>
      <c r="G34" s="227" t="s">
        <v>799</v>
      </c>
      <c r="H34" s="29"/>
      <c r="I34" s="29"/>
      <c r="J34" s="29"/>
      <c r="K34" s="29"/>
      <c r="L34" s="29"/>
      <c r="M34" s="29"/>
      <c r="N34" s="29"/>
      <c r="O34" s="29"/>
      <c r="P34" s="29"/>
      <c r="Q34" s="29"/>
      <c r="R34" s="29"/>
      <c r="S34" s="29"/>
      <c r="T34" s="29"/>
      <c r="U34" s="29"/>
      <c r="V34" s="29"/>
      <c r="W34" s="29"/>
    </row>
    <row r="35" spans="1:23" s="30" customFormat="1" ht="20.100000000000001" customHeight="1">
      <c r="A35" s="82"/>
      <c r="B35" s="322" t="s">
        <v>809</v>
      </c>
      <c r="C35" s="189" t="s">
        <v>467</v>
      </c>
      <c r="D35" s="190" t="s">
        <v>1723</v>
      </c>
      <c r="E35" s="325">
        <v>0</v>
      </c>
      <c r="F35" s="325">
        <v>0</v>
      </c>
      <c r="G35" s="227" t="s">
        <v>799</v>
      </c>
      <c r="H35" s="29"/>
      <c r="I35" s="29"/>
      <c r="J35" s="29"/>
      <c r="K35" s="29"/>
      <c r="L35" s="29"/>
      <c r="M35" s="29"/>
      <c r="N35" s="29"/>
      <c r="O35" s="29"/>
      <c r="P35" s="29"/>
      <c r="Q35" s="29"/>
      <c r="R35" s="29"/>
      <c r="S35" s="29"/>
      <c r="T35" s="29"/>
      <c r="U35" s="29"/>
      <c r="V35" s="29"/>
      <c r="W35" s="29"/>
    </row>
    <row r="36" spans="1:23" s="30" customFormat="1" ht="20.100000000000001" customHeight="1">
      <c r="A36" s="82"/>
      <c r="B36" s="320" t="s">
        <v>816</v>
      </c>
      <c r="C36" s="189" t="s">
        <v>467</v>
      </c>
      <c r="D36" s="190" t="s">
        <v>1723</v>
      </c>
      <c r="E36" s="324">
        <f>SUM(E38:E43)</f>
        <v>0</v>
      </c>
      <c r="F36" s="324">
        <f>SUM(F38:F43)</f>
        <v>0</v>
      </c>
      <c r="G36" s="227" t="s">
        <v>799</v>
      </c>
      <c r="H36" s="29"/>
      <c r="I36" s="29"/>
      <c r="J36" s="29"/>
      <c r="K36" s="29"/>
      <c r="L36" s="29"/>
      <c r="M36" s="29"/>
      <c r="N36" s="29"/>
      <c r="O36" s="29"/>
      <c r="P36" s="29"/>
      <c r="Q36" s="29"/>
      <c r="R36" s="29"/>
      <c r="S36" s="29"/>
      <c r="T36" s="29"/>
      <c r="U36" s="29"/>
      <c r="V36" s="29"/>
      <c r="W36" s="29"/>
    </row>
    <row r="37" spans="1:23" s="30" customFormat="1" ht="30">
      <c r="A37" s="82"/>
      <c r="B37" s="322" t="s">
        <v>817</v>
      </c>
      <c r="C37" s="189" t="s">
        <v>414</v>
      </c>
      <c r="D37" s="190" t="s">
        <v>415</v>
      </c>
      <c r="E37" s="239" t="s">
        <v>818</v>
      </c>
      <c r="F37" s="239" t="s">
        <v>818</v>
      </c>
      <c r="G37" s="227" t="s">
        <v>799</v>
      </c>
      <c r="H37" s="29"/>
      <c r="I37" s="29"/>
      <c r="J37" s="29"/>
      <c r="K37" s="29"/>
      <c r="L37" s="29"/>
      <c r="M37" s="29"/>
      <c r="N37" s="29"/>
      <c r="O37" s="29"/>
      <c r="P37" s="29"/>
      <c r="Q37" s="29"/>
      <c r="R37" s="29"/>
      <c r="S37" s="29"/>
      <c r="T37" s="29"/>
      <c r="U37" s="29"/>
      <c r="V37" s="29"/>
      <c r="W37" s="29"/>
    </row>
    <row r="38" spans="1:23" s="30" customFormat="1" ht="20.100000000000001" customHeight="1">
      <c r="A38" s="82"/>
      <c r="B38" s="322" t="s">
        <v>804</v>
      </c>
      <c r="C38" s="189" t="s">
        <v>467</v>
      </c>
      <c r="D38" s="190" t="s">
        <v>1723</v>
      </c>
      <c r="E38" s="325">
        <v>0</v>
      </c>
      <c r="F38" s="325">
        <v>0</v>
      </c>
      <c r="G38" s="227" t="s">
        <v>799</v>
      </c>
      <c r="H38" s="29"/>
      <c r="I38" s="29"/>
      <c r="J38" s="29"/>
      <c r="K38" s="29"/>
      <c r="L38" s="29"/>
      <c r="M38" s="29"/>
      <c r="N38" s="29"/>
      <c r="O38" s="29"/>
      <c r="P38" s="29"/>
      <c r="Q38" s="29"/>
      <c r="R38" s="29"/>
      <c r="S38" s="29"/>
      <c r="T38" s="29"/>
      <c r="U38" s="29"/>
      <c r="V38" s="29"/>
      <c r="W38" s="29"/>
    </row>
    <row r="39" spans="1:23" s="30" customFormat="1" ht="20.100000000000001" customHeight="1">
      <c r="A39" s="82"/>
      <c r="B39" s="322" t="s">
        <v>805</v>
      </c>
      <c r="C39" s="189" t="s">
        <v>467</v>
      </c>
      <c r="D39" s="190" t="s">
        <v>1723</v>
      </c>
      <c r="E39" s="325">
        <v>0</v>
      </c>
      <c r="F39" s="325">
        <v>0</v>
      </c>
      <c r="G39" s="227" t="s">
        <v>799</v>
      </c>
      <c r="H39" s="29"/>
      <c r="I39" s="29"/>
      <c r="J39" s="29"/>
      <c r="K39" s="29"/>
      <c r="L39" s="29"/>
      <c r="M39" s="29"/>
      <c r="N39" s="29"/>
      <c r="O39" s="29"/>
      <c r="P39" s="29"/>
      <c r="Q39" s="29"/>
      <c r="R39" s="29"/>
      <c r="S39" s="29"/>
      <c r="T39" s="29"/>
      <c r="U39" s="29"/>
      <c r="V39" s="29"/>
      <c r="W39" s="29"/>
    </row>
    <row r="40" spans="1:23" s="30" customFormat="1" ht="20.100000000000001" customHeight="1">
      <c r="A40" s="82"/>
      <c r="B40" s="322" t="s">
        <v>806</v>
      </c>
      <c r="C40" s="189" t="s">
        <v>467</v>
      </c>
      <c r="D40" s="190" t="s">
        <v>1723</v>
      </c>
      <c r="E40" s="325">
        <v>0</v>
      </c>
      <c r="F40" s="325">
        <v>0</v>
      </c>
      <c r="G40" s="227" t="s">
        <v>799</v>
      </c>
      <c r="H40" s="29"/>
      <c r="I40" s="29"/>
      <c r="J40" s="29"/>
      <c r="K40" s="29"/>
      <c r="L40" s="29"/>
      <c r="M40" s="29"/>
      <c r="N40" s="29"/>
      <c r="O40" s="29"/>
      <c r="P40" s="29"/>
      <c r="Q40" s="29"/>
      <c r="R40" s="29"/>
      <c r="S40" s="29"/>
      <c r="T40" s="29"/>
      <c r="U40" s="29"/>
      <c r="V40" s="29"/>
      <c r="W40" s="29"/>
    </row>
    <row r="41" spans="1:23" s="30" customFormat="1" ht="20.100000000000001" customHeight="1">
      <c r="A41" s="82"/>
      <c r="B41" s="322" t="s">
        <v>807</v>
      </c>
      <c r="C41" s="189" t="s">
        <v>467</v>
      </c>
      <c r="D41" s="190" t="s">
        <v>1723</v>
      </c>
      <c r="E41" s="325">
        <v>0</v>
      </c>
      <c r="F41" s="325">
        <v>0</v>
      </c>
      <c r="G41" s="227" t="s">
        <v>799</v>
      </c>
      <c r="H41" s="29"/>
      <c r="I41" s="29"/>
      <c r="J41" s="29"/>
      <c r="K41" s="29"/>
      <c r="L41" s="29"/>
      <c r="M41" s="29"/>
      <c r="N41" s="29"/>
      <c r="O41" s="29"/>
      <c r="P41" s="29"/>
      <c r="Q41" s="29"/>
      <c r="R41" s="29"/>
      <c r="S41" s="29"/>
      <c r="T41" s="29"/>
      <c r="U41" s="29"/>
      <c r="V41" s="29"/>
      <c r="W41" s="29"/>
    </row>
    <row r="42" spans="1:23" s="30" customFormat="1" ht="20.100000000000001" customHeight="1">
      <c r="A42" s="82"/>
      <c r="B42" s="322" t="s">
        <v>808</v>
      </c>
      <c r="C42" s="189" t="s">
        <v>467</v>
      </c>
      <c r="D42" s="190" t="s">
        <v>1723</v>
      </c>
      <c r="E42" s="325">
        <v>0</v>
      </c>
      <c r="F42" s="325">
        <v>0</v>
      </c>
      <c r="G42" s="227" t="s">
        <v>799</v>
      </c>
      <c r="H42" s="29"/>
      <c r="I42" s="29"/>
      <c r="J42" s="29"/>
      <c r="K42" s="29"/>
      <c r="L42" s="29"/>
      <c r="M42" s="29"/>
      <c r="N42" s="29"/>
      <c r="O42" s="29"/>
      <c r="P42" s="29"/>
      <c r="Q42" s="29"/>
      <c r="R42" s="29"/>
      <c r="S42" s="29"/>
      <c r="T42" s="29"/>
      <c r="U42" s="29"/>
      <c r="V42" s="29"/>
      <c r="W42" s="29"/>
    </row>
    <row r="43" spans="1:23" s="30" customFormat="1" ht="20.100000000000001" customHeight="1">
      <c r="A43" s="82"/>
      <c r="B43" s="322" t="s">
        <v>809</v>
      </c>
      <c r="C43" s="189" t="s">
        <v>467</v>
      </c>
      <c r="D43" s="190" t="s">
        <v>1723</v>
      </c>
      <c r="E43" s="325">
        <v>0</v>
      </c>
      <c r="F43" s="325">
        <v>0</v>
      </c>
      <c r="G43" s="227" t="s">
        <v>799</v>
      </c>
      <c r="H43" s="29"/>
      <c r="I43" s="29"/>
      <c r="J43" s="29"/>
      <c r="K43" s="29"/>
      <c r="L43" s="29"/>
      <c r="M43" s="29"/>
      <c r="N43" s="29"/>
      <c r="O43" s="29"/>
      <c r="P43" s="29"/>
      <c r="Q43" s="29"/>
      <c r="R43" s="29"/>
      <c r="S43" s="29"/>
      <c r="T43" s="29"/>
      <c r="U43" s="29"/>
      <c r="V43" s="29"/>
      <c r="W43" s="29"/>
    </row>
    <row r="44" spans="1:23" s="30" customFormat="1" ht="20.100000000000001" customHeight="1">
      <c r="A44" s="82"/>
      <c r="B44" s="320" t="s">
        <v>819</v>
      </c>
      <c r="C44" s="189" t="s">
        <v>467</v>
      </c>
      <c r="D44" s="190" t="s">
        <v>1723</v>
      </c>
      <c r="E44" s="324">
        <f>SUM(E46:E47)</f>
        <v>0</v>
      </c>
      <c r="F44" s="324">
        <f>SUM(F46:F47)</f>
        <v>0</v>
      </c>
      <c r="G44" s="227" t="s">
        <v>799</v>
      </c>
      <c r="H44" s="29"/>
      <c r="I44" s="29"/>
      <c r="J44" s="29"/>
      <c r="K44" s="29"/>
      <c r="L44" s="29"/>
      <c r="M44" s="29"/>
      <c r="N44" s="29"/>
      <c r="O44" s="29"/>
      <c r="P44" s="29"/>
      <c r="Q44" s="29"/>
      <c r="R44" s="29"/>
      <c r="S44" s="29"/>
      <c r="T44" s="29"/>
      <c r="U44" s="29"/>
      <c r="V44" s="29"/>
      <c r="W44" s="29"/>
    </row>
    <row r="45" spans="1:23" s="30" customFormat="1" ht="30">
      <c r="A45" s="82"/>
      <c r="B45" s="322" t="s">
        <v>820</v>
      </c>
      <c r="C45" s="189" t="s">
        <v>414</v>
      </c>
      <c r="D45" s="190" t="s">
        <v>415</v>
      </c>
      <c r="E45" s="192" t="s">
        <v>821</v>
      </c>
      <c r="F45" s="192" t="s">
        <v>821</v>
      </c>
      <c r="G45" s="227" t="s">
        <v>799</v>
      </c>
      <c r="H45" s="29"/>
      <c r="I45" s="29"/>
      <c r="J45" s="29"/>
      <c r="K45" s="29"/>
      <c r="L45" s="29"/>
      <c r="M45" s="29"/>
      <c r="N45" s="29"/>
      <c r="O45" s="29"/>
      <c r="P45" s="29"/>
      <c r="Q45" s="29"/>
      <c r="R45" s="29"/>
      <c r="S45" s="29"/>
      <c r="T45" s="29"/>
      <c r="U45" s="29"/>
      <c r="V45" s="29"/>
      <c r="W45" s="29"/>
    </row>
    <row r="46" spans="1:23" s="30" customFormat="1" ht="20.100000000000001" customHeight="1">
      <c r="A46" s="82"/>
      <c r="B46" s="322" t="s">
        <v>804</v>
      </c>
      <c r="C46" s="189" t="s">
        <v>467</v>
      </c>
      <c r="D46" s="190" t="s">
        <v>1723</v>
      </c>
      <c r="E46" s="325">
        <v>0</v>
      </c>
      <c r="F46" s="325">
        <v>0</v>
      </c>
      <c r="G46" s="227" t="s">
        <v>799</v>
      </c>
      <c r="H46" s="29"/>
      <c r="I46" s="29"/>
      <c r="J46" s="29"/>
      <c r="K46" s="29"/>
      <c r="L46" s="29"/>
      <c r="M46" s="29"/>
      <c r="N46" s="29"/>
      <c r="O46" s="29"/>
      <c r="P46" s="29"/>
      <c r="Q46" s="29"/>
      <c r="R46" s="29"/>
      <c r="S46" s="29"/>
      <c r="T46" s="29"/>
      <c r="U46" s="29"/>
      <c r="V46" s="29"/>
      <c r="W46" s="29"/>
    </row>
    <row r="47" spans="1:23" s="30" customFormat="1" ht="20.100000000000001" customHeight="1">
      <c r="A47" s="82"/>
      <c r="B47" s="322" t="s">
        <v>805</v>
      </c>
      <c r="C47" s="189" t="s">
        <v>467</v>
      </c>
      <c r="D47" s="190" t="s">
        <v>1723</v>
      </c>
      <c r="E47" s="325">
        <v>0</v>
      </c>
      <c r="F47" s="325">
        <v>0</v>
      </c>
      <c r="G47" s="227" t="s">
        <v>799</v>
      </c>
      <c r="H47" s="29"/>
      <c r="I47" s="29"/>
      <c r="J47" s="29"/>
      <c r="K47" s="29"/>
      <c r="L47" s="29"/>
      <c r="M47" s="29"/>
      <c r="N47" s="29"/>
      <c r="O47" s="29"/>
      <c r="P47" s="29"/>
      <c r="Q47" s="29"/>
      <c r="R47" s="29"/>
      <c r="S47" s="29"/>
      <c r="T47" s="29"/>
      <c r="U47" s="29"/>
      <c r="V47" s="29"/>
      <c r="W47" s="29"/>
    </row>
    <row r="48" spans="1:23" s="30" customFormat="1" ht="20.100000000000001" customHeight="1">
      <c r="A48" s="82"/>
      <c r="B48" s="322" t="s">
        <v>806</v>
      </c>
      <c r="C48" s="189" t="s">
        <v>467</v>
      </c>
      <c r="D48" s="190" t="s">
        <v>1723</v>
      </c>
      <c r="E48" s="325">
        <v>0</v>
      </c>
      <c r="F48" s="325">
        <v>0</v>
      </c>
      <c r="G48" s="227" t="s">
        <v>799</v>
      </c>
      <c r="H48" s="29"/>
      <c r="I48" s="29"/>
      <c r="J48" s="29"/>
      <c r="K48" s="29"/>
      <c r="L48" s="29"/>
      <c r="M48" s="29"/>
      <c r="N48" s="29"/>
      <c r="O48" s="29"/>
      <c r="P48" s="29"/>
      <c r="Q48" s="29"/>
      <c r="R48" s="29"/>
      <c r="S48" s="29"/>
      <c r="T48" s="29"/>
      <c r="U48" s="29"/>
      <c r="V48" s="29"/>
      <c r="W48" s="29"/>
    </row>
    <row r="49" spans="1:23" s="30" customFormat="1" ht="20.100000000000001" customHeight="1">
      <c r="A49" s="82"/>
      <c r="B49" s="322" t="s">
        <v>807</v>
      </c>
      <c r="C49" s="189" t="s">
        <v>467</v>
      </c>
      <c r="D49" s="190" t="s">
        <v>1723</v>
      </c>
      <c r="E49" s="325">
        <v>0</v>
      </c>
      <c r="F49" s="325">
        <v>0</v>
      </c>
      <c r="G49" s="227" t="s">
        <v>799</v>
      </c>
      <c r="H49" s="29"/>
      <c r="I49" s="29"/>
      <c r="J49" s="29"/>
      <c r="K49" s="29"/>
      <c r="L49" s="29"/>
      <c r="M49" s="29"/>
      <c r="N49" s="29"/>
      <c r="O49" s="29"/>
      <c r="P49" s="29"/>
      <c r="Q49" s="29"/>
      <c r="R49" s="29"/>
      <c r="S49" s="29"/>
      <c r="T49" s="29"/>
      <c r="U49" s="29"/>
      <c r="V49" s="29"/>
      <c r="W49" s="29"/>
    </row>
    <row r="50" spans="1:23" s="30" customFormat="1" ht="20.100000000000001" customHeight="1">
      <c r="A50" s="82"/>
      <c r="B50" s="322" t="s">
        <v>808</v>
      </c>
      <c r="C50" s="189" t="s">
        <v>467</v>
      </c>
      <c r="D50" s="190" t="s">
        <v>1723</v>
      </c>
      <c r="E50" s="325">
        <v>0</v>
      </c>
      <c r="F50" s="325">
        <v>0</v>
      </c>
      <c r="G50" s="227" t="s">
        <v>799</v>
      </c>
      <c r="H50" s="29"/>
      <c r="I50" s="29"/>
      <c r="J50" s="29"/>
      <c r="K50" s="29"/>
      <c r="L50" s="29"/>
      <c r="M50" s="29"/>
      <c r="N50" s="29"/>
      <c r="O50" s="29"/>
      <c r="P50" s="29"/>
      <c r="Q50" s="29"/>
      <c r="R50" s="29"/>
      <c r="S50" s="29"/>
      <c r="T50" s="29"/>
      <c r="U50" s="29"/>
      <c r="V50" s="29"/>
      <c r="W50" s="29"/>
    </row>
    <row r="51" spans="1:23" s="30" customFormat="1" ht="20.100000000000001" customHeight="1">
      <c r="A51" s="82"/>
      <c r="B51" s="322" t="s">
        <v>809</v>
      </c>
      <c r="C51" s="189" t="s">
        <v>467</v>
      </c>
      <c r="D51" s="190" t="s">
        <v>1723</v>
      </c>
      <c r="E51" s="325">
        <v>0</v>
      </c>
      <c r="F51" s="325">
        <v>0</v>
      </c>
      <c r="G51" s="227" t="s">
        <v>799</v>
      </c>
      <c r="H51" s="29"/>
      <c r="I51" s="29"/>
      <c r="J51" s="29"/>
      <c r="K51" s="29"/>
      <c r="L51" s="29"/>
      <c r="M51" s="29"/>
      <c r="N51" s="29"/>
      <c r="O51" s="29"/>
      <c r="P51" s="29"/>
      <c r="Q51" s="29"/>
      <c r="R51" s="29"/>
      <c r="S51" s="29"/>
      <c r="T51" s="29"/>
      <c r="U51" s="29"/>
      <c r="V51" s="29"/>
      <c r="W51" s="29"/>
    </row>
    <row r="52" spans="1:23" s="30" customFormat="1" ht="30">
      <c r="A52" s="82"/>
      <c r="B52" s="186" t="s">
        <v>822</v>
      </c>
      <c r="C52" s="180" t="s">
        <v>467</v>
      </c>
      <c r="D52" s="181" t="s">
        <v>1723</v>
      </c>
      <c r="E52" s="351"/>
      <c r="F52" s="351"/>
      <c r="G52" s="230" t="s">
        <v>799</v>
      </c>
      <c r="H52" s="29"/>
      <c r="I52" s="29"/>
      <c r="J52" s="29"/>
      <c r="K52" s="29"/>
      <c r="L52" s="29"/>
      <c r="M52" s="29"/>
      <c r="N52" s="29"/>
      <c r="O52" s="29"/>
      <c r="P52" s="29"/>
      <c r="Q52" s="29"/>
      <c r="R52" s="29"/>
      <c r="S52" s="29"/>
      <c r="T52" s="29"/>
      <c r="U52" s="29"/>
      <c r="V52" s="29"/>
      <c r="W52" s="29"/>
    </row>
    <row r="53" spans="1:23" s="313" customFormat="1" ht="18.95" customHeight="1" thickBot="1">
      <c r="A53" s="311"/>
      <c r="B53" s="731" t="s">
        <v>823</v>
      </c>
      <c r="C53" s="731"/>
      <c r="D53" s="731"/>
      <c r="E53" s="731"/>
      <c r="F53" s="731"/>
      <c r="G53" s="731"/>
      <c r="H53" s="312"/>
      <c r="I53" s="312"/>
      <c r="J53" s="312"/>
      <c r="K53" s="312"/>
      <c r="L53" s="312"/>
      <c r="M53" s="312"/>
      <c r="N53" s="312"/>
      <c r="O53" s="312"/>
      <c r="P53" s="312"/>
      <c r="Q53" s="312"/>
      <c r="R53" s="312"/>
      <c r="S53" s="312"/>
      <c r="T53" s="312"/>
      <c r="U53" s="312"/>
      <c r="V53" s="312"/>
      <c r="W53" s="312"/>
    </row>
    <row r="54" spans="1:23" s="30" customFormat="1" ht="20.100000000000001" customHeight="1">
      <c r="A54" s="82"/>
      <c r="B54" s="318" t="s">
        <v>824</v>
      </c>
      <c r="C54" s="183" t="s">
        <v>467</v>
      </c>
      <c r="D54" s="184" t="s">
        <v>1723</v>
      </c>
      <c r="E54" s="319">
        <f>SUM(E55+E56)</f>
        <v>2949187</v>
      </c>
      <c r="F54" s="319">
        <f>SUM(F55+F56)</f>
        <v>18559</v>
      </c>
      <c r="G54" s="224" t="s">
        <v>799</v>
      </c>
      <c r="H54" s="29"/>
      <c r="I54" s="43"/>
      <c r="J54" s="29"/>
      <c r="K54" s="29"/>
      <c r="L54" s="29"/>
      <c r="M54" s="29"/>
      <c r="N54" s="29"/>
      <c r="O54" s="29"/>
      <c r="P54" s="29"/>
      <c r="Q54" s="29"/>
      <c r="R54" s="29"/>
      <c r="S54" s="29"/>
      <c r="T54" s="29"/>
      <c r="U54" s="29"/>
      <c r="V54" s="29"/>
      <c r="W54" s="29"/>
    </row>
    <row r="55" spans="1:23" s="30" customFormat="1" ht="20.100000000000001" customHeight="1">
      <c r="A55" s="82"/>
      <c r="B55" s="322" t="s">
        <v>1718</v>
      </c>
      <c r="C55" s="189" t="s">
        <v>467</v>
      </c>
      <c r="D55" s="190" t="s">
        <v>1723</v>
      </c>
      <c r="E55" s="327">
        <f>+E46+E38+E30+E22+E14</f>
        <v>484286</v>
      </c>
      <c r="F55" s="327">
        <f>+F46+F38+F30+F22+F14</f>
        <v>18559</v>
      </c>
      <c r="G55" s="227" t="s">
        <v>799</v>
      </c>
      <c r="H55" s="29"/>
      <c r="I55" s="29"/>
      <c r="J55" s="29"/>
      <c r="K55" s="29"/>
      <c r="L55" s="29"/>
      <c r="M55" s="29"/>
      <c r="N55" s="29"/>
      <c r="O55" s="29"/>
      <c r="P55" s="29"/>
      <c r="Q55" s="29"/>
      <c r="R55" s="29"/>
      <c r="S55" s="29"/>
      <c r="T55" s="29"/>
      <c r="U55" s="29"/>
      <c r="V55" s="29"/>
      <c r="W55" s="29"/>
    </row>
    <row r="56" spans="1:23" s="30" customFormat="1" ht="20.100000000000001" customHeight="1">
      <c r="A56" s="82"/>
      <c r="B56" s="352" t="s">
        <v>1719</v>
      </c>
      <c r="C56" s="180" t="s">
        <v>467</v>
      </c>
      <c r="D56" s="181" t="s">
        <v>1723</v>
      </c>
      <c r="E56" s="353">
        <f>+E47+E39+E31+E23+E15</f>
        <v>2464901</v>
      </c>
      <c r="F56" s="353">
        <f>+F47+F39+F31+F23+F15</f>
        <v>0</v>
      </c>
      <c r="G56" s="230" t="s">
        <v>799</v>
      </c>
      <c r="H56" s="29"/>
      <c r="I56" s="29"/>
      <c r="J56" s="29"/>
      <c r="K56" s="29"/>
      <c r="L56" s="29"/>
      <c r="M56" s="29"/>
      <c r="N56" s="29"/>
      <c r="O56" s="29"/>
      <c r="P56" s="29"/>
      <c r="Q56" s="29"/>
      <c r="R56" s="29"/>
      <c r="S56" s="29"/>
      <c r="T56" s="29"/>
      <c r="U56" s="29"/>
      <c r="V56" s="29"/>
      <c r="W56" s="29"/>
    </row>
    <row r="57" spans="1:23" s="313" customFormat="1" ht="18.95" customHeight="1" thickBot="1">
      <c r="A57" s="311"/>
      <c r="B57" s="731" t="s">
        <v>825</v>
      </c>
      <c r="C57" s="731"/>
      <c r="D57" s="731"/>
      <c r="E57" s="731"/>
      <c r="F57" s="731"/>
      <c r="G57" s="731"/>
      <c r="H57" s="312"/>
      <c r="I57" s="312"/>
      <c r="J57" s="312"/>
      <c r="K57" s="312"/>
      <c r="L57" s="312"/>
      <c r="M57" s="312"/>
      <c r="N57" s="312"/>
      <c r="O57" s="312"/>
      <c r="P57" s="312"/>
      <c r="Q57" s="312"/>
      <c r="R57" s="312"/>
      <c r="S57" s="312"/>
      <c r="T57" s="312"/>
      <c r="U57" s="312"/>
      <c r="V57" s="312"/>
      <c r="W57" s="312"/>
    </row>
    <row r="58" spans="1:23" s="30" customFormat="1" ht="20.100000000000001" customHeight="1">
      <c r="A58" s="82"/>
      <c r="B58" s="318" t="s">
        <v>826</v>
      </c>
      <c r="C58" s="183" t="s">
        <v>467</v>
      </c>
      <c r="D58" s="184" t="s">
        <v>1723</v>
      </c>
      <c r="E58" s="328">
        <f>SUM(E59+E60)</f>
        <v>0</v>
      </c>
      <c r="F58" s="328">
        <f>SUM(F59+F60)</f>
        <v>0</v>
      </c>
      <c r="G58" s="224" t="s">
        <v>799</v>
      </c>
      <c r="H58" s="29"/>
      <c r="I58" s="29"/>
      <c r="J58" s="29"/>
      <c r="K58" s="29"/>
      <c r="L58" s="29"/>
      <c r="M58" s="29"/>
      <c r="N58" s="29"/>
      <c r="O58" s="29"/>
      <c r="P58" s="29"/>
      <c r="Q58" s="29"/>
      <c r="R58" s="29"/>
      <c r="S58" s="29"/>
      <c r="T58" s="29"/>
      <c r="U58" s="29"/>
      <c r="V58" s="29"/>
      <c r="W58" s="29"/>
    </row>
    <row r="59" spans="1:23" s="30" customFormat="1" ht="20.100000000000001" customHeight="1">
      <c r="A59" s="82"/>
      <c r="B59" s="322" t="s">
        <v>1720</v>
      </c>
      <c r="C59" s="189" t="s">
        <v>467</v>
      </c>
      <c r="D59" s="190" t="s">
        <v>1723</v>
      </c>
      <c r="E59" s="325">
        <v>0</v>
      </c>
      <c r="F59" s="325">
        <v>0</v>
      </c>
      <c r="G59" s="227" t="s">
        <v>799</v>
      </c>
      <c r="H59" s="29"/>
      <c r="I59" s="29"/>
      <c r="J59" s="29"/>
      <c r="K59" s="29"/>
      <c r="L59" s="29"/>
      <c r="M59" s="29"/>
      <c r="N59" s="29"/>
      <c r="O59" s="29"/>
      <c r="P59" s="29"/>
      <c r="Q59" s="29"/>
      <c r="R59" s="29"/>
      <c r="S59" s="29"/>
      <c r="T59" s="29"/>
      <c r="U59" s="29"/>
      <c r="V59" s="29"/>
      <c r="W59" s="29"/>
    </row>
    <row r="60" spans="1:23" s="30" customFormat="1" ht="20.100000000000001" customHeight="1">
      <c r="A60" s="82"/>
      <c r="B60" s="352" t="s">
        <v>1721</v>
      </c>
      <c r="C60" s="180" t="s">
        <v>467</v>
      </c>
      <c r="D60" s="181" t="s">
        <v>1723</v>
      </c>
      <c r="E60" s="354">
        <v>0</v>
      </c>
      <c r="F60" s="354">
        <v>0</v>
      </c>
      <c r="G60" s="230" t="s">
        <v>799</v>
      </c>
      <c r="H60" s="29"/>
      <c r="I60" s="29"/>
      <c r="J60" s="29"/>
      <c r="K60" s="29"/>
      <c r="L60" s="29"/>
      <c r="M60" s="29"/>
      <c r="N60" s="29"/>
      <c r="O60" s="29"/>
      <c r="P60" s="29"/>
      <c r="Q60" s="29"/>
      <c r="R60" s="29"/>
      <c r="S60" s="29"/>
      <c r="T60" s="29"/>
      <c r="U60" s="29"/>
      <c r="V60" s="29"/>
      <c r="W60" s="29"/>
    </row>
    <row r="61" spans="1:23" s="313" customFormat="1" ht="18.95" customHeight="1" thickBot="1">
      <c r="A61" s="311"/>
      <c r="B61" s="731" t="s">
        <v>827</v>
      </c>
      <c r="C61" s="731"/>
      <c r="D61" s="731"/>
      <c r="E61" s="731"/>
      <c r="F61" s="731"/>
      <c r="G61" s="731"/>
      <c r="H61" s="312"/>
      <c r="I61" s="312"/>
      <c r="J61" s="312"/>
      <c r="K61" s="312"/>
      <c r="L61" s="312"/>
      <c r="M61" s="312"/>
      <c r="N61" s="312"/>
      <c r="O61" s="312"/>
      <c r="P61" s="312"/>
      <c r="Q61" s="312"/>
      <c r="R61" s="312"/>
      <c r="S61" s="312"/>
      <c r="T61" s="312"/>
      <c r="U61" s="312"/>
      <c r="V61" s="312"/>
      <c r="W61" s="312"/>
    </row>
    <row r="62" spans="1:23" s="30" customFormat="1" ht="20.100000000000001" customHeight="1">
      <c r="A62" s="82"/>
      <c r="B62" s="318" t="s">
        <v>828</v>
      </c>
      <c r="C62" s="183" t="s">
        <v>467</v>
      </c>
      <c r="D62" s="184" t="s">
        <v>1723</v>
      </c>
      <c r="E62" s="319">
        <f>SUM(E63:E66)</f>
        <v>2949187</v>
      </c>
      <c r="F62" s="319">
        <f>SUM(F63:F66)</f>
        <v>18559</v>
      </c>
      <c r="G62" s="224" t="s">
        <v>799</v>
      </c>
      <c r="H62" s="29"/>
      <c r="I62" s="29"/>
      <c r="J62" s="29"/>
      <c r="K62" s="29"/>
      <c r="L62" s="29"/>
      <c r="M62" s="29"/>
      <c r="N62" s="29"/>
      <c r="O62" s="29"/>
      <c r="P62" s="29"/>
      <c r="Q62" s="29"/>
      <c r="R62" s="29"/>
      <c r="S62" s="29"/>
      <c r="T62" s="29"/>
      <c r="U62" s="29"/>
      <c r="V62" s="29"/>
      <c r="W62" s="29"/>
    </row>
    <row r="63" spans="1:23" s="30" customFormat="1" ht="20.100000000000001" customHeight="1">
      <c r="A63" s="82"/>
      <c r="B63" s="322" t="s">
        <v>829</v>
      </c>
      <c r="C63" s="189" t="s">
        <v>467</v>
      </c>
      <c r="D63" s="190" t="s">
        <v>1723</v>
      </c>
      <c r="E63" s="327">
        <f t="shared" ref="E63:F66" si="0">+E48+E40+E32+E24+E16</f>
        <v>0</v>
      </c>
      <c r="F63" s="327">
        <f t="shared" si="0"/>
        <v>0</v>
      </c>
      <c r="G63" s="227" t="s">
        <v>799</v>
      </c>
      <c r="H63" s="29"/>
      <c r="I63" s="29"/>
      <c r="J63" s="29"/>
      <c r="K63" s="29"/>
      <c r="L63" s="29"/>
      <c r="M63" s="29"/>
      <c r="N63" s="29"/>
      <c r="O63" s="29"/>
      <c r="P63" s="29"/>
      <c r="Q63" s="29"/>
      <c r="R63" s="29"/>
      <c r="S63" s="29"/>
      <c r="T63" s="29"/>
      <c r="U63" s="29"/>
      <c r="V63" s="29"/>
      <c r="W63" s="29"/>
    </row>
    <row r="64" spans="1:23" s="30" customFormat="1" ht="20.100000000000001" customHeight="1">
      <c r="A64" s="82"/>
      <c r="B64" s="322" t="s">
        <v>830</v>
      </c>
      <c r="C64" s="189" t="s">
        <v>467</v>
      </c>
      <c r="D64" s="190" t="s">
        <v>1723</v>
      </c>
      <c r="E64" s="327">
        <f t="shared" si="0"/>
        <v>0</v>
      </c>
      <c r="F64" s="327">
        <f t="shared" si="0"/>
        <v>0</v>
      </c>
      <c r="G64" s="227" t="s">
        <v>799</v>
      </c>
      <c r="H64" s="29"/>
      <c r="I64" s="29"/>
      <c r="J64" s="29"/>
      <c r="K64" s="29"/>
      <c r="L64" s="29"/>
      <c r="M64" s="29"/>
      <c r="N64" s="29"/>
      <c r="O64" s="29"/>
      <c r="P64" s="29"/>
      <c r="Q64" s="29"/>
      <c r="R64" s="29"/>
      <c r="S64" s="29"/>
      <c r="T64" s="29"/>
      <c r="U64" s="29"/>
      <c r="V64" s="29"/>
      <c r="W64" s="29"/>
    </row>
    <row r="65" spans="1:23" s="30" customFormat="1" ht="20.100000000000001" customHeight="1">
      <c r="A65" s="82"/>
      <c r="B65" s="322" t="s">
        <v>831</v>
      </c>
      <c r="C65" s="189" t="s">
        <v>467</v>
      </c>
      <c r="D65" s="190" t="s">
        <v>1723</v>
      </c>
      <c r="E65" s="327">
        <f t="shared" si="0"/>
        <v>365369</v>
      </c>
      <c r="F65" s="327">
        <f t="shared" si="0"/>
        <v>18494</v>
      </c>
      <c r="G65" s="227" t="s">
        <v>799</v>
      </c>
      <c r="H65" s="29"/>
      <c r="I65" s="29"/>
      <c r="J65" s="29"/>
      <c r="K65" s="29"/>
      <c r="L65" s="29"/>
      <c r="M65" s="29"/>
      <c r="N65" s="29"/>
      <c r="O65" s="29"/>
      <c r="P65" s="29"/>
      <c r="Q65" s="29"/>
      <c r="R65" s="29"/>
      <c r="S65" s="29"/>
      <c r="T65" s="29"/>
      <c r="U65" s="29"/>
      <c r="V65" s="29"/>
      <c r="W65" s="29"/>
    </row>
    <row r="66" spans="1:23" s="30" customFormat="1" ht="20.100000000000001" customHeight="1">
      <c r="A66" s="82"/>
      <c r="B66" s="352" t="s">
        <v>832</v>
      </c>
      <c r="C66" s="180" t="s">
        <v>467</v>
      </c>
      <c r="D66" s="181" t="s">
        <v>1723</v>
      </c>
      <c r="E66" s="353">
        <f t="shared" si="0"/>
        <v>2583818</v>
      </c>
      <c r="F66" s="353">
        <f t="shared" si="0"/>
        <v>65</v>
      </c>
      <c r="G66" s="230" t="s">
        <v>799</v>
      </c>
      <c r="H66" s="29"/>
      <c r="I66" s="29"/>
      <c r="J66" s="29"/>
      <c r="K66" s="29"/>
      <c r="L66" s="29"/>
      <c r="M66" s="29"/>
      <c r="N66" s="29"/>
      <c r="O66" s="29"/>
      <c r="P66" s="29"/>
      <c r="Q66" s="29"/>
      <c r="R66" s="29"/>
      <c r="S66" s="29"/>
      <c r="T66" s="29"/>
      <c r="U66" s="29"/>
      <c r="V66" s="29"/>
      <c r="W66" s="29"/>
    </row>
    <row r="67" spans="1:23" s="313" customFormat="1" ht="18.95" customHeight="1" thickBot="1">
      <c r="A67" s="311"/>
      <c r="B67" s="731" t="s">
        <v>833</v>
      </c>
      <c r="C67" s="731"/>
      <c r="D67" s="731"/>
      <c r="E67" s="731"/>
      <c r="F67" s="731"/>
      <c r="G67" s="731"/>
      <c r="H67" s="312"/>
      <c r="I67" s="312"/>
      <c r="J67" s="312"/>
      <c r="K67" s="312"/>
      <c r="L67" s="312"/>
      <c r="M67" s="312"/>
      <c r="N67" s="312"/>
      <c r="O67" s="312"/>
      <c r="P67" s="312"/>
      <c r="Q67" s="312"/>
      <c r="R67" s="312"/>
      <c r="S67" s="312"/>
      <c r="T67" s="312"/>
      <c r="U67" s="312"/>
      <c r="V67" s="312"/>
      <c r="W67" s="312"/>
    </row>
    <row r="68" spans="1:23" s="30" customFormat="1" ht="141.75" customHeight="1">
      <c r="A68" s="82"/>
      <c r="B68" s="187" t="s">
        <v>834</v>
      </c>
      <c r="C68" s="183" t="s">
        <v>414</v>
      </c>
      <c r="D68" s="184" t="s">
        <v>415</v>
      </c>
      <c r="E68" s="191" t="s">
        <v>835</v>
      </c>
      <c r="F68" s="191" t="s">
        <v>836</v>
      </c>
      <c r="G68" s="224" t="s">
        <v>837</v>
      </c>
      <c r="H68" s="43" t="s">
        <v>838</v>
      </c>
      <c r="I68" s="29"/>
      <c r="J68" s="29"/>
      <c r="K68" s="29"/>
      <c r="L68" s="29"/>
      <c r="M68" s="29"/>
      <c r="N68" s="29"/>
      <c r="O68" s="29"/>
      <c r="P68" s="29"/>
      <c r="Q68" s="29"/>
      <c r="R68" s="29"/>
      <c r="S68" s="29"/>
      <c r="T68" s="29"/>
      <c r="U68" s="29"/>
      <c r="V68" s="29"/>
      <c r="W68" s="29"/>
    </row>
    <row r="69" spans="1:23" s="30" customFormat="1" ht="79.5" customHeight="1">
      <c r="A69" s="82"/>
      <c r="B69" s="188" t="s">
        <v>839</v>
      </c>
      <c r="C69" s="189" t="s">
        <v>414</v>
      </c>
      <c r="D69" s="190" t="s">
        <v>415</v>
      </c>
      <c r="E69" s="685" t="s">
        <v>840</v>
      </c>
      <c r="F69" s="685"/>
      <c r="G69" s="227" t="s">
        <v>837</v>
      </c>
      <c r="H69" s="29"/>
      <c r="I69" s="29"/>
      <c r="J69" s="29"/>
      <c r="K69" s="29"/>
      <c r="L69" s="29"/>
      <c r="M69" s="29"/>
      <c r="N69" s="29"/>
      <c r="O69" s="29"/>
      <c r="P69" s="29"/>
      <c r="Q69" s="29"/>
      <c r="R69" s="29"/>
      <c r="S69" s="29"/>
      <c r="T69" s="29"/>
      <c r="U69" s="29"/>
      <c r="V69" s="29"/>
      <c r="W69" s="29"/>
    </row>
    <row r="70" spans="1:23" s="30" customFormat="1" ht="15">
      <c r="A70" s="82"/>
      <c r="B70" s="188" t="s">
        <v>841</v>
      </c>
      <c r="C70" s="189" t="s">
        <v>414</v>
      </c>
      <c r="D70" s="190" t="s">
        <v>415</v>
      </c>
      <c r="E70" s="326">
        <v>1</v>
      </c>
      <c r="F70" s="326">
        <v>0</v>
      </c>
      <c r="G70" s="227" t="s">
        <v>837</v>
      </c>
      <c r="H70" s="29"/>
      <c r="I70" s="29"/>
      <c r="J70" s="29"/>
      <c r="K70" s="29"/>
      <c r="L70" s="29"/>
      <c r="M70" s="29"/>
      <c r="N70" s="29"/>
      <c r="O70" s="29"/>
      <c r="P70" s="29"/>
      <c r="Q70" s="29"/>
      <c r="R70" s="29"/>
      <c r="S70" s="29"/>
      <c r="T70" s="29"/>
      <c r="U70" s="29"/>
      <c r="V70" s="29"/>
      <c r="W70" s="29"/>
    </row>
    <row r="71" spans="1:23" s="30" customFormat="1" ht="66" customHeight="1">
      <c r="A71" s="82"/>
      <c r="B71" s="186" t="s">
        <v>842</v>
      </c>
      <c r="C71" s="180" t="s">
        <v>414</v>
      </c>
      <c r="D71" s="181" t="s">
        <v>415</v>
      </c>
      <c r="E71" s="686" t="s">
        <v>1620</v>
      </c>
      <c r="F71" s="686"/>
      <c r="G71" s="230" t="s">
        <v>837</v>
      </c>
      <c r="H71" s="29"/>
      <c r="I71" s="29"/>
      <c r="J71" s="29"/>
      <c r="K71" s="29"/>
      <c r="L71" s="29"/>
      <c r="M71" s="29"/>
      <c r="N71" s="29"/>
      <c r="O71" s="29"/>
      <c r="P71" s="29"/>
      <c r="Q71" s="29"/>
      <c r="R71" s="29"/>
      <c r="S71" s="29"/>
      <c r="T71" s="29"/>
      <c r="U71" s="29"/>
      <c r="V71" s="29"/>
      <c r="W71" s="29"/>
    </row>
    <row r="72" spans="1:23" s="313" customFormat="1" ht="18.95" customHeight="1" thickBot="1">
      <c r="A72" s="311"/>
      <c r="B72" s="731" t="s">
        <v>843</v>
      </c>
      <c r="C72" s="731"/>
      <c r="D72" s="731"/>
      <c r="E72" s="731"/>
      <c r="F72" s="731"/>
      <c r="G72" s="731"/>
      <c r="H72" s="312"/>
      <c r="I72" s="312"/>
      <c r="J72" s="312"/>
      <c r="K72" s="312"/>
      <c r="L72" s="312"/>
      <c r="M72" s="312"/>
      <c r="N72" s="312"/>
      <c r="O72" s="312"/>
      <c r="P72" s="312"/>
      <c r="Q72" s="312"/>
      <c r="R72" s="312"/>
      <c r="S72" s="312"/>
      <c r="T72" s="312"/>
      <c r="U72" s="312"/>
      <c r="V72" s="312"/>
      <c r="W72" s="312"/>
    </row>
    <row r="73" spans="1:23" s="30" customFormat="1" ht="20.100000000000001" customHeight="1">
      <c r="A73" s="82"/>
      <c r="B73" s="187" t="s">
        <v>844</v>
      </c>
      <c r="C73" s="183" t="s">
        <v>467</v>
      </c>
      <c r="D73" s="184" t="s">
        <v>1723</v>
      </c>
      <c r="E73" s="340">
        <v>0</v>
      </c>
      <c r="F73" s="340">
        <v>0</v>
      </c>
      <c r="G73" s="329" t="s">
        <v>796</v>
      </c>
      <c r="H73" s="29"/>
      <c r="I73" s="29"/>
      <c r="J73" s="29"/>
      <c r="K73" s="29"/>
      <c r="L73" s="29"/>
      <c r="M73" s="29"/>
      <c r="N73" s="29"/>
      <c r="O73" s="29"/>
      <c r="P73" s="29"/>
      <c r="Q73" s="29"/>
      <c r="R73" s="29"/>
      <c r="S73" s="29"/>
      <c r="T73" s="29"/>
      <c r="U73" s="29"/>
      <c r="V73" s="29"/>
      <c r="W73" s="29"/>
    </row>
    <row r="74" spans="1:23" s="30" customFormat="1" ht="20.100000000000001" customHeight="1">
      <c r="A74" s="82"/>
      <c r="B74" s="188" t="s">
        <v>845</v>
      </c>
      <c r="C74" s="189" t="s">
        <v>467</v>
      </c>
      <c r="D74" s="190" t="s">
        <v>1723</v>
      </c>
      <c r="E74" s="323">
        <v>3486165</v>
      </c>
      <c r="F74" s="323">
        <v>0</v>
      </c>
      <c r="G74" s="239" t="s">
        <v>796</v>
      </c>
      <c r="H74" s="29"/>
      <c r="I74" s="29"/>
      <c r="J74" s="29"/>
      <c r="K74" s="29"/>
      <c r="L74" s="29"/>
      <c r="M74" s="29"/>
      <c r="N74" s="29"/>
      <c r="O74" s="29"/>
      <c r="P74" s="29"/>
      <c r="Q74" s="29"/>
      <c r="R74" s="29"/>
      <c r="S74" s="29"/>
      <c r="T74" s="29"/>
      <c r="U74" s="29"/>
      <c r="V74" s="29"/>
      <c r="W74" s="29"/>
    </row>
    <row r="75" spans="1:23" s="30" customFormat="1" ht="20.100000000000001" customHeight="1">
      <c r="A75" s="82"/>
      <c r="B75" s="188" t="s">
        <v>846</v>
      </c>
      <c r="C75" s="189" t="s">
        <v>467</v>
      </c>
      <c r="D75" s="190" t="s">
        <v>1723</v>
      </c>
      <c r="E75" s="323">
        <v>125344</v>
      </c>
      <c r="F75" s="323">
        <v>0</v>
      </c>
      <c r="G75" s="239" t="s">
        <v>796</v>
      </c>
      <c r="H75" s="29"/>
      <c r="I75" s="29"/>
      <c r="J75" s="29"/>
      <c r="K75" s="29"/>
      <c r="L75" s="29"/>
      <c r="M75" s="29"/>
      <c r="N75" s="29"/>
      <c r="O75" s="29"/>
      <c r="P75" s="29"/>
      <c r="Q75" s="29"/>
      <c r="R75" s="29"/>
      <c r="S75" s="29"/>
      <c r="T75" s="29"/>
      <c r="U75" s="29"/>
      <c r="V75" s="29"/>
      <c r="W75" s="29"/>
    </row>
    <row r="76" spans="1:23" s="30" customFormat="1" ht="20.100000000000001" customHeight="1">
      <c r="A76" s="82"/>
      <c r="B76" s="188" t="s">
        <v>847</v>
      </c>
      <c r="C76" s="189" t="s">
        <v>467</v>
      </c>
      <c r="D76" s="190" t="s">
        <v>1723</v>
      </c>
      <c r="E76" s="323">
        <v>0</v>
      </c>
      <c r="F76" s="323">
        <v>97112</v>
      </c>
      <c r="G76" s="239" t="s">
        <v>796</v>
      </c>
      <c r="H76" s="43"/>
      <c r="I76" s="29"/>
      <c r="J76" s="29"/>
      <c r="K76" s="29"/>
      <c r="L76" s="29"/>
      <c r="M76" s="29"/>
      <c r="N76" s="29"/>
      <c r="O76" s="29"/>
      <c r="P76" s="29"/>
      <c r="Q76" s="29"/>
      <c r="R76" s="29"/>
      <c r="S76" s="29"/>
      <c r="T76" s="29"/>
      <c r="U76" s="29"/>
      <c r="V76" s="29"/>
      <c r="W76" s="29"/>
    </row>
    <row r="77" spans="1:23" s="30" customFormat="1" ht="20.100000000000001" customHeight="1">
      <c r="A77" s="82"/>
      <c r="B77" s="188" t="s">
        <v>848</v>
      </c>
      <c r="C77" s="233" t="s">
        <v>467</v>
      </c>
      <c r="D77" s="190" t="s">
        <v>1723</v>
      </c>
      <c r="E77" s="323">
        <v>226089</v>
      </c>
      <c r="F77" s="323">
        <v>0</v>
      </c>
      <c r="G77" s="239" t="s">
        <v>796</v>
      </c>
      <c r="H77" s="29"/>
      <c r="I77" s="29"/>
      <c r="J77" s="29"/>
      <c r="K77" s="29"/>
      <c r="L77" s="29"/>
      <c r="M77" s="29"/>
      <c r="N77" s="29"/>
      <c r="O77" s="29"/>
      <c r="P77" s="29"/>
      <c r="Q77" s="29"/>
      <c r="R77" s="29"/>
      <c r="S77" s="29"/>
      <c r="T77" s="29"/>
      <c r="U77" s="29"/>
      <c r="V77" s="29"/>
      <c r="W77" s="29"/>
    </row>
    <row r="78" spans="1:23" s="30" customFormat="1" ht="20.100000000000001" customHeight="1">
      <c r="A78" s="82"/>
      <c r="B78" s="188" t="s">
        <v>849</v>
      </c>
      <c r="C78" s="233" t="s">
        <v>467</v>
      </c>
      <c r="D78" s="190" t="s">
        <v>1723</v>
      </c>
      <c r="E78" s="323">
        <v>23364</v>
      </c>
      <c r="F78" s="323">
        <v>24466</v>
      </c>
      <c r="G78" s="239" t="s">
        <v>796</v>
      </c>
      <c r="H78" s="29"/>
      <c r="I78" s="29"/>
      <c r="J78" s="29"/>
      <c r="K78" s="29"/>
      <c r="L78" s="29"/>
      <c r="M78" s="29"/>
      <c r="N78" s="29"/>
      <c r="O78" s="29"/>
      <c r="P78" s="29"/>
      <c r="Q78" s="29"/>
      <c r="R78" s="29"/>
      <c r="S78" s="29"/>
      <c r="T78" s="29"/>
      <c r="U78" s="29"/>
      <c r="V78" s="29"/>
      <c r="W78" s="29"/>
    </row>
    <row r="79" spans="1:23" s="30" customFormat="1" ht="20.100000000000001" customHeight="1">
      <c r="A79" s="82"/>
      <c r="B79" s="188" t="s">
        <v>850</v>
      </c>
      <c r="C79" s="233" t="s">
        <v>467</v>
      </c>
      <c r="D79" s="190" t="s">
        <v>1723</v>
      </c>
      <c r="E79" s="323">
        <v>120360</v>
      </c>
      <c r="F79" s="323">
        <v>537</v>
      </c>
      <c r="G79" s="239" t="s">
        <v>796</v>
      </c>
      <c r="H79" s="29"/>
      <c r="I79" s="29"/>
      <c r="J79" s="29"/>
      <c r="K79" s="29"/>
      <c r="L79" s="29"/>
      <c r="M79" s="29"/>
      <c r="N79" s="29"/>
      <c r="O79" s="29"/>
      <c r="P79" s="29"/>
      <c r="Q79" s="29"/>
      <c r="R79" s="29"/>
      <c r="S79" s="29"/>
      <c r="T79" s="29"/>
      <c r="U79" s="29"/>
      <c r="V79" s="29"/>
      <c r="W79" s="29"/>
    </row>
    <row r="80" spans="1:23" s="30" customFormat="1" ht="20.100000000000001" customHeight="1">
      <c r="A80" s="82"/>
      <c r="B80" s="355" t="s">
        <v>851</v>
      </c>
      <c r="C80" s="356" t="s">
        <v>467</v>
      </c>
      <c r="D80" s="357" t="s">
        <v>1723</v>
      </c>
      <c r="E80" s="358">
        <v>214760</v>
      </c>
      <c r="F80" s="358">
        <v>0</v>
      </c>
      <c r="G80" s="359" t="s">
        <v>796</v>
      </c>
      <c r="H80" s="29"/>
      <c r="I80" s="29"/>
      <c r="J80" s="29"/>
      <c r="K80" s="29"/>
      <c r="L80" s="29"/>
      <c r="M80" s="29"/>
      <c r="N80" s="29"/>
      <c r="O80" s="29"/>
      <c r="P80" s="29"/>
      <c r="Q80" s="29"/>
      <c r="R80" s="29"/>
      <c r="S80" s="29"/>
      <c r="T80" s="29"/>
      <c r="U80" s="29"/>
      <c r="V80" s="29"/>
      <c r="W80" s="29"/>
    </row>
    <row r="81" spans="1:23" s="313" customFormat="1" ht="18.95" customHeight="1" thickBot="1">
      <c r="A81" s="311"/>
      <c r="B81" s="731" t="s">
        <v>852</v>
      </c>
      <c r="C81" s="731"/>
      <c r="D81" s="731"/>
      <c r="E81" s="731"/>
      <c r="F81" s="731"/>
      <c r="G81" s="731"/>
      <c r="H81" s="312"/>
      <c r="I81" s="312"/>
      <c r="J81" s="312"/>
      <c r="K81" s="312"/>
      <c r="L81" s="312"/>
      <c r="M81" s="312"/>
      <c r="N81" s="312"/>
      <c r="O81" s="312"/>
      <c r="P81" s="312"/>
      <c r="Q81" s="312"/>
      <c r="R81" s="312"/>
      <c r="S81" s="312"/>
      <c r="T81" s="312"/>
      <c r="U81" s="312"/>
      <c r="V81" s="312"/>
      <c r="W81" s="312"/>
    </row>
    <row r="82" spans="1:23" s="30" customFormat="1" ht="20.100000000000001" customHeight="1">
      <c r="A82" s="82"/>
      <c r="B82" s="211" t="s">
        <v>853</v>
      </c>
      <c r="C82" s="209" t="s">
        <v>467</v>
      </c>
      <c r="D82" s="184" t="s">
        <v>1723</v>
      </c>
      <c r="E82" s="330">
        <v>1641158</v>
      </c>
      <c r="F82" s="330">
        <v>97112</v>
      </c>
      <c r="G82" s="220" t="s">
        <v>796</v>
      </c>
      <c r="H82" s="29"/>
      <c r="I82" s="29"/>
      <c r="J82" s="29"/>
      <c r="K82" s="29"/>
      <c r="L82" s="29"/>
      <c r="M82" s="29"/>
      <c r="N82" s="29"/>
      <c r="O82" s="29"/>
      <c r="P82" s="29"/>
      <c r="Q82" s="29"/>
      <c r="R82" s="29"/>
      <c r="S82" s="29"/>
      <c r="T82" s="29"/>
      <c r="U82" s="29"/>
      <c r="V82" s="29"/>
      <c r="W82" s="29"/>
    </row>
    <row r="83" spans="1:23" s="30" customFormat="1" ht="30">
      <c r="A83" s="82"/>
      <c r="B83" s="213" t="s">
        <v>854</v>
      </c>
      <c r="C83" s="214" t="s">
        <v>414</v>
      </c>
      <c r="D83" s="190" t="s">
        <v>1723</v>
      </c>
      <c r="E83" s="383" t="s">
        <v>1619</v>
      </c>
      <c r="F83" s="383" t="s">
        <v>855</v>
      </c>
      <c r="G83" s="275" t="s">
        <v>796</v>
      </c>
      <c r="H83" s="43" t="s">
        <v>838</v>
      </c>
      <c r="I83" s="29"/>
      <c r="J83" s="29"/>
      <c r="K83" s="29"/>
      <c r="L83" s="29"/>
      <c r="M83" s="29"/>
      <c r="N83" s="29"/>
      <c r="O83" s="29"/>
      <c r="P83" s="29"/>
      <c r="Q83" s="29"/>
      <c r="R83" s="29"/>
      <c r="S83" s="29"/>
      <c r="T83" s="29"/>
      <c r="U83" s="29"/>
      <c r="V83" s="29"/>
      <c r="W83" s="29"/>
    </row>
    <row r="84" spans="1:23" s="30" customFormat="1" ht="20.100000000000001" customHeight="1">
      <c r="A84" s="82"/>
      <c r="B84" s="213" t="s">
        <v>856</v>
      </c>
      <c r="C84" s="214" t="s">
        <v>467</v>
      </c>
      <c r="D84" s="190" t="s">
        <v>1723</v>
      </c>
      <c r="E84" s="331">
        <v>2411200</v>
      </c>
      <c r="F84" s="331">
        <v>0</v>
      </c>
      <c r="G84" s="275" t="s">
        <v>796</v>
      </c>
      <c r="H84" s="29"/>
      <c r="I84" s="29"/>
      <c r="J84" s="29"/>
      <c r="K84" s="29"/>
      <c r="L84" s="29"/>
      <c r="M84" s="29"/>
      <c r="N84" s="29"/>
      <c r="O84" s="29"/>
      <c r="P84" s="29"/>
      <c r="Q84" s="29"/>
      <c r="R84" s="29"/>
      <c r="S84" s="29"/>
      <c r="T84" s="29"/>
      <c r="U84" s="29"/>
      <c r="V84" s="29"/>
      <c r="W84" s="29"/>
    </row>
    <row r="85" spans="1:23" s="30" customFormat="1" ht="30">
      <c r="A85" s="82"/>
      <c r="B85" s="355" t="s">
        <v>857</v>
      </c>
      <c r="C85" s="356" t="s">
        <v>414</v>
      </c>
      <c r="D85" s="357" t="s">
        <v>1723</v>
      </c>
      <c r="E85" s="592" t="s">
        <v>858</v>
      </c>
      <c r="F85" s="361"/>
      <c r="G85" s="359" t="s">
        <v>796</v>
      </c>
      <c r="H85" s="29"/>
      <c r="I85" s="43"/>
      <c r="J85" s="29"/>
      <c r="K85" s="29"/>
      <c r="L85" s="29"/>
      <c r="M85" s="29"/>
      <c r="N85" s="29"/>
      <c r="O85" s="29"/>
      <c r="P85" s="29"/>
      <c r="Q85" s="29"/>
      <c r="R85" s="29"/>
      <c r="S85" s="29"/>
      <c r="T85" s="29"/>
      <c r="U85" s="29"/>
      <c r="V85" s="29"/>
      <c r="W85" s="29"/>
    </row>
    <row r="86" spans="1:23" s="313" customFormat="1" ht="18.95" customHeight="1" thickBot="1">
      <c r="A86" s="311"/>
      <c r="B86" s="731" t="s">
        <v>859</v>
      </c>
      <c r="C86" s="731"/>
      <c r="D86" s="731"/>
      <c r="E86" s="731"/>
      <c r="F86" s="731"/>
      <c r="G86" s="731"/>
      <c r="H86" s="312"/>
      <c r="I86" s="312"/>
      <c r="J86" s="312"/>
      <c r="K86" s="312"/>
      <c r="L86" s="312"/>
      <c r="M86" s="312"/>
      <c r="N86" s="312"/>
      <c r="O86" s="312"/>
      <c r="P86" s="312"/>
      <c r="Q86" s="312"/>
      <c r="R86" s="312"/>
      <c r="S86" s="312"/>
      <c r="T86" s="312"/>
      <c r="U86" s="312"/>
      <c r="V86" s="312"/>
      <c r="W86" s="312"/>
    </row>
    <row r="87" spans="1:23" s="30" customFormat="1" ht="30">
      <c r="A87" s="82"/>
      <c r="B87" s="211" t="s">
        <v>860</v>
      </c>
      <c r="C87" s="209" t="s">
        <v>414</v>
      </c>
      <c r="D87" s="210" t="s">
        <v>415</v>
      </c>
      <c r="E87" s="596" t="s">
        <v>861</v>
      </c>
      <c r="F87" s="596" t="s">
        <v>862</v>
      </c>
      <c r="G87" s="220" t="s">
        <v>863</v>
      </c>
      <c r="H87" s="29"/>
      <c r="I87" s="29"/>
      <c r="J87" s="29"/>
      <c r="K87" s="29"/>
      <c r="L87" s="29"/>
      <c r="M87" s="29"/>
      <c r="N87" s="29"/>
      <c r="O87" s="29"/>
      <c r="P87" s="29"/>
      <c r="Q87" s="29"/>
      <c r="R87" s="29"/>
      <c r="S87" s="29"/>
      <c r="T87" s="29"/>
      <c r="U87" s="29"/>
      <c r="V87" s="29"/>
      <c r="W87" s="29"/>
    </row>
    <row r="88" spans="1:23" s="30" customFormat="1" ht="20.100000000000001" customHeight="1">
      <c r="A88" s="82"/>
      <c r="B88" s="294" t="s">
        <v>864</v>
      </c>
      <c r="C88" s="214" t="s">
        <v>467</v>
      </c>
      <c r="D88" s="190" t="s">
        <v>1723</v>
      </c>
      <c r="E88" s="332">
        <f>+E90+E95+E99+E103+E107</f>
        <v>3018688</v>
      </c>
      <c r="F88" s="332">
        <f>+F90+F95+F99+F103+F107</f>
        <v>40174</v>
      </c>
      <c r="G88" s="275" t="s">
        <v>863</v>
      </c>
      <c r="H88" s="29"/>
      <c r="I88" s="29"/>
      <c r="J88" s="29"/>
      <c r="K88" s="29"/>
      <c r="L88" s="29"/>
      <c r="M88" s="29"/>
      <c r="N88" s="29"/>
      <c r="O88" s="29"/>
      <c r="P88" s="29"/>
      <c r="Q88" s="29"/>
      <c r="R88" s="29"/>
      <c r="S88" s="29"/>
      <c r="T88" s="29"/>
      <c r="U88" s="29"/>
      <c r="V88" s="29"/>
      <c r="W88" s="29"/>
    </row>
    <row r="89" spans="1:23" s="30" customFormat="1" ht="45">
      <c r="A89" s="82"/>
      <c r="B89" s="213" t="s">
        <v>865</v>
      </c>
      <c r="C89" s="214" t="s">
        <v>414</v>
      </c>
      <c r="D89" s="215" t="s">
        <v>415</v>
      </c>
      <c r="E89" s="216" t="s">
        <v>1621</v>
      </c>
      <c r="F89" s="216" t="s">
        <v>866</v>
      </c>
      <c r="G89" s="275" t="s">
        <v>863</v>
      </c>
      <c r="H89" s="29"/>
      <c r="I89" s="29"/>
      <c r="J89" s="29"/>
      <c r="K89" s="29"/>
      <c r="L89" s="29"/>
      <c r="M89" s="29"/>
      <c r="N89" s="29"/>
      <c r="O89" s="29"/>
      <c r="P89" s="29"/>
      <c r="Q89" s="29"/>
      <c r="R89" s="29"/>
      <c r="S89" s="29"/>
      <c r="T89" s="29"/>
      <c r="U89" s="29"/>
      <c r="V89" s="29"/>
      <c r="W89" s="29"/>
    </row>
    <row r="90" spans="1:23" s="30" customFormat="1" ht="30">
      <c r="A90" s="82"/>
      <c r="B90" s="294" t="s">
        <v>867</v>
      </c>
      <c r="C90" s="214" t="s">
        <v>467</v>
      </c>
      <c r="D90" s="190" t="s">
        <v>1723</v>
      </c>
      <c r="E90" s="333">
        <f>+E92+E93+E94</f>
        <v>2811792</v>
      </c>
      <c r="F90" s="333">
        <f>+F92+F93+F94</f>
        <v>25003</v>
      </c>
      <c r="G90" s="275" t="s">
        <v>863</v>
      </c>
      <c r="H90" s="29"/>
      <c r="I90" s="29"/>
      <c r="J90" s="29"/>
      <c r="K90" s="29"/>
      <c r="L90" s="29"/>
      <c r="M90" s="29"/>
      <c r="N90" s="29"/>
      <c r="O90" s="29"/>
      <c r="P90" s="29"/>
      <c r="Q90" s="29"/>
      <c r="R90" s="29"/>
      <c r="S90" s="29"/>
      <c r="T90" s="29"/>
      <c r="U90" s="29"/>
      <c r="V90" s="29"/>
      <c r="W90" s="29"/>
    </row>
    <row r="91" spans="1:23" s="30" customFormat="1" ht="105">
      <c r="A91" s="82"/>
      <c r="B91" s="286" t="s">
        <v>868</v>
      </c>
      <c r="C91" s="214" t="s">
        <v>414</v>
      </c>
      <c r="D91" s="215" t="s">
        <v>415</v>
      </c>
      <c r="E91" s="216" t="s">
        <v>1622</v>
      </c>
      <c r="F91" s="216" t="s">
        <v>869</v>
      </c>
      <c r="G91" s="275" t="s">
        <v>863</v>
      </c>
      <c r="H91" s="29"/>
      <c r="I91" s="29"/>
      <c r="J91" s="29"/>
      <c r="K91" s="29"/>
      <c r="L91" s="29"/>
      <c r="M91" s="29"/>
      <c r="N91" s="29"/>
      <c r="O91" s="29"/>
      <c r="P91" s="29"/>
      <c r="Q91" s="29"/>
      <c r="R91" s="29"/>
      <c r="S91" s="29"/>
      <c r="T91" s="29"/>
      <c r="U91" s="29"/>
      <c r="V91" s="29"/>
      <c r="W91" s="29"/>
    </row>
    <row r="92" spans="1:23" s="30" customFormat="1" ht="20.100000000000001" customHeight="1">
      <c r="A92" s="82"/>
      <c r="B92" s="334" t="s">
        <v>870</v>
      </c>
      <c r="C92" s="214" t="s">
        <v>467</v>
      </c>
      <c r="D92" s="190" t="s">
        <v>1723</v>
      </c>
      <c r="E92" s="331">
        <v>143724</v>
      </c>
      <c r="F92" s="331">
        <v>25003</v>
      </c>
      <c r="G92" s="275" t="s">
        <v>863</v>
      </c>
      <c r="H92" s="29"/>
      <c r="I92" s="29"/>
      <c r="J92" s="29"/>
      <c r="K92" s="29"/>
      <c r="L92" s="29"/>
      <c r="M92" s="29"/>
      <c r="N92" s="29"/>
      <c r="O92" s="29"/>
      <c r="P92" s="29"/>
      <c r="Q92" s="29"/>
      <c r="R92" s="29"/>
      <c r="S92" s="29"/>
      <c r="T92" s="29"/>
      <c r="U92" s="29"/>
      <c r="V92" s="29"/>
      <c r="W92" s="29"/>
    </row>
    <row r="93" spans="1:23" s="30" customFormat="1" ht="20.100000000000001" customHeight="1">
      <c r="A93" s="82"/>
      <c r="B93" s="334" t="s">
        <v>871</v>
      </c>
      <c r="C93" s="214" t="s">
        <v>467</v>
      </c>
      <c r="D93" s="190" t="s">
        <v>1723</v>
      </c>
      <c r="E93" s="331">
        <v>2668068</v>
      </c>
      <c r="F93" s="331">
        <v>0</v>
      </c>
      <c r="G93" s="275"/>
      <c r="H93" s="29"/>
      <c r="I93" s="29"/>
      <c r="J93" s="29"/>
      <c r="K93" s="29"/>
      <c r="L93" s="29"/>
      <c r="M93" s="29"/>
      <c r="N93" s="29"/>
      <c r="O93" s="29"/>
      <c r="P93" s="29"/>
      <c r="Q93" s="29"/>
      <c r="R93" s="29"/>
      <c r="S93" s="29"/>
      <c r="T93" s="29"/>
      <c r="U93" s="29"/>
      <c r="V93" s="29"/>
      <c r="W93" s="29"/>
    </row>
    <row r="94" spans="1:23" s="30" customFormat="1" ht="20.100000000000001" customHeight="1">
      <c r="A94" s="82"/>
      <c r="B94" s="334" t="s">
        <v>805</v>
      </c>
      <c r="C94" s="214" t="s">
        <v>467</v>
      </c>
      <c r="D94" s="190" t="s">
        <v>1723</v>
      </c>
      <c r="E94" s="331">
        <v>0</v>
      </c>
      <c r="F94" s="331">
        <v>0</v>
      </c>
      <c r="G94" s="275" t="s">
        <v>863</v>
      </c>
      <c r="H94" s="29"/>
      <c r="I94" s="29"/>
      <c r="J94" s="29"/>
      <c r="K94" s="29"/>
      <c r="L94" s="29"/>
      <c r="M94" s="29"/>
      <c r="N94" s="29"/>
      <c r="O94" s="29"/>
      <c r="P94" s="29"/>
      <c r="Q94" s="29"/>
      <c r="R94" s="29"/>
      <c r="S94" s="29"/>
      <c r="T94" s="29"/>
      <c r="U94" s="29"/>
      <c r="V94" s="29"/>
      <c r="W94" s="29"/>
    </row>
    <row r="95" spans="1:23" s="30" customFormat="1" ht="30">
      <c r="A95" s="82"/>
      <c r="B95" s="294" t="s">
        <v>872</v>
      </c>
      <c r="C95" s="214" t="s">
        <v>467</v>
      </c>
      <c r="D95" s="190" t="s">
        <v>1723</v>
      </c>
      <c r="E95" s="335">
        <f>SUM(E97:E98)</f>
        <v>206896</v>
      </c>
      <c r="F95" s="335">
        <f>SUM(F97:F98)</f>
        <v>15171</v>
      </c>
      <c r="G95" s="275" t="s">
        <v>863</v>
      </c>
      <c r="H95" s="29"/>
      <c r="I95" s="29"/>
      <c r="J95" s="29"/>
      <c r="K95" s="29"/>
      <c r="L95" s="29"/>
      <c r="M95" s="29"/>
      <c r="N95" s="29"/>
      <c r="O95" s="29"/>
      <c r="P95" s="29"/>
      <c r="Q95" s="29"/>
      <c r="R95" s="29"/>
      <c r="S95" s="29"/>
      <c r="T95" s="29"/>
      <c r="U95" s="29"/>
      <c r="V95" s="29"/>
      <c r="W95" s="29"/>
    </row>
    <row r="96" spans="1:23" s="30" customFormat="1" ht="20.100000000000001" customHeight="1">
      <c r="A96" s="82"/>
      <c r="B96" s="334" t="s">
        <v>873</v>
      </c>
      <c r="C96" s="214" t="s">
        <v>414</v>
      </c>
      <c r="D96" s="215" t="s">
        <v>415</v>
      </c>
      <c r="E96" s="218" t="s">
        <v>874</v>
      </c>
      <c r="F96" s="308"/>
      <c r="G96" s="275" t="s">
        <v>863</v>
      </c>
      <c r="H96" s="29"/>
      <c r="I96" s="29"/>
      <c r="J96" s="29"/>
      <c r="K96" s="29"/>
      <c r="L96" s="29"/>
      <c r="M96" s="29"/>
      <c r="N96" s="29"/>
      <c r="O96" s="29"/>
      <c r="P96" s="29"/>
      <c r="Q96" s="29"/>
      <c r="R96" s="29"/>
      <c r="S96" s="29"/>
      <c r="T96" s="29"/>
      <c r="U96" s="29"/>
      <c r="V96" s="29"/>
      <c r="W96" s="29"/>
    </row>
    <row r="97" spans="1:23" s="30" customFormat="1" ht="20.100000000000001" customHeight="1">
      <c r="A97" s="82"/>
      <c r="B97" s="334" t="s">
        <v>804</v>
      </c>
      <c r="C97" s="214" t="s">
        <v>467</v>
      </c>
      <c r="D97" s="190" t="s">
        <v>1723</v>
      </c>
      <c r="E97" s="331">
        <v>206896</v>
      </c>
      <c r="F97" s="331">
        <v>15171</v>
      </c>
      <c r="G97" s="275" t="s">
        <v>863</v>
      </c>
      <c r="H97" s="29"/>
      <c r="I97" s="29"/>
      <c r="J97" s="29"/>
      <c r="K97" s="29"/>
      <c r="L97" s="29"/>
      <c r="M97" s="29"/>
      <c r="N97" s="29"/>
      <c r="O97" s="29"/>
      <c r="P97" s="29"/>
      <c r="Q97" s="29"/>
      <c r="R97" s="29"/>
      <c r="S97" s="29"/>
      <c r="T97" s="29"/>
      <c r="U97" s="29"/>
      <c r="V97" s="29"/>
      <c r="W97" s="29"/>
    </row>
    <row r="98" spans="1:23" s="30" customFormat="1" ht="20.100000000000001" customHeight="1">
      <c r="A98" s="82"/>
      <c r="B98" s="334" t="s">
        <v>805</v>
      </c>
      <c r="C98" s="214" t="s">
        <v>467</v>
      </c>
      <c r="D98" s="190" t="s">
        <v>1723</v>
      </c>
      <c r="E98" s="331">
        <v>0</v>
      </c>
      <c r="F98" s="331">
        <v>0</v>
      </c>
      <c r="G98" s="275" t="s">
        <v>863</v>
      </c>
      <c r="H98" s="29"/>
      <c r="I98" s="29"/>
      <c r="J98" s="29"/>
      <c r="K98" s="29"/>
      <c r="L98" s="29"/>
      <c r="M98" s="29"/>
      <c r="N98" s="29"/>
      <c r="O98" s="29"/>
      <c r="P98" s="29"/>
      <c r="Q98" s="29"/>
      <c r="R98" s="29"/>
      <c r="S98" s="29"/>
      <c r="T98" s="29"/>
      <c r="U98" s="29"/>
      <c r="V98" s="29"/>
      <c r="W98" s="29"/>
    </row>
    <row r="99" spans="1:23" s="30" customFormat="1" ht="30">
      <c r="A99" s="82"/>
      <c r="B99" s="294" t="s">
        <v>875</v>
      </c>
      <c r="C99" s="214" t="s">
        <v>467</v>
      </c>
      <c r="D99" s="190" t="s">
        <v>1723</v>
      </c>
      <c r="E99" s="336">
        <f>SUM(E101:E102)</f>
        <v>0</v>
      </c>
      <c r="F99" s="336">
        <f>SUM(F101:F102)</f>
        <v>0</v>
      </c>
      <c r="G99" s="275" t="s">
        <v>863</v>
      </c>
      <c r="H99" s="29"/>
      <c r="I99" s="29"/>
      <c r="J99" s="29"/>
      <c r="K99" s="29"/>
      <c r="L99" s="29"/>
      <c r="M99" s="29"/>
      <c r="N99" s="29"/>
      <c r="O99" s="29"/>
      <c r="P99" s="29"/>
      <c r="Q99" s="29"/>
      <c r="R99" s="29"/>
      <c r="S99" s="29"/>
      <c r="T99" s="29"/>
      <c r="U99" s="29"/>
      <c r="V99" s="29"/>
      <c r="W99" s="29"/>
    </row>
    <row r="100" spans="1:23" s="30" customFormat="1" ht="30">
      <c r="A100" s="82"/>
      <c r="B100" s="334" t="s">
        <v>876</v>
      </c>
      <c r="C100" s="214" t="s">
        <v>414</v>
      </c>
      <c r="D100" s="215" t="s">
        <v>415</v>
      </c>
      <c r="E100" s="216" t="s">
        <v>877</v>
      </c>
      <c r="F100" s="216" t="s">
        <v>878</v>
      </c>
      <c r="G100" s="275" t="s">
        <v>863</v>
      </c>
      <c r="H100" s="29"/>
      <c r="I100" s="29"/>
      <c r="J100" s="29"/>
      <c r="K100" s="29"/>
      <c r="L100" s="29"/>
      <c r="M100" s="29"/>
      <c r="N100" s="29"/>
      <c r="O100" s="29"/>
      <c r="P100" s="29"/>
      <c r="Q100" s="29"/>
      <c r="R100" s="29"/>
      <c r="S100" s="29"/>
      <c r="T100" s="29"/>
      <c r="U100" s="29"/>
      <c r="V100" s="29"/>
      <c r="W100" s="29"/>
    </row>
    <row r="101" spans="1:23" s="30" customFormat="1" ht="20.100000000000001" customHeight="1">
      <c r="A101" s="82"/>
      <c r="B101" s="334" t="s">
        <v>804</v>
      </c>
      <c r="C101" s="214" t="s">
        <v>467</v>
      </c>
      <c r="D101" s="190" t="s">
        <v>1723</v>
      </c>
      <c r="E101" s="337">
        <v>0</v>
      </c>
      <c r="F101" s="337">
        <v>0</v>
      </c>
      <c r="G101" s="275" t="s">
        <v>863</v>
      </c>
      <c r="H101" s="29"/>
      <c r="I101" s="29"/>
      <c r="J101" s="29"/>
      <c r="K101" s="29"/>
      <c r="L101" s="29"/>
      <c r="M101" s="29"/>
      <c r="N101" s="29"/>
      <c r="O101" s="29"/>
      <c r="P101" s="29"/>
      <c r="Q101" s="29"/>
      <c r="R101" s="29"/>
      <c r="S101" s="29"/>
      <c r="T101" s="29"/>
      <c r="U101" s="29"/>
      <c r="V101" s="29"/>
      <c r="W101" s="29"/>
    </row>
    <row r="102" spans="1:23" s="30" customFormat="1" ht="20.100000000000001" customHeight="1">
      <c r="A102" s="82"/>
      <c r="B102" s="334" t="s">
        <v>805</v>
      </c>
      <c r="C102" s="214" t="s">
        <v>467</v>
      </c>
      <c r="D102" s="190" t="s">
        <v>1723</v>
      </c>
      <c r="E102" s="337">
        <v>0</v>
      </c>
      <c r="F102" s="337">
        <v>0</v>
      </c>
      <c r="G102" s="275" t="s">
        <v>863</v>
      </c>
      <c r="H102" s="29"/>
      <c r="I102" s="29"/>
      <c r="J102" s="29"/>
      <c r="K102" s="29"/>
      <c r="L102" s="29"/>
      <c r="M102" s="29"/>
      <c r="N102" s="29"/>
      <c r="O102" s="29"/>
      <c r="P102" s="29"/>
      <c r="Q102" s="29"/>
      <c r="R102" s="29"/>
      <c r="S102" s="29"/>
      <c r="T102" s="29"/>
      <c r="U102" s="29"/>
      <c r="V102" s="29"/>
      <c r="W102" s="29"/>
    </row>
    <row r="103" spans="1:23" s="30" customFormat="1" ht="30">
      <c r="A103" s="82"/>
      <c r="B103" s="294" t="s">
        <v>879</v>
      </c>
      <c r="C103" s="214" t="s">
        <v>467</v>
      </c>
      <c r="D103" s="190" t="s">
        <v>1723</v>
      </c>
      <c r="E103" s="337">
        <f>SUM(E105:E106)</f>
        <v>0</v>
      </c>
      <c r="F103" s="337">
        <f>SUM(F105:F106)</f>
        <v>0</v>
      </c>
      <c r="G103" s="275" t="s">
        <v>863</v>
      </c>
      <c r="H103" s="29"/>
      <c r="I103" s="29"/>
      <c r="J103" s="29"/>
      <c r="K103" s="29"/>
      <c r="L103" s="29"/>
      <c r="M103" s="29"/>
      <c r="N103" s="29"/>
      <c r="O103" s="29"/>
      <c r="P103" s="29"/>
      <c r="Q103" s="29"/>
      <c r="R103" s="29"/>
      <c r="S103" s="29"/>
      <c r="T103" s="29"/>
      <c r="U103" s="29"/>
      <c r="V103" s="29"/>
      <c r="W103" s="29"/>
    </row>
    <row r="104" spans="1:23" s="30" customFormat="1" ht="30">
      <c r="A104" s="82"/>
      <c r="B104" s="334" t="s">
        <v>880</v>
      </c>
      <c r="C104" s="214" t="s">
        <v>414</v>
      </c>
      <c r="D104" s="215" t="s">
        <v>415</v>
      </c>
      <c r="E104" s="216" t="s">
        <v>881</v>
      </c>
      <c r="F104" s="216" t="s">
        <v>882</v>
      </c>
      <c r="G104" s="275" t="s">
        <v>863</v>
      </c>
      <c r="H104" s="29"/>
      <c r="I104" s="29"/>
      <c r="J104" s="29"/>
      <c r="K104" s="29"/>
      <c r="L104" s="29"/>
      <c r="M104" s="29"/>
      <c r="N104" s="29"/>
      <c r="O104" s="29"/>
      <c r="P104" s="29"/>
      <c r="Q104" s="29"/>
      <c r="R104" s="29"/>
      <c r="S104" s="29"/>
      <c r="T104" s="29"/>
      <c r="U104" s="29"/>
      <c r="V104" s="29"/>
      <c r="W104" s="29"/>
    </row>
    <row r="105" spans="1:23" s="30" customFormat="1" ht="30">
      <c r="A105" s="82"/>
      <c r="B105" s="334" t="s">
        <v>883</v>
      </c>
      <c r="C105" s="214" t="s">
        <v>467</v>
      </c>
      <c r="D105" s="190" t="s">
        <v>1723</v>
      </c>
      <c r="E105" s="337">
        <v>0</v>
      </c>
      <c r="F105" s="337">
        <v>0</v>
      </c>
      <c r="G105" s="275" t="s">
        <v>863</v>
      </c>
      <c r="H105" s="29"/>
      <c r="I105" s="29"/>
      <c r="J105" s="29"/>
      <c r="K105" s="29"/>
      <c r="L105" s="29"/>
      <c r="M105" s="29"/>
      <c r="N105" s="29"/>
      <c r="O105" s="29"/>
      <c r="P105" s="29"/>
      <c r="Q105" s="29"/>
      <c r="R105" s="29"/>
      <c r="S105" s="29"/>
      <c r="T105" s="29"/>
      <c r="U105" s="29"/>
      <c r="V105" s="29"/>
      <c r="W105" s="29"/>
    </row>
    <row r="106" spans="1:23" s="30" customFormat="1" ht="30">
      <c r="A106" s="82"/>
      <c r="B106" s="334" t="s">
        <v>884</v>
      </c>
      <c r="C106" s="214" t="s">
        <v>467</v>
      </c>
      <c r="D106" s="190" t="s">
        <v>1723</v>
      </c>
      <c r="E106" s="337">
        <v>0</v>
      </c>
      <c r="F106" s="337">
        <v>0</v>
      </c>
      <c r="G106" s="275" t="s">
        <v>863</v>
      </c>
      <c r="H106" s="29"/>
      <c r="I106" s="29"/>
      <c r="J106" s="29"/>
      <c r="K106" s="29"/>
      <c r="L106" s="29"/>
      <c r="M106" s="29"/>
      <c r="N106" s="29"/>
      <c r="O106" s="29"/>
      <c r="P106" s="29"/>
      <c r="Q106" s="29"/>
      <c r="R106" s="29"/>
      <c r="S106" s="29"/>
      <c r="T106" s="29"/>
      <c r="U106" s="29"/>
      <c r="V106" s="29"/>
      <c r="W106" s="29"/>
    </row>
    <row r="107" spans="1:23" s="30" customFormat="1" ht="30">
      <c r="A107" s="82"/>
      <c r="B107" s="294" t="s">
        <v>885</v>
      </c>
      <c r="C107" s="214" t="s">
        <v>467</v>
      </c>
      <c r="D107" s="190" t="s">
        <v>1723</v>
      </c>
      <c r="E107" s="337">
        <f>SUM(E109:E110)</f>
        <v>0</v>
      </c>
      <c r="F107" s="337">
        <f>SUM(F109:F110)</f>
        <v>0</v>
      </c>
      <c r="G107" s="275" t="s">
        <v>863</v>
      </c>
      <c r="H107" s="29"/>
      <c r="I107" s="29"/>
      <c r="J107" s="29"/>
      <c r="K107" s="29"/>
      <c r="L107" s="29"/>
      <c r="M107" s="29"/>
      <c r="N107" s="29"/>
      <c r="O107" s="29"/>
      <c r="P107" s="29"/>
      <c r="Q107" s="29"/>
      <c r="R107" s="29"/>
      <c r="S107" s="29"/>
      <c r="T107" s="29"/>
      <c r="U107" s="29"/>
      <c r="V107" s="29"/>
      <c r="W107" s="29"/>
    </row>
    <row r="108" spans="1:23" s="30" customFormat="1" ht="30">
      <c r="A108" s="82"/>
      <c r="B108" s="334" t="s">
        <v>1602</v>
      </c>
      <c r="C108" s="214" t="s">
        <v>414</v>
      </c>
      <c r="D108" s="215" t="s">
        <v>415</v>
      </c>
      <c r="E108" s="216" t="s">
        <v>886</v>
      </c>
      <c r="F108" s="216" t="s">
        <v>887</v>
      </c>
      <c r="G108" s="275" t="s">
        <v>863</v>
      </c>
      <c r="H108" s="29"/>
      <c r="I108" s="29"/>
      <c r="J108" s="29"/>
      <c r="K108" s="29"/>
      <c r="L108" s="29"/>
      <c r="M108" s="29"/>
      <c r="N108" s="29"/>
      <c r="O108" s="29"/>
      <c r="P108" s="29"/>
      <c r="Q108" s="29"/>
      <c r="R108" s="29"/>
      <c r="S108" s="29"/>
      <c r="T108" s="29"/>
      <c r="U108" s="29"/>
      <c r="V108" s="29"/>
      <c r="W108" s="29"/>
    </row>
    <row r="109" spans="1:23" s="30" customFormat="1" ht="30">
      <c r="A109" s="82"/>
      <c r="B109" s="334" t="s">
        <v>888</v>
      </c>
      <c r="C109" s="214" t="s">
        <v>467</v>
      </c>
      <c r="D109" s="215" t="s">
        <v>415</v>
      </c>
      <c r="E109" s="338">
        <v>0</v>
      </c>
      <c r="F109" s="338">
        <v>0</v>
      </c>
      <c r="G109" s="275" t="s">
        <v>863</v>
      </c>
      <c r="H109" s="29"/>
      <c r="I109" s="29"/>
      <c r="J109" s="29"/>
      <c r="K109" s="29"/>
      <c r="L109" s="29"/>
      <c r="M109" s="29"/>
      <c r="N109" s="29"/>
      <c r="O109" s="29"/>
      <c r="P109" s="29"/>
      <c r="Q109" s="29"/>
      <c r="R109" s="29"/>
      <c r="S109" s="29"/>
      <c r="T109" s="29"/>
      <c r="U109" s="29"/>
      <c r="V109" s="29"/>
      <c r="W109" s="29"/>
    </row>
    <row r="110" spans="1:23" s="30" customFormat="1" ht="30">
      <c r="A110" s="82"/>
      <c r="B110" s="334" t="s">
        <v>889</v>
      </c>
      <c r="C110" s="214" t="s">
        <v>467</v>
      </c>
      <c r="D110" s="190" t="s">
        <v>1723</v>
      </c>
      <c r="E110" s="337">
        <v>0</v>
      </c>
      <c r="F110" s="337">
        <v>0</v>
      </c>
      <c r="G110" s="275" t="s">
        <v>863</v>
      </c>
      <c r="H110" s="29"/>
      <c r="I110" s="29"/>
      <c r="J110" s="29"/>
      <c r="K110" s="29"/>
      <c r="L110" s="29"/>
      <c r="M110" s="29"/>
      <c r="N110" s="29"/>
      <c r="O110" s="29"/>
      <c r="P110" s="29"/>
      <c r="Q110" s="29"/>
      <c r="R110" s="29"/>
      <c r="S110" s="29"/>
      <c r="T110" s="29"/>
      <c r="U110" s="29"/>
      <c r="V110" s="29"/>
      <c r="W110" s="29"/>
    </row>
    <row r="111" spans="1:23" s="30" customFormat="1" ht="17.25">
      <c r="A111" s="82"/>
      <c r="B111" s="294" t="s">
        <v>890</v>
      </c>
      <c r="C111" s="214" t="s">
        <v>467</v>
      </c>
      <c r="D111" s="190" t="s">
        <v>1723</v>
      </c>
      <c r="E111" s="333">
        <f>SUM(E112:E113)</f>
        <v>3018688</v>
      </c>
      <c r="F111" s="333">
        <f>SUM(F112:F113)</f>
        <v>40174</v>
      </c>
      <c r="G111" s="275" t="s">
        <v>863</v>
      </c>
      <c r="H111" s="29"/>
      <c r="I111" s="29"/>
      <c r="J111" s="29"/>
      <c r="K111" s="29"/>
      <c r="L111" s="29"/>
      <c r="M111" s="29"/>
      <c r="N111" s="29"/>
      <c r="O111" s="29"/>
      <c r="P111" s="29"/>
      <c r="Q111" s="29"/>
      <c r="R111" s="29"/>
      <c r="S111" s="29"/>
      <c r="T111" s="29"/>
      <c r="U111" s="29"/>
      <c r="V111" s="29"/>
      <c r="W111" s="29"/>
    </row>
    <row r="112" spans="1:23" s="30" customFormat="1" ht="17.25">
      <c r="A112" s="82"/>
      <c r="B112" s="339" t="s">
        <v>891</v>
      </c>
      <c r="C112" s="214" t="s">
        <v>467</v>
      </c>
      <c r="D112" s="190" t="s">
        <v>1723</v>
      </c>
      <c r="E112" s="335">
        <f>SUM(E93,E92,E97,E101,E105,E109)</f>
        <v>3018688</v>
      </c>
      <c r="F112" s="335">
        <f>SUM(F93,F92,F97,F101,F105,F109)</f>
        <v>40174</v>
      </c>
      <c r="G112" s="275" t="s">
        <v>863</v>
      </c>
      <c r="H112" s="29"/>
      <c r="I112" s="29"/>
      <c r="J112" s="29"/>
      <c r="K112" s="29"/>
      <c r="L112" s="29"/>
      <c r="M112" s="29"/>
      <c r="N112" s="29"/>
      <c r="O112" s="29"/>
      <c r="P112" s="29"/>
      <c r="Q112" s="29"/>
      <c r="R112" s="29"/>
      <c r="S112" s="29"/>
      <c r="T112" s="29"/>
      <c r="U112" s="29"/>
      <c r="V112" s="29"/>
      <c r="W112" s="29"/>
    </row>
    <row r="113" spans="1:23" s="30" customFormat="1" ht="17.25">
      <c r="A113" s="82"/>
      <c r="B113" s="339" t="s">
        <v>892</v>
      </c>
      <c r="C113" s="214" t="s">
        <v>467</v>
      </c>
      <c r="D113" s="190" t="s">
        <v>1723</v>
      </c>
      <c r="E113" s="335">
        <f>SUM(E94,E98,E102,E106,E110)</f>
        <v>0</v>
      </c>
      <c r="F113" s="335">
        <f>SUM(F94,F98,F102,F106,F110)</f>
        <v>0</v>
      </c>
      <c r="G113" s="275" t="s">
        <v>863</v>
      </c>
      <c r="H113" s="29"/>
      <c r="I113" s="29"/>
      <c r="J113" s="29"/>
      <c r="K113" s="29"/>
      <c r="L113" s="29"/>
      <c r="M113" s="29"/>
      <c r="N113" s="29"/>
      <c r="O113" s="29"/>
      <c r="P113" s="29"/>
      <c r="Q113" s="29"/>
      <c r="R113" s="29"/>
      <c r="S113" s="29"/>
      <c r="T113" s="29"/>
      <c r="U113" s="29"/>
      <c r="V113" s="29"/>
      <c r="W113" s="29"/>
    </row>
    <row r="114" spans="1:23" s="30" customFormat="1" ht="17.25">
      <c r="A114" s="82"/>
      <c r="B114" s="213" t="s">
        <v>893</v>
      </c>
      <c r="C114" s="214" t="s">
        <v>467</v>
      </c>
      <c r="D114" s="190" t="s">
        <v>1723</v>
      </c>
      <c r="E114" s="337">
        <v>0</v>
      </c>
      <c r="F114" s="337">
        <v>0</v>
      </c>
      <c r="G114" s="275" t="s">
        <v>863</v>
      </c>
      <c r="H114" s="29"/>
      <c r="I114" s="29"/>
      <c r="J114" s="29"/>
      <c r="K114" s="29"/>
      <c r="L114" s="29"/>
      <c r="M114" s="29"/>
      <c r="N114" s="29"/>
      <c r="O114" s="29"/>
      <c r="P114" s="29"/>
      <c r="Q114" s="29"/>
      <c r="R114" s="29"/>
      <c r="S114" s="29"/>
      <c r="T114" s="29"/>
      <c r="U114" s="29"/>
      <c r="V114" s="29"/>
      <c r="W114" s="29"/>
    </row>
    <row r="115" spans="1:23" s="30" customFormat="1" ht="17.25">
      <c r="A115" s="82"/>
      <c r="B115" s="355" t="s">
        <v>894</v>
      </c>
      <c r="C115" s="356" t="s">
        <v>467</v>
      </c>
      <c r="D115" s="357" t="s">
        <v>1723</v>
      </c>
      <c r="E115" s="362">
        <v>0</v>
      </c>
      <c r="F115" s="362">
        <v>0</v>
      </c>
      <c r="G115" s="359" t="s">
        <v>863</v>
      </c>
      <c r="H115" s="29"/>
      <c r="I115" s="29"/>
      <c r="J115" s="29"/>
      <c r="K115" s="29"/>
      <c r="L115" s="29"/>
      <c r="M115" s="29"/>
      <c r="N115" s="29"/>
      <c r="O115" s="29"/>
      <c r="P115" s="29"/>
      <c r="Q115" s="29"/>
      <c r="R115" s="29"/>
      <c r="S115" s="29"/>
      <c r="T115" s="29"/>
      <c r="U115" s="29"/>
      <c r="V115" s="29"/>
      <c r="W115" s="29"/>
    </row>
    <row r="116" spans="1:23" s="30" customFormat="1" ht="18.95" customHeight="1">
      <c r="A116" s="82"/>
      <c r="B116" s="733" t="s">
        <v>895</v>
      </c>
      <c r="C116" s="733"/>
      <c r="D116" s="733"/>
      <c r="E116" s="733"/>
      <c r="F116" s="733"/>
      <c r="G116" s="733"/>
      <c r="H116" s="29"/>
      <c r="I116" s="29"/>
      <c r="J116" s="29"/>
      <c r="K116" s="29"/>
      <c r="L116" s="29"/>
      <c r="M116" s="29"/>
      <c r="N116" s="29"/>
      <c r="O116" s="29"/>
      <c r="P116" s="29"/>
      <c r="Q116" s="29"/>
      <c r="R116" s="29"/>
      <c r="S116" s="29"/>
      <c r="T116" s="29"/>
      <c r="U116" s="29"/>
      <c r="V116" s="29"/>
      <c r="W116" s="29"/>
    </row>
    <row r="117" spans="1:23" s="313" customFormat="1" ht="18.95" customHeight="1" thickBot="1">
      <c r="A117" s="311"/>
      <c r="B117" s="744" t="s">
        <v>896</v>
      </c>
      <c r="C117" s="744"/>
      <c r="D117" s="744"/>
      <c r="E117" s="744"/>
      <c r="F117" s="744"/>
      <c r="G117" s="744"/>
      <c r="H117" s="312"/>
      <c r="I117" s="312"/>
      <c r="J117" s="312"/>
      <c r="K117" s="312"/>
      <c r="L117" s="312"/>
      <c r="M117" s="312"/>
      <c r="N117" s="312"/>
      <c r="O117" s="312"/>
      <c r="P117" s="312"/>
      <c r="Q117" s="312"/>
      <c r="R117" s="312"/>
      <c r="S117" s="312"/>
      <c r="T117" s="312"/>
      <c r="U117" s="312"/>
      <c r="V117" s="312"/>
      <c r="W117" s="312"/>
    </row>
    <row r="118" spans="1:23" s="30" customFormat="1" ht="20.100000000000001" customHeight="1">
      <c r="A118" s="82"/>
      <c r="B118" s="318" t="s">
        <v>1727</v>
      </c>
      <c r="C118" s="183" t="s">
        <v>467</v>
      </c>
      <c r="D118" s="184" t="s">
        <v>1723</v>
      </c>
      <c r="E118" s="319">
        <f>SUM(E73:E80)</f>
        <v>4196082</v>
      </c>
      <c r="F118" s="319">
        <f>SUM(F73:F80)</f>
        <v>122115</v>
      </c>
      <c r="G118" s="329" t="s">
        <v>796</v>
      </c>
      <c r="I118" s="29"/>
      <c r="K118" s="29"/>
      <c r="L118" s="29"/>
      <c r="M118" s="29"/>
      <c r="N118" s="29"/>
      <c r="O118" s="29"/>
      <c r="P118" s="29"/>
      <c r="Q118" s="29"/>
      <c r="R118" s="29"/>
      <c r="S118" s="29"/>
      <c r="T118" s="29"/>
      <c r="U118" s="29"/>
      <c r="V118" s="29"/>
      <c r="W118" s="29"/>
    </row>
    <row r="119" spans="1:23" s="30" customFormat="1" ht="32.25">
      <c r="A119" s="82"/>
      <c r="B119" s="213" t="s">
        <v>1728</v>
      </c>
      <c r="C119" s="214" t="s">
        <v>467</v>
      </c>
      <c r="D119" s="190" t="s">
        <v>1723</v>
      </c>
      <c r="E119" s="217" t="s">
        <v>861</v>
      </c>
      <c r="F119" s="217" t="s">
        <v>862</v>
      </c>
      <c r="G119" s="275" t="s">
        <v>796</v>
      </c>
      <c r="I119" s="29"/>
      <c r="K119" s="29"/>
      <c r="L119" s="29"/>
      <c r="M119" s="29"/>
      <c r="N119" s="29"/>
      <c r="O119" s="29"/>
      <c r="P119" s="29"/>
      <c r="Q119" s="29"/>
      <c r="R119" s="29"/>
      <c r="S119" s="29"/>
      <c r="T119" s="29"/>
      <c r="U119" s="29"/>
      <c r="V119" s="29"/>
      <c r="W119" s="29"/>
    </row>
    <row r="120" spans="1:23" s="30" customFormat="1" ht="20.100000000000001" customHeight="1">
      <c r="A120" s="82"/>
      <c r="B120" s="294" t="s">
        <v>1729</v>
      </c>
      <c r="C120" s="214" t="s">
        <v>467</v>
      </c>
      <c r="D120" s="215" t="s">
        <v>1723</v>
      </c>
      <c r="E120" s="341">
        <f>SUM(E82+E84)</f>
        <v>4052358</v>
      </c>
      <c r="F120" s="341">
        <f>SUM(F82+F84)</f>
        <v>97112</v>
      </c>
      <c r="G120" s="275" t="s">
        <v>796</v>
      </c>
      <c r="H120" s="29"/>
      <c r="I120" s="29"/>
      <c r="K120" s="29"/>
      <c r="L120" s="29"/>
      <c r="M120" s="29"/>
      <c r="N120" s="29"/>
      <c r="O120" s="29"/>
      <c r="P120" s="29"/>
      <c r="Q120" s="29"/>
      <c r="R120" s="29"/>
      <c r="S120" s="29"/>
      <c r="T120" s="29"/>
      <c r="U120" s="29"/>
      <c r="V120" s="29"/>
      <c r="W120" s="29"/>
    </row>
    <row r="121" spans="1:23" s="30" customFormat="1" ht="18.95" customHeight="1">
      <c r="A121" s="82"/>
      <c r="B121" s="751" t="s">
        <v>1624</v>
      </c>
      <c r="C121" s="752"/>
      <c r="D121" s="752"/>
      <c r="E121" s="752"/>
      <c r="F121" s="752"/>
      <c r="G121" s="752"/>
      <c r="H121" s="29"/>
      <c r="I121" s="29"/>
      <c r="J121" s="29"/>
      <c r="K121" s="29"/>
      <c r="L121" s="29"/>
      <c r="M121" s="29"/>
      <c r="N121" s="29"/>
      <c r="O121" s="29"/>
      <c r="P121" s="29"/>
      <c r="Q121" s="29"/>
      <c r="R121" s="29"/>
      <c r="S121" s="29"/>
      <c r="T121" s="29"/>
      <c r="U121" s="29"/>
      <c r="V121" s="29"/>
      <c r="W121" s="29"/>
    </row>
    <row r="122" spans="1:23" s="30" customFormat="1" ht="20.100000000000001" customHeight="1">
      <c r="A122" s="82"/>
      <c r="B122" s="208" t="s">
        <v>897</v>
      </c>
      <c r="C122" s="209" t="s">
        <v>467</v>
      </c>
      <c r="D122" s="209" t="s">
        <v>1724</v>
      </c>
      <c r="E122" s="342">
        <f>E88</f>
        <v>3018688</v>
      </c>
      <c r="F122" s="342">
        <f>F88</f>
        <v>40174</v>
      </c>
      <c r="G122" s="299"/>
      <c r="H122" s="29"/>
      <c r="I122" s="29"/>
      <c r="J122" s="29"/>
      <c r="K122" s="29"/>
      <c r="L122" s="29"/>
      <c r="M122" s="29"/>
      <c r="N122" s="29"/>
      <c r="O122" s="29"/>
      <c r="P122" s="29"/>
      <c r="Q122" s="29"/>
      <c r="R122" s="29"/>
      <c r="S122" s="29"/>
      <c r="T122" s="29"/>
      <c r="U122" s="29"/>
      <c r="V122" s="29"/>
      <c r="W122" s="29"/>
    </row>
    <row r="123" spans="1:23" s="30" customFormat="1" ht="20.100000000000001" customHeight="1">
      <c r="A123" s="82"/>
      <c r="B123" s="297" t="s">
        <v>898</v>
      </c>
      <c r="C123" s="214" t="s">
        <v>467</v>
      </c>
      <c r="D123" s="190" t="s">
        <v>1723</v>
      </c>
      <c r="E123" s="343">
        <f>E11</f>
        <v>2949187</v>
      </c>
      <c r="F123" s="343">
        <f>F11</f>
        <v>18559</v>
      </c>
      <c r="G123" s="300"/>
      <c r="H123" s="29"/>
      <c r="I123" s="29"/>
      <c r="J123" s="29"/>
      <c r="K123" s="29"/>
      <c r="L123" s="29"/>
      <c r="M123" s="29"/>
      <c r="N123" s="29"/>
      <c r="O123" s="29"/>
      <c r="P123" s="29"/>
      <c r="Q123" s="29"/>
      <c r="R123" s="29"/>
      <c r="S123" s="29"/>
      <c r="T123" s="29"/>
      <c r="U123" s="29"/>
      <c r="V123" s="29"/>
      <c r="W123" s="29"/>
    </row>
    <row r="124" spans="1:23" s="30" customFormat="1" ht="20.100000000000001" customHeight="1">
      <c r="A124" s="82"/>
      <c r="B124" s="297" t="s">
        <v>899</v>
      </c>
      <c r="C124" s="214" t="s">
        <v>467</v>
      </c>
      <c r="D124" s="190" t="s">
        <v>1723</v>
      </c>
      <c r="E124" s="343">
        <f>SUM(E122-E123)</f>
        <v>69501</v>
      </c>
      <c r="F124" s="343">
        <f>SUM(F122-F123)</f>
        <v>21615</v>
      </c>
      <c r="G124" s="300"/>
      <c r="H124" s="29"/>
      <c r="I124" s="29"/>
      <c r="J124" s="29"/>
      <c r="K124" s="29"/>
      <c r="L124" s="29"/>
      <c r="M124" s="29"/>
      <c r="N124" s="29"/>
      <c r="O124" s="29"/>
      <c r="P124" s="29"/>
      <c r="Q124" s="29"/>
      <c r="R124" s="29"/>
      <c r="S124" s="29"/>
      <c r="T124" s="29"/>
      <c r="U124" s="29"/>
      <c r="V124" s="29"/>
      <c r="W124" s="29"/>
    </row>
    <row r="125" spans="1:23" s="30" customFormat="1" ht="20.100000000000001" customHeight="1">
      <c r="A125" s="82"/>
      <c r="B125" s="297" t="s">
        <v>900</v>
      </c>
      <c r="C125" s="214" t="s">
        <v>467</v>
      </c>
      <c r="D125" s="190" t="s">
        <v>1723</v>
      </c>
      <c r="E125" s="343">
        <f>E118</f>
        <v>4196082</v>
      </c>
      <c r="F125" s="343">
        <f>F118</f>
        <v>122115</v>
      </c>
      <c r="G125" s="300"/>
      <c r="H125" s="29"/>
      <c r="I125" s="29"/>
      <c r="J125" s="29"/>
      <c r="K125" s="29"/>
      <c r="L125" s="29"/>
      <c r="M125" s="29"/>
      <c r="N125" s="29"/>
      <c r="O125" s="29"/>
      <c r="P125" s="29"/>
      <c r="Q125" s="29"/>
      <c r="R125" s="29"/>
      <c r="S125" s="29"/>
      <c r="T125" s="29"/>
      <c r="U125" s="29"/>
      <c r="V125" s="29"/>
      <c r="W125" s="29"/>
    </row>
    <row r="126" spans="1:23" s="30" customFormat="1" ht="20.100000000000001" customHeight="1">
      <c r="A126" s="82"/>
      <c r="B126" s="297" t="s">
        <v>901</v>
      </c>
      <c r="C126" s="214" t="s">
        <v>467</v>
      </c>
      <c r="D126" s="190" t="s">
        <v>1723</v>
      </c>
      <c r="E126" s="343">
        <f>E120</f>
        <v>4052358</v>
      </c>
      <c r="F126" s="343">
        <f>F120</f>
        <v>97112</v>
      </c>
      <c r="G126" s="300"/>
      <c r="H126" s="29"/>
      <c r="I126" s="29"/>
      <c r="J126" s="29"/>
      <c r="K126" s="29"/>
      <c r="L126" s="29"/>
      <c r="M126" s="29"/>
      <c r="N126" s="29"/>
      <c r="O126" s="29"/>
      <c r="P126" s="29"/>
      <c r="Q126" s="29"/>
      <c r="R126" s="29"/>
      <c r="S126" s="29"/>
      <c r="T126" s="29"/>
      <c r="U126" s="29"/>
      <c r="V126" s="29"/>
      <c r="W126" s="29"/>
    </row>
    <row r="127" spans="1:23" s="30" customFormat="1" ht="20.100000000000001" customHeight="1">
      <c r="A127" s="82"/>
      <c r="B127" s="297" t="s">
        <v>902</v>
      </c>
      <c r="C127" s="214" t="s">
        <v>467</v>
      </c>
      <c r="D127" s="214" t="s">
        <v>903</v>
      </c>
      <c r="E127" s="343">
        <f>(E126/E122*100)</f>
        <v>134.24235959463184</v>
      </c>
      <c r="F127" s="343">
        <f>(F126/F122*100)</f>
        <v>241.72848110718377</v>
      </c>
      <c r="G127" s="300"/>
      <c r="H127" s="29"/>
      <c r="I127" s="29"/>
      <c r="J127" s="29"/>
      <c r="K127" s="29"/>
      <c r="L127" s="29"/>
      <c r="M127" s="29"/>
      <c r="N127" s="29"/>
      <c r="O127" s="29"/>
      <c r="P127" s="29"/>
      <c r="Q127" s="29"/>
      <c r="R127" s="29"/>
      <c r="S127" s="29"/>
      <c r="T127" s="29"/>
      <c r="U127" s="29"/>
      <c r="V127" s="29"/>
      <c r="W127" s="29"/>
    </row>
    <row r="128" spans="1:23" s="30" customFormat="1" ht="20.100000000000001" customHeight="1">
      <c r="A128" s="82"/>
      <c r="B128" s="363" t="s">
        <v>904</v>
      </c>
      <c r="C128" s="356" t="s">
        <v>467</v>
      </c>
      <c r="D128" s="356" t="s">
        <v>903</v>
      </c>
      <c r="E128" s="364">
        <f>(E126/E125*100)</f>
        <v>96.574804782175377</v>
      </c>
      <c r="F128" s="364">
        <f>(F126/F125*100)</f>
        <v>79.525037874135037</v>
      </c>
      <c r="G128" s="365"/>
      <c r="H128" s="29"/>
      <c r="I128" s="29"/>
      <c r="J128" s="29"/>
      <c r="K128" s="29"/>
      <c r="L128" s="29"/>
      <c r="M128" s="29"/>
      <c r="N128" s="29"/>
      <c r="O128" s="29"/>
      <c r="P128" s="29"/>
      <c r="Q128" s="29"/>
      <c r="R128" s="29"/>
      <c r="S128" s="29"/>
      <c r="T128" s="29"/>
      <c r="U128" s="29"/>
      <c r="V128" s="29"/>
      <c r="W128" s="29"/>
    </row>
    <row r="129" spans="1:23" s="30" customFormat="1" ht="18.95" customHeight="1" thickBot="1">
      <c r="A129" s="82"/>
      <c r="B129" s="746" t="s">
        <v>905</v>
      </c>
      <c r="C129" s="746"/>
      <c r="D129" s="746"/>
      <c r="E129" s="746"/>
      <c r="F129" s="746"/>
      <c r="G129" s="746"/>
      <c r="H129" s="29"/>
      <c r="I129" s="29"/>
      <c r="J129" s="29"/>
      <c r="K129" s="29"/>
      <c r="L129" s="29"/>
      <c r="M129" s="29"/>
      <c r="N129" s="29"/>
      <c r="O129" s="29"/>
      <c r="P129" s="29"/>
      <c r="Q129" s="29"/>
      <c r="R129" s="29"/>
      <c r="S129" s="29"/>
      <c r="T129" s="29"/>
      <c r="U129" s="29"/>
      <c r="V129" s="29"/>
      <c r="W129" s="29"/>
    </row>
    <row r="130" spans="1:23" s="30" customFormat="1" ht="92.25" customHeight="1">
      <c r="B130" s="104" t="s">
        <v>906</v>
      </c>
      <c r="C130" s="113" t="s">
        <v>414</v>
      </c>
      <c r="D130" s="119" t="s">
        <v>415</v>
      </c>
      <c r="E130" s="734" t="s">
        <v>907</v>
      </c>
      <c r="F130" s="750"/>
      <c r="G130" s="116" t="s">
        <v>700</v>
      </c>
      <c r="H130" s="29"/>
      <c r="I130" s="29"/>
      <c r="J130" s="29"/>
      <c r="K130" s="29"/>
      <c r="L130" s="29"/>
      <c r="M130" s="29"/>
      <c r="N130" s="29"/>
      <c r="O130" s="29"/>
      <c r="P130" s="29"/>
      <c r="Q130" s="29"/>
      <c r="R130" s="29"/>
      <c r="S130" s="29"/>
      <c r="T130" s="29"/>
      <c r="U130" s="29"/>
      <c r="V130" s="29"/>
      <c r="W130" s="29"/>
    </row>
    <row r="131" spans="1:23" s="313" customFormat="1" ht="18.95" customHeight="1" thickBot="1">
      <c r="B131" s="753" t="s">
        <v>908</v>
      </c>
      <c r="C131" s="753"/>
      <c r="D131" s="753"/>
      <c r="E131" s="753"/>
      <c r="F131" s="753"/>
      <c r="G131" s="753"/>
    </row>
    <row r="132" spans="1:23" s="30" customFormat="1" ht="60">
      <c r="B132" s="187" t="s">
        <v>909</v>
      </c>
      <c r="C132" s="183" t="s">
        <v>414</v>
      </c>
      <c r="D132" s="184" t="s">
        <v>415</v>
      </c>
      <c r="E132" s="701" t="s">
        <v>910</v>
      </c>
      <c r="F132" s="701"/>
      <c r="G132" s="224" t="s">
        <v>700</v>
      </c>
      <c r="H132" s="29"/>
      <c r="I132" s="29"/>
      <c r="J132" s="29"/>
      <c r="K132" s="29"/>
      <c r="L132" s="29"/>
      <c r="M132" s="29"/>
      <c r="N132" s="29"/>
      <c r="O132" s="29"/>
      <c r="P132" s="29"/>
      <c r="Q132" s="29"/>
      <c r="R132" s="29"/>
      <c r="S132" s="29"/>
      <c r="T132" s="29"/>
      <c r="U132" s="29"/>
      <c r="V132" s="29"/>
      <c r="W132" s="29"/>
    </row>
    <row r="133" spans="1:23" s="30" customFormat="1" ht="36.950000000000003" customHeight="1">
      <c r="B133" s="186" t="s">
        <v>911</v>
      </c>
      <c r="C133" s="180" t="s">
        <v>414</v>
      </c>
      <c r="D133" s="181" t="s">
        <v>415</v>
      </c>
      <c r="E133" s="754" t="s">
        <v>912</v>
      </c>
      <c r="F133" s="754"/>
      <c r="G133" s="230" t="s">
        <v>700</v>
      </c>
      <c r="H133" s="29"/>
      <c r="I133" s="29"/>
      <c r="J133" s="29"/>
      <c r="K133" s="29"/>
      <c r="L133" s="29"/>
      <c r="M133" s="29"/>
      <c r="N133" s="29"/>
      <c r="O133" s="29"/>
      <c r="P133" s="29"/>
      <c r="Q133" s="29"/>
      <c r="R133" s="29"/>
      <c r="S133" s="29"/>
      <c r="T133" s="29"/>
      <c r="U133" s="29"/>
      <c r="V133" s="29"/>
      <c r="W133" s="29"/>
    </row>
    <row r="134" spans="1:23" s="30" customFormat="1" ht="18.95" customHeight="1">
      <c r="B134" s="733" t="s">
        <v>913</v>
      </c>
      <c r="C134" s="733"/>
      <c r="D134" s="733"/>
      <c r="E134" s="733"/>
      <c r="F134" s="733"/>
      <c r="G134" s="733"/>
      <c r="H134" s="29"/>
      <c r="I134" s="29"/>
      <c r="J134" s="29"/>
      <c r="K134" s="29"/>
      <c r="L134" s="29"/>
      <c r="M134" s="29"/>
      <c r="N134" s="29"/>
      <c r="O134" s="29"/>
      <c r="P134" s="29"/>
      <c r="Q134" s="29"/>
      <c r="R134" s="29"/>
      <c r="S134" s="29"/>
      <c r="T134" s="29"/>
      <c r="U134" s="29"/>
      <c r="V134" s="29"/>
      <c r="W134" s="29"/>
    </row>
    <row r="135" spans="1:23" s="313" customFormat="1" ht="18.95" customHeight="1" thickBot="1">
      <c r="B135" s="745" t="s">
        <v>914</v>
      </c>
      <c r="C135" s="745"/>
      <c r="D135" s="745"/>
      <c r="E135" s="745"/>
      <c r="F135" s="745"/>
      <c r="G135" s="745"/>
      <c r="H135" s="312"/>
      <c r="I135" s="312"/>
      <c r="J135" s="312"/>
      <c r="K135" s="312"/>
      <c r="L135" s="312"/>
      <c r="M135" s="312"/>
      <c r="N135" s="312"/>
      <c r="O135" s="312"/>
      <c r="P135" s="312"/>
      <c r="Q135" s="312"/>
      <c r="R135" s="312"/>
      <c r="S135" s="312"/>
      <c r="T135" s="312"/>
      <c r="U135" s="312"/>
      <c r="V135" s="312"/>
      <c r="W135" s="312"/>
    </row>
    <row r="136" spans="1:23" s="30" customFormat="1" ht="123" customHeight="1">
      <c r="B136" s="112" t="s">
        <v>915</v>
      </c>
      <c r="C136" s="113" t="s">
        <v>414</v>
      </c>
      <c r="D136" s="119" t="s">
        <v>415</v>
      </c>
      <c r="E136" s="698" t="s">
        <v>1617</v>
      </c>
      <c r="F136" s="698"/>
      <c r="G136" s="116" t="s">
        <v>916</v>
      </c>
      <c r="H136" s="29"/>
      <c r="I136" s="29"/>
      <c r="J136" s="29"/>
      <c r="K136" s="29"/>
      <c r="L136" s="29"/>
      <c r="M136" s="29"/>
      <c r="N136" s="29"/>
      <c r="O136" s="29"/>
      <c r="P136" s="29"/>
      <c r="Q136" s="29"/>
      <c r="R136" s="29"/>
      <c r="S136" s="29"/>
      <c r="T136" s="29"/>
      <c r="U136" s="29"/>
      <c r="V136" s="29"/>
      <c r="W136" s="29"/>
    </row>
    <row r="137" spans="1:23" s="313" customFormat="1" ht="18.95" customHeight="1" thickBot="1">
      <c r="B137" s="745" t="s">
        <v>1603</v>
      </c>
      <c r="C137" s="745"/>
      <c r="D137" s="745"/>
      <c r="E137" s="745"/>
      <c r="F137" s="745"/>
      <c r="G137" s="745"/>
      <c r="H137" s="312"/>
      <c r="I137" s="312"/>
      <c r="J137" s="312"/>
      <c r="K137" s="312"/>
      <c r="L137" s="312"/>
      <c r="M137" s="312"/>
      <c r="N137" s="312"/>
      <c r="O137" s="312"/>
      <c r="P137" s="312"/>
      <c r="Q137" s="312"/>
      <c r="R137" s="312"/>
      <c r="S137" s="312"/>
      <c r="T137" s="312"/>
      <c r="U137" s="312"/>
      <c r="V137" s="312"/>
      <c r="W137" s="312"/>
    </row>
    <row r="138" spans="1:23" s="30" customFormat="1" ht="30">
      <c r="B138" s="187" t="s">
        <v>917</v>
      </c>
      <c r="C138" s="183" t="s">
        <v>414</v>
      </c>
      <c r="D138" s="184" t="s">
        <v>415</v>
      </c>
      <c r="E138" s="701" t="s">
        <v>918</v>
      </c>
      <c r="F138" s="701"/>
      <c r="G138" s="329" t="s">
        <v>919</v>
      </c>
      <c r="H138" s="29"/>
      <c r="I138" s="29"/>
      <c r="J138" s="29"/>
      <c r="K138" s="29"/>
      <c r="L138" s="29"/>
      <c r="M138" s="29"/>
      <c r="N138" s="29"/>
      <c r="O138" s="29"/>
      <c r="P138" s="29"/>
      <c r="Q138" s="29"/>
      <c r="R138" s="29"/>
      <c r="S138" s="29"/>
      <c r="T138" s="29"/>
      <c r="U138" s="29"/>
      <c r="V138" s="29"/>
      <c r="W138" s="29"/>
    </row>
    <row r="139" spans="1:23" s="30" customFormat="1" ht="30">
      <c r="B139" s="188" t="s">
        <v>920</v>
      </c>
      <c r="C139" s="189" t="s">
        <v>414</v>
      </c>
      <c r="D139" s="190" t="s">
        <v>415</v>
      </c>
      <c r="E139" s="756"/>
      <c r="F139" s="756"/>
      <c r="G139" s="239" t="s">
        <v>921</v>
      </c>
      <c r="H139" s="29"/>
      <c r="I139" s="29"/>
      <c r="J139" s="29"/>
      <c r="K139" s="29"/>
      <c r="L139" s="29"/>
      <c r="M139" s="29"/>
      <c r="N139" s="29"/>
      <c r="O139" s="29"/>
      <c r="P139" s="29"/>
      <c r="Q139" s="29"/>
      <c r="R139" s="29"/>
      <c r="S139" s="29"/>
      <c r="T139" s="29"/>
      <c r="U139" s="29"/>
      <c r="V139" s="29"/>
      <c r="W139" s="29"/>
    </row>
    <row r="140" spans="1:23" s="30" customFormat="1" ht="30">
      <c r="B140" s="188" t="s">
        <v>922</v>
      </c>
      <c r="C140" s="189" t="s">
        <v>414</v>
      </c>
      <c r="D140" s="190" t="s">
        <v>415</v>
      </c>
      <c r="E140" s="756"/>
      <c r="F140" s="756"/>
      <c r="G140" s="239" t="s">
        <v>921</v>
      </c>
      <c r="H140" s="29"/>
      <c r="I140" s="29"/>
      <c r="J140" s="29"/>
      <c r="K140" s="29"/>
      <c r="L140" s="29"/>
      <c r="M140" s="29"/>
      <c r="N140" s="29"/>
      <c r="O140" s="29"/>
      <c r="P140" s="29"/>
      <c r="Q140" s="29"/>
      <c r="R140" s="29"/>
      <c r="S140" s="29"/>
      <c r="T140" s="29"/>
      <c r="U140" s="29"/>
      <c r="V140" s="29"/>
      <c r="W140" s="29"/>
    </row>
    <row r="141" spans="1:23" s="30" customFormat="1" ht="124.5" customHeight="1">
      <c r="B141" s="186" t="s">
        <v>923</v>
      </c>
      <c r="C141" s="180" t="s">
        <v>414</v>
      </c>
      <c r="D141" s="181" t="s">
        <v>415</v>
      </c>
      <c r="E141" s="683" t="s">
        <v>1623</v>
      </c>
      <c r="F141" s="683"/>
      <c r="G141" s="367" t="s">
        <v>921</v>
      </c>
      <c r="H141" s="29"/>
      <c r="I141" s="29"/>
      <c r="J141" s="29"/>
      <c r="K141" s="29"/>
      <c r="L141" s="29"/>
      <c r="M141" s="29"/>
      <c r="N141" s="29"/>
      <c r="O141" s="29"/>
      <c r="P141" s="29"/>
      <c r="Q141" s="29"/>
      <c r="R141" s="29"/>
      <c r="S141" s="29"/>
      <c r="T141" s="29"/>
      <c r="U141" s="29"/>
      <c r="V141" s="29"/>
      <c r="W141" s="29"/>
    </row>
    <row r="142" spans="1:23" s="313" customFormat="1" ht="18.95" customHeight="1" thickBot="1">
      <c r="B142" s="745" t="s">
        <v>924</v>
      </c>
      <c r="C142" s="745"/>
      <c r="D142" s="745"/>
      <c r="E142" s="745"/>
      <c r="F142" s="745"/>
      <c r="G142" s="745"/>
      <c r="H142" s="312"/>
      <c r="I142" s="312"/>
      <c r="J142" s="312"/>
      <c r="K142" s="312"/>
      <c r="L142" s="312"/>
      <c r="M142" s="312"/>
      <c r="N142" s="312"/>
      <c r="O142" s="312"/>
      <c r="P142" s="312"/>
      <c r="Q142" s="312"/>
      <c r="R142" s="312"/>
      <c r="S142" s="312"/>
      <c r="T142" s="312"/>
      <c r="U142" s="312"/>
      <c r="V142" s="312"/>
      <c r="W142" s="312"/>
    </row>
    <row r="143" spans="1:23" s="30" customFormat="1" ht="126.75" customHeight="1">
      <c r="B143" s="112" t="s">
        <v>925</v>
      </c>
      <c r="C143" s="113" t="s">
        <v>414</v>
      </c>
      <c r="D143" s="119" t="s">
        <v>415</v>
      </c>
      <c r="E143" s="698" t="s">
        <v>1618</v>
      </c>
      <c r="F143" s="698"/>
      <c r="G143" s="175" t="s">
        <v>921</v>
      </c>
      <c r="H143" s="29"/>
      <c r="I143" s="29"/>
      <c r="J143" s="29"/>
      <c r="K143" s="29"/>
      <c r="L143" s="29"/>
      <c r="M143" s="29"/>
      <c r="N143" s="29"/>
      <c r="O143" s="29"/>
      <c r="P143" s="29"/>
      <c r="Q143" s="29"/>
      <c r="R143" s="29"/>
      <c r="S143" s="29"/>
      <c r="T143" s="29"/>
      <c r="U143" s="29"/>
      <c r="V143" s="29"/>
      <c r="W143" s="29"/>
    </row>
    <row r="144" spans="1:23" s="30" customFormat="1" ht="18.95" customHeight="1">
      <c r="B144" s="733" t="s">
        <v>926</v>
      </c>
      <c r="C144" s="733"/>
      <c r="D144" s="733"/>
      <c r="E144" s="733"/>
      <c r="F144" s="733"/>
      <c r="G144" s="733"/>
      <c r="H144" s="29"/>
      <c r="I144" s="29"/>
      <c r="J144" s="29"/>
      <c r="K144" s="29"/>
      <c r="L144" s="29"/>
      <c r="M144" s="29"/>
      <c r="N144" s="29"/>
      <c r="O144" s="29"/>
      <c r="P144" s="29"/>
      <c r="Q144" s="29"/>
      <c r="R144" s="29"/>
      <c r="S144" s="29"/>
      <c r="T144" s="29"/>
      <c r="U144" s="29"/>
      <c r="V144" s="29"/>
      <c r="W144" s="29"/>
    </row>
    <row r="145" spans="2:23" s="313" customFormat="1" ht="18.95" customHeight="1" thickBot="1">
      <c r="B145" s="745" t="s">
        <v>927</v>
      </c>
      <c r="C145" s="745"/>
      <c r="D145" s="745"/>
      <c r="E145" s="745"/>
      <c r="F145" s="745"/>
      <c r="G145" s="745"/>
      <c r="H145" s="312"/>
      <c r="I145" s="312"/>
      <c r="J145" s="312"/>
      <c r="K145" s="312"/>
      <c r="L145" s="312"/>
      <c r="M145" s="312"/>
      <c r="N145" s="312"/>
      <c r="O145" s="312"/>
      <c r="P145" s="312"/>
      <c r="Q145" s="312"/>
      <c r="R145" s="312"/>
      <c r="S145" s="312"/>
      <c r="T145" s="312"/>
      <c r="U145" s="312"/>
      <c r="V145" s="312"/>
      <c r="W145" s="312"/>
    </row>
    <row r="146" spans="2:23" s="30" customFormat="1" ht="331.5" customHeight="1">
      <c r="B146" s="112" t="s">
        <v>928</v>
      </c>
      <c r="C146" s="113" t="s">
        <v>431</v>
      </c>
      <c r="D146" s="119" t="s">
        <v>415</v>
      </c>
      <c r="E146" s="166" t="s">
        <v>929</v>
      </c>
      <c r="F146" s="166" t="s">
        <v>930</v>
      </c>
      <c r="G146" s="175" t="s">
        <v>921</v>
      </c>
      <c r="H146" s="29"/>
      <c r="I146" s="29"/>
      <c r="J146" s="29"/>
      <c r="K146" s="29"/>
      <c r="L146" s="29"/>
      <c r="M146" s="29"/>
      <c r="N146" s="29"/>
      <c r="O146" s="29"/>
      <c r="P146" s="29"/>
      <c r="Q146" s="29"/>
      <c r="R146" s="29"/>
      <c r="S146" s="29"/>
      <c r="T146" s="29"/>
      <c r="U146" s="29"/>
      <c r="V146" s="29"/>
      <c r="W146" s="29"/>
    </row>
    <row r="147" spans="2:23" s="313" customFormat="1" ht="18.95" customHeight="1" thickBot="1">
      <c r="B147" s="745" t="s">
        <v>931</v>
      </c>
      <c r="C147" s="745"/>
      <c r="D147" s="745"/>
      <c r="E147" s="745"/>
      <c r="F147" s="745"/>
      <c r="G147" s="745"/>
      <c r="H147" s="312"/>
      <c r="I147" s="312"/>
      <c r="J147" s="312"/>
      <c r="K147" s="312"/>
      <c r="L147" s="312"/>
      <c r="M147" s="312"/>
      <c r="N147" s="312"/>
      <c r="O147" s="312"/>
      <c r="P147" s="312"/>
      <c r="Q147" s="312"/>
      <c r="R147" s="312"/>
      <c r="S147" s="312"/>
      <c r="T147" s="312"/>
      <c r="U147" s="312"/>
      <c r="V147" s="312"/>
      <c r="W147" s="312"/>
    </row>
    <row r="148" spans="2:23" s="30" customFormat="1" ht="96.75" customHeight="1">
      <c r="B148" s="112" t="s">
        <v>932</v>
      </c>
      <c r="C148" s="113" t="s">
        <v>414</v>
      </c>
      <c r="D148" s="119" t="s">
        <v>415</v>
      </c>
      <c r="E148" s="698" t="s">
        <v>933</v>
      </c>
      <c r="F148" s="698"/>
      <c r="G148" s="175" t="s">
        <v>921</v>
      </c>
      <c r="H148" s="29"/>
      <c r="I148" s="29"/>
      <c r="J148" s="29"/>
      <c r="K148" s="29"/>
      <c r="L148" s="29"/>
      <c r="M148" s="29"/>
      <c r="N148" s="29"/>
      <c r="O148" s="29"/>
      <c r="P148" s="29"/>
      <c r="Q148" s="29"/>
      <c r="R148" s="29"/>
      <c r="S148" s="29"/>
      <c r="T148" s="29"/>
      <c r="U148" s="29"/>
      <c r="V148" s="29"/>
      <c r="W148" s="29"/>
    </row>
    <row r="149" spans="2:23" s="30" customFormat="1" ht="18.95" customHeight="1">
      <c r="B149" s="733" t="s">
        <v>934</v>
      </c>
      <c r="C149" s="733"/>
      <c r="D149" s="733"/>
      <c r="E149" s="733"/>
      <c r="F149" s="733"/>
      <c r="G149" s="733"/>
      <c r="H149" s="29"/>
      <c r="I149" s="29"/>
      <c r="J149" s="29"/>
      <c r="K149" s="29"/>
      <c r="L149" s="29"/>
      <c r="M149" s="29"/>
      <c r="N149" s="29"/>
      <c r="O149" s="29"/>
      <c r="P149" s="29"/>
      <c r="Q149" s="29"/>
      <c r="R149" s="29"/>
      <c r="S149" s="29"/>
      <c r="T149" s="29"/>
      <c r="U149" s="29"/>
      <c r="V149" s="29"/>
      <c r="W149" s="29"/>
    </row>
    <row r="150" spans="2:23" s="313" customFormat="1" ht="18.95" customHeight="1" thickBot="1">
      <c r="B150" s="745" t="s">
        <v>935</v>
      </c>
      <c r="C150" s="745"/>
      <c r="D150" s="745"/>
      <c r="E150" s="745"/>
      <c r="F150" s="745"/>
      <c r="G150" s="745"/>
      <c r="H150" s="312"/>
      <c r="I150" s="312"/>
      <c r="J150" s="312"/>
      <c r="K150" s="312"/>
      <c r="L150" s="312"/>
      <c r="M150" s="312"/>
      <c r="N150" s="312"/>
      <c r="O150" s="312"/>
      <c r="P150" s="312"/>
      <c r="Q150" s="312"/>
      <c r="R150" s="312"/>
      <c r="S150" s="312"/>
      <c r="T150" s="312"/>
      <c r="U150" s="312"/>
      <c r="V150" s="312"/>
      <c r="W150" s="312"/>
    </row>
    <row r="151" spans="2:23" s="30" customFormat="1" ht="105" customHeight="1">
      <c r="B151" s="112" t="s">
        <v>936</v>
      </c>
      <c r="C151" s="113" t="s">
        <v>414</v>
      </c>
      <c r="D151" s="119" t="s">
        <v>415</v>
      </c>
      <c r="E151" s="710" t="s">
        <v>937</v>
      </c>
      <c r="F151" s="710"/>
      <c r="G151" s="317" t="s">
        <v>415</v>
      </c>
      <c r="H151" s="29"/>
      <c r="I151" s="29"/>
      <c r="J151" s="29"/>
      <c r="K151" s="29"/>
      <c r="L151" s="29"/>
      <c r="M151" s="29"/>
      <c r="N151" s="29"/>
      <c r="O151" s="29"/>
      <c r="P151" s="29"/>
      <c r="Q151" s="29"/>
      <c r="R151" s="29"/>
      <c r="S151" s="29"/>
      <c r="T151" s="29"/>
      <c r="U151" s="29"/>
      <c r="V151" s="29"/>
      <c r="W151" s="29"/>
    </row>
    <row r="152" spans="2:23" s="313" customFormat="1" ht="18.95" customHeight="1" thickBot="1">
      <c r="B152" s="745" t="s">
        <v>938</v>
      </c>
      <c r="C152" s="745"/>
      <c r="D152" s="745"/>
      <c r="E152" s="745"/>
      <c r="F152" s="745"/>
      <c r="G152" s="745"/>
      <c r="H152" s="312"/>
      <c r="I152" s="312"/>
      <c r="J152" s="312"/>
      <c r="K152" s="312"/>
      <c r="L152" s="312"/>
      <c r="M152" s="312"/>
      <c r="N152" s="312"/>
      <c r="O152" s="312"/>
      <c r="P152" s="312"/>
      <c r="Q152" s="312"/>
      <c r="R152" s="312"/>
      <c r="S152" s="312"/>
      <c r="T152" s="312"/>
      <c r="U152" s="312"/>
      <c r="V152" s="312"/>
      <c r="W152" s="312"/>
    </row>
    <row r="153" spans="2:23" s="30" customFormat="1" ht="165" customHeight="1">
      <c r="B153" s="187" t="s">
        <v>939</v>
      </c>
      <c r="C153" s="183" t="s">
        <v>414</v>
      </c>
      <c r="D153" s="184" t="s">
        <v>415</v>
      </c>
      <c r="E153" s="701" t="s">
        <v>940</v>
      </c>
      <c r="F153" s="702"/>
      <c r="G153" s="344" t="s">
        <v>415</v>
      </c>
      <c r="H153" s="29"/>
      <c r="I153" s="29"/>
      <c r="J153" s="29"/>
      <c r="K153" s="29"/>
      <c r="L153" s="29"/>
      <c r="M153" s="29"/>
      <c r="N153" s="29"/>
      <c r="O153" s="29"/>
      <c r="P153" s="29"/>
      <c r="Q153" s="29"/>
      <c r="R153" s="29"/>
      <c r="S153" s="29"/>
      <c r="T153" s="29"/>
      <c r="U153" s="29"/>
      <c r="V153" s="29"/>
      <c r="W153" s="29"/>
    </row>
    <row r="154" spans="2:23" s="30" customFormat="1" ht="128.25" customHeight="1">
      <c r="B154" s="186" t="s">
        <v>941</v>
      </c>
      <c r="C154" s="180" t="s">
        <v>414</v>
      </c>
      <c r="D154" s="181" t="s">
        <v>415</v>
      </c>
      <c r="E154" s="754" t="s">
        <v>942</v>
      </c>
      <c r="F154" s="696"/>
      <c r="G154" s="368" t="s">
        <v>415</v>
      </c>
      <c r="H154" s="29"/>
      <c r="I154" s="29"/>
      <c r="J154" s="29"/>
      <c r="K154" s="29"/>
      <c r="L154" s="29"/>
      <c r="M154" s="29"/>
      <c r="N154" s="29"/>
      <c r="O154" s="29"/>
      <c r="P154" s="29"/>
      <c r="Q154" s="29"/>
      <c r="R154" s="29"/>
      <c r="S154" s="29"/>
      <c r="T154" s="29"/>
      <c r="U154" s="29"/>
      <c r="V154" s="29"/>
      <c r="W154" s="29"/>
    </row>
    <row r="155" spans="2:23" s="313" customFormat="1" ht="18.95" customHeight="1" thickBot="1">
      <c r="B155" s="745" t="s">
        <v>943</v>
      </c>
      <c r="C155" s="745"/>
      <c r="D155" s="745"/>
      <c r="E155" s="745"/>
      <c r="F155" s="745"/>
      <c r="G155" s="745"/>
      <c r="H155" s="312"/>
      <c r="I155" s="312"/>
      <c r="J155" s="312"/>
      <c r="K155" s="312"/>
      <c r="L155" s="312"/>
      <c r="M155" s="312"/>
      <c r="N155" s="312"/>
      <c r="O155" s="312"/>
      <c r="P155" s="312"/>
      <c r="Q155" s="312"/>
      <c r="R155" s="312"/>
      <c r="S155" s="312"/>
      <c r="T155" s="312"/>
      <c r="U155" s="312"/>
      <c r="V155" s="312"/>
      <c r="W155" s="312"/>
    </row>
    <row r="156" spans="2:23" s="30" customFormat="1" ht="198.75" customHeight="1">
      <c r="B156" s="112" t="s">
        <v>944</v>
      </c>
      <c r="C156" s="113" t="s">
        <v>414</v>
      </c>
      <c r="D156" s="119" t="s">
        <v>415</v>
      </c>
      <c r="E156" s="698" t="s">
        <v>945</v>
      </c>
      <c r="F156" s="755"/>
      <c r="G156" s="317" t="s">
        <v>415</v>
      </c>
      <c r="H156" s="29"/>
      <c r="I156" s="29"/>
      <c r="J156" s="29"/>
      <c r="K156" s="29"/>
      <c r="L156" s="29"/>
      <c r="M156" s="29"/>
      <c r="N156" s="29"/>
      <c r="O156" s="29"/>
      <c r="P156" s="29"/>
      <c r="Q156" s="29"/>
      <c r="R156" s="29"/>
      <c r="S156" s="29"/>
      <c r="T156" s="29"/>
      <c r="U156" s="29"/>
      <c r="V156" s="29"/>
      <c r="W156" s="29"/>
    </row>
    <row r="157" spans="2:23" s="30" customFormat="1" ht="18.95" customHeight="1">
      <c r="B157" s="733" t="s">
        <v>895</v>
      </c>
      <c r="C157" s="733"/>
      <c r="D157" s="733"/>
      <c r="E157" s="733"/>
      <c r="F157" s="733"/>
      <c r="G157" s="733"/>
      <c r="H157" s="29"/>
      <c r="I157" s="29"/>
      <c r="J157" s="29"/>
      <c r="K157" s="29"/>
      <c r="L157" s="29"/>
      <c r="M157" s="29"/>
      <c r="N157" s="29"/>
      <c r="O157" s="29"/>
      <c r="P157" s="29"/>
      <c r="Q157" s="29"/>
      <c r="R157" s="29"/>
      <c r="S157" s="29"/>
      <c r="T157" s="29"/>
      <c r="U157" s="29"/>
      <c r="V157" s="29"/>
      <c r="W157" s="29"/>
    </row>
    <row r="158" spans="2:23" s="313" customFormat="1" ht="18.95" customHeight="1" thickBot="1">
      <c r="B158" s="744" t="s">
        <v>946</v>
      </c>
      <c r="C158" s="744"/>
      <c r="D158" s="744"/>
      <c r="E158" s="744"/>
      <c r="F158" s="744"/>
      <c r="G158" s="744"/>
      <c r="H158" s="312"/>
      <c r="I158" s="312"/>
      <c r="J158" s="312"/>
      <c r="K158" s="312"/>
      <c r="L158" s="312"/>
      <c r="M158" s="312"/>
      <c r="N158" s="312"/>
      <c r="O158" s="312"/>
      <c r="P158" s="312"/>
      <c r="Q158" s="312"/>
      <c r="R158" s="312"/>
      <c r="S158" s="312"/>
      <c r="T158" s="312"/>
      <c r="U158" s="312"/>
      <c r="V158" s="312"/>
      <c r="W158" s="312"/>
    </row>
    <row r="159" spans="2:23" s="30" customFormat="1" ht="99.75" customHeight="1">
      <c r="B159" s="123" t="s">
        <v>1726</v>
      </c>
      <c r="C159" s="105" t="s">
        <v>467</v>
      </c>
      <c r="D159" s="106" t="s">
        <v>1725</v>
      </c>
      <c r="E159" s="743" t="s">
        <v>947</v>
      </c>
      <c r="F159" s="743"/>
      <c r="G159" s="158" t="s">
        <v>415</v>
      </c>
      <c r="H159" s="29"/>
      <c r="I159" s="29"/>
      <c r="J159" s="29"/>
      <c r="K159" s="29"/>
      <c r="L159" s="29"/>
      <c r="M159" s="29"/>
      <c r="N159" s="29"/>
      <c r="O159" s="29"/>
      <c r="P159" s="29"/>
      <c r="Q159" s="29"/>
      <c r="R159" s="29"/>
      <c r="S159" s="29"/>
      <c r="T159" s="29"/>
      <c r="U159" s="29"/>
      <c r="V159" s="29"/>
      <c r="W159" s="29"/>
    </row>
    <row r="160" spans="2:23" s="30" customFormat="1" ht="18.95" customHeight="1">
      <c r="B160" s="733" t="s">
        <v>948</v>
      </c>
      <c r="C160" s="733"/>
      <c r="D160" s="733"/>
      <c r="E160" s="733"/>
      <c r="F160" s="733"/>
      <c r="G160" s="733"/>
      <c r="H160" s="29"/>
      <c r="I160" s="29"/>
      <c r="J160" s="29"/>
      <c r="K160" s="29"/>
      <c r="L160" s="29"/>
      <c r="M160" s="29"/>
      <c r="N160" s="29"/>
      <c r="O160" s="29"/>
      <c r="P160" s="29"/>
      <c r="Q160" s="29"/>
      <c r="R160" s="29"/>
      <c r="S160" s="29"/>
      <c r="T160" s="29"/>
      <c r="U160" s="29"/>
      <c r="V160" s="29"/>
      <c r="W160" s="29"/>
    </row>
    <row r="161" spans="2:23" s="313" customFormat="1" ht="18.95" customHeight="1" thickBot="1">
      <c r="B161" s="745" t="s">
        <v>949</v>
      </c>
      <c r="C161" s="745"/>
      <c r="D161" s="745"/>
      <c r="E161" s="745"/>
      <c r="F161" s="745"/>
      <c r="G161" s="745"/>
      <c r="H161" s="312"/>
      <c r="I161" s="312"/>
      <c r="J161" s="312"/>
      <c r="K161" s="312"/>
      <c r="L161" s="312"/>
      <c r="M161" s="312"/>
      <c r="N161" s="312"/>
      <c r="O161" s="312"/>
      <c r="P161" s="312"/>
      <c r="Q161" s="312"/>
      <c r="R161" s="312"/>
      <c r="S161" s="312"/>
      <c r="T161" s="312"/>
      <c r="U161" s="312"/>
      <c r="V161" s="312"/>
      <c r="W161" s="312"/>
    </row>
    <row r="162" spans="2:23" s="30" customFormat="1" ht="138" customHeight="1">
      <c r="B162" s="211" t="s">
        <v>950</v>
      </c>
      <c r="C162" s="209" t="s">
        <v>431</v>
      </c>
      <c r="D162" s="210" t="s">
        <v>525</v>
      </c>
      <c r="E162" s="747" t="s">
        <v>951</v>
      </c>
      <c r="F162" s="748"/>
      <c r="G162" s="307" t="s">
        <v>415</v>
      </c>
      <c r="H162" s="29"/>
      <c r="I162" s="29"/>
      <c r="J162" s="29"/>
      <c r="K162" s="29"/>
      <c r="L162" s="29"/>
      <c r="M162" s="29"/>
      <c r="N162" s="29"/>
      <c r="O162" s="29"/>
      <c r="P162" s="29"/>
      <c r="Q162" s="29"/>
      <c r="R162" s="29"/>
      <c r="S162" s="29"/>
      <c r="T162" s="29"/>
      <c r="U162" s="29"/>
      <c r="V162" s="29"/>
      <c r="W162" s="29"/>
    </row>
    <row r="163" spans="2:23" s="30" customFormat="1" ht="213.75" customHeight="1">
      <c r="B163" s="213" t="s">
        <v>952</v>
      </c>
      <c r="C163" s="214" t="s">
        <v>414</v>
      </c>
      <c r="D163" s="215" t="s">
        <v>1725</v>
      </c>
      <c r="E163" s="742" t="s">
        <v>953</v>
      </c>
      <c r="F163" s="749"/>
      <c r="G163" s="308" t="s">
        <v>415</v>
      </c>
      <c r="H163" s="29"/>
      <c r="I163" s="29"/>
      <c r="J163" s="29"/>
      <c r="K163" s="29"/>
      <c r="L163" s="29"/>
      <c r="M163" s="29"/>
      <c r="N163" s="29"/>
      <c r="O163" s="29"/>
      <c r="P163" s="29"/>
      <c r="Q163" s="29"/>
      <c r="R163" s="29"/>
      <c r="S163" s="29"/>
      <c r="T163" s="29"/>
      <c r="U163" s="29"/>
      <c r="V163" s="29"/>
      <c r="W163" s="29"/>
    </row>
    <row r="164" spans="2:23" s="30" customFormat="1" ht="30">
      <c r="B164" s="213" t="s">
        <v>954</v>
      </c>
      <c r="C164" s="214" t="s">
        <v>414</v>
      </c>
      <c r="D164" s="215" t="s">
        <v>415</v>
      </c>
      <c r="E164" s="742" t="s">
        <v>955</v>
      </c>
      <c r="F164" s="742"/>
      <c r="G164" s="308" t="s">
        <v>415</v>
      </c>
      <c r="H164" s="29"/>
      <c r="I164" s="29"/>
      <c r="J164" s="29"/>
      <c r="K164" s="29"/>
      <c r="L164" s="29"/>
      <c r="M164" s="29"/>
      <c r="N164" s="29"/>
      <c r="O164" s="29"/>
      <c r="P164" s="29"/>
      <c r="Q164" s="29"/>
      <c r="R164" s="29"/>
      <c r="S164" s="29"/>
      <c r="T164" s="29"/>
      <c r="U164" s="29"/>
      <c r="V164" s="29"/>
      <c r="W164" s="29"/>
    </row>
    <row r="165" spans="2:23" s="30" customFormat="1" ht="14.25">
      <c r="H165" s="29"/>
      <c r="I165" s="29"/>
      <c r="J165" s="29"/>
      <c r="K165" s="29"/>
      <c r="L165" s="29"/>
      <c r="M165" s="29"/>
      <c r="N165" s="29"/>
      <c r="O165" s="29"/>
      <c r="P165" s="29"/>
      <c r="Q165" s="29"/>
      <c r="R165" s="29"/>
      <c r="S165" s="29"/>
      <c r="T165" s="29"/>
      <c r="U165" s="29"/>
      <c r="V165" s="29"/>
      <c r="W165" s="29"/>
    </row>
    <row r="166" spans="2:23" ht="14.25">
      <c r="H166" s="25"/>
      <c r="I166" s="25"/>
      <c r="J166" s="25"/>
      <c r="K166" s="25"/>
      <c r="L166" s="25"/>
      <c r="M166" s="25"/>
      <c r="N166" s="25"/>
      <c r="O166" s="25"/>
      <c r="P166" s="25"/>
      <c r="Q166" s="25"/>
      <c r="R166" s="25"/>
      <c r="S166" s="25"/>
      <c r="T166" s="25"/>
      <c r="U166" s="25"/>
      <c r="V166" s="25"/>
      <c r="W166" s="25"/>
    </row>
    <row r="167" spans="2:23" ht="14.25">
      <c r="H167" s="25"/>
      <c r="I167" s="25"/>
      <c r="J167" s="25"/>
      <c r="K167" s="25"/>
      <c r="L167" s="25"/>
      <c r="M167" s="25"/>
      <c r="N167" s="25"/>
      <c r="O167" s="25"/>
      <c r="P167" s="25"/>
      <c r="Q167" s="25"/>
      <c r="R167" s="25"/>
      <c r="S167" s="25"/>
      <c r="T167" s="25"/>
      <c r="U167" s="25"/>
      <c r="V167" s="25"/>
      <c r="W167" s="25"/>
    </row>
    <row r="168" spans="2:23" ht="14.25">
      <c r="H168" s="25"/>
      <c r="I168" s="25"/>
      <c r="J168" s="25"/>
      <c r="K168" s="25"/>
      <c r="L168" s="25"/>
      <c r="M168" s="25"/>
      <c r="N168" s="25"/>
      <c r="O168" s="25"/>
      <c r="P168" s="25"/>
      <c r="Q168" s="25"/>
      <c r="R168" s="25"/>
      <c r="S168" s="25"/>
      <c r="T168" s="25"/>
      <c r="U168" s="25"/>
      <c r="V168" s="25"/>
      <c r="W168" s="25"/>
    </row>
    <row r="169" spans="2:23" ht="14.25">
      <c r="H169" s="25"/>
      <c r="I169" s="25"/>
      <c r="J169" s="25"/>
      <c r="K169" s="25"/>
      <c r="L169" s="25"/>
      <c r="M169" s="25"/>
      <c r="N169" s="25"/>
      <c r="O169" s="25"/>
      <c r="P169" s="25"/>
      <c r="Q169" s="25"/>
      <c r="R169" s="25"/>
      <c r="S169" s="25"/>
      <c r="T169" s="25"/>
      <c r="U169" s="25"/>
      <c r="V169" s="25"/>
      <c r="W169" s="25"/>
    </row>
    <row r="170" spans="2:23" ht="14.25">
      <c r="H170" s="25"/>
      <c r="I170" s="25"/>
      <c r="J170" s="25"/>
      <c r="K170" s="25"/>
      <c r="L170" s="25"/>
      <c r="M170" s="25"/>
      <c r="N170" s="25"/>
      <c r="O170" s="25"/>
      <c r="P170" s="25"/>
      <c r="Q170" s="25"/>
      <c r="R170" s="25"/>
      <c r="S170" s="25"/>
      <c r="T170" s="25"/>
      <c r="U170" s="25"/>
      <c r="V170" s="25"/>
      <c r="W170" s="25"/>
    </row>
    <row r="171" spans="2:23" ht="14.25">
      <c r="H171" s="25"/>
      <c r="I171" s="25"/>
      <c r="J171" s="25"/>
      <c r="K171" s="25"/>
      <c r="L171" s="25"/>
      <c r="M171" s="25"/>
      <c r="N171" s="25"/>
      <c r="O171" s="25"/>
      <c r="P171" s="25"/>
      <c r="Q171" s="25"/>
      <c r="R171" s="25"/>
      <c r="S171" s="25"/>
      <c r="T171" s="25"/>
      <c r="U171" s="25"/>
      <c r="V171" s="25"/>
      <c r="W171" s="25"/>
    </row>
    <row r="172" spans="2:23" ht="14.25">
      <c r="H172" s="25"/>
      <c r="I172" s="25"/>
      <c r="J172" s="25"/>
      <c r="K172" s="25"/>
      <c r="L172" s="25"/>
      <c r="M172" s="25"/>
      <c r="N172" s="25"/>
      <c r="O172" s="25"/>
      <c r="P172" s="25"/>
      <c r="Q172" s="25"/>
      <c r="R172" s="25"/>
      <c r="S172" s="25"/>
      <c r="T172" s="25"/>
      <c r="U172" s="25"/>
      <c r="V172" s="25"/>
      <c r="W172" s="25"/>
    </row>
    <row r="173" spans="2:23" ht="14.25">
      <c r="B173" s="23"/>
      <c r="C173" s="23"/>
      <c r="D173" s="31"/>
      <c r="G173" s="33"/>
      <c r="H173" s="25"/>
      <c r="I173" s="25"/>
      <c r="J173" s="25"/>
      <c r="K173" s="25"/>
      <c r="L173" s="25"/>
      <c r="M173" s="25"/>
      <c r="N173" s="25"/>
      <c r="O173" s="25"/>
      <c r="P173" s="25"/>
      <c r="Q173" s="25"/>
      <c r="R173" s="25"/>
      <c r="S173" s="25"/>
      <c r="T173" s="25"/>
      <c r="U173" s="25"/>
      <c r="V173" s="25"/>
      <c r="W173" s="25"/>
    </row>
    <row r="174" spans="2:23" ht="14.25">
      <c r="B174" s="23"/>
      <c r="C174" s="23"/>
      <c r="D174" s="31"/>
      <c r="E174" s="25"/>
      <c r="F174" s="25"/>
      <c r="G174" s="25"/>
      <c r="H174" s="25"/>
      <c r="I174" s="25"/>
      <c r="J174" s="25"/>
      <c r="K174" s="25"/>
      <c r="L174" s="25"/>
      <c r="M174" s="25"/>
      <c r="N174" s="25"/>
      <c r="O174" s="25"/>
      <c r="P174" s="25"/>
      <c r="Q174" s="25"/>
      <c r="R174" s="25"/>
      <c r="S174" s="25"/>
      <c r="T174" s="25"/>
      <c r="U174" s="25"/>
      <c r="V174" s="25"/>
      <c r="W174" s="25"/>
    </row>
    <row r="175" spans="2:23" ht="14.25">
      <c r="B175" s="23"/>
      <c r="C175" s="23"/>
      <c r="D175" s="31"/>
      <c r="E175" s="25"/>
      <c r="F175" s="25"/>
      <c r="G175" s="25"/>
      <c r="H175" s="25"/>
      <c r="I175" s="25"/>
      <c r="J175" s="25"/>
      <c r="K175" s="25"/>
      <c r="L175" s="25"/>
      <c r="M175" s="25"/>
      <c r="N175" s="25"/>
      <c r="O175" s="25"/>
      <c r="P175" s="25"/>
      <c r="Q175" s="25"/>
      <c r="R175" s="25"/>
      <c r="S175" s="25"/>
      <c r="T175" s="25"/>
      <c r="U175" s="25"/>
      <c r="V175" s="25"/>
      <c r="W175" s="25"/>
    </row>
    <row r="176" spans="2:23" ht="14.25">
      <c r="B176" s="23"/>
      <c r="C176" s="23"/>
      <c r="D176" s="31"/>
      <c r="E176" s="25"/>
      <c r="F176" s="25"/>
      <c r="G176" s="25"/>
      <c r="H176" s="25"/>
      <c r="I176" s="25"/>
      <c r="J176" s="25"/>
      <c r="K176" s="25"/>
      <c r="L176" s="25"/>
      <c r="M176" s="25"/>
      <c r="N176" s="25"/>
      <c r="O176" s="25"/>
      <c r="P176" s="25"/>
      <c r="Q176" s="25"/>
      <c r="R176" s="25"/>
      <c r="S176" s="25"/>
      <c r="T176" s="25"/>
      <c r="U176" s="25"/>
      <c r="V176" s="25"/>
      <c r="W176" s="25"/>
    </row>
    <row r="177" spans="2:23" ht="14.25">
      <c r="B177" s="23"/>
      <c r="C177" s="23"/>
      <c r="D177" s="31"/>
      <c r="E177" s="25"/>
      <c r="F177" s="25"/>
      <c r="G177" s="25"/>
      <c r="H177" s="25"/>
      <c r="I177" s="25"/>
      <c r="J177" s="25"/>
      <c r="K177" s="25"/>
      <c r="L177" s="25"/>
      <c r="M177" s="25"/>
      <c r="N177" s="25"/>
      <c r="O177" s="25"/>
      <c r="P177" s="25"/>
      <c r="Q177" s="25"/>
      <c r="R177" s="25"/>
      <c r="S177" s="25"/>
      <c r="T177" s="25"/>
      <c r="U177" s="25"/>
      <c r="V177" s="25"/>
      <c r="W177" s="25"/>
    </row>
    <row r="178" spans="2:23" ht="14.25">
      <c r="B178" s="23"/>
      <c r="C178" s="23"/>
      <c r="D178" s="31"/>
      <c r="E178" s="25"/>
      <c r="F178" s="25"/>
      <c r="G178" s="25"/>
      <c r="H178" s="25"/>
      <c r="I178" s="25"/>
      <c r="J178" s="25"/>
      <c r="K178" s="25"/>
      <c r="L178" s="25"/>
      <c r="M178" s="25"/>
      <c r="N178" s="25"/>
      <c r="O178" s="25"/>
      <c r="P178" s="25"/>
      <c r="Q178" s="25"/>
      <c r="R178" s="25"/>
      <c r="S178" s="25"/>
      <c r="T178" s="25"/>
      <c r="U178" s="25"/>
      <c r="V178" s="25"/>
      <c r="W178" s="25"/>
    </row>
    <row r="179" spans="2:23" ht="14.25">
      <c r="B179" s="23"/>
      <c r="C179" s="23"/>
      <c r="D179" s="31"/>
      <c r="E179" s="25"/>
      <c r="F179" s="25"/>
      <c r="G179" s="25"/>
      <c r="H179" s="25"/>
      <c r="I179" s="25"/>
      <c r="J179" s="25"/>
      <c r="K179" s="25"/>
      <c r="L179" s="25"/>
      <c r="M179" s="25"/>
      <c r="N179" s="25"/>
      <c r="O179" s="25"/>
      <c r="P179" s="25"/>
      <c r="Q179" s="25"/>
      <c r="R179" s="25"/>
      <c r="S179" s="25"/>
      <c r="T179" s="25"/>
      <c r="U179" s="25"/>
      <c r="V179" s="25"/>
      <c r="W179" s="25"/>
    </row>
    <row r="180" spans="2:23" ht="14.25">
      <c r="B180" s="23"/>
      <c r="C180" s="23"/>
      <c r="D180" s="31"/>
      <c r="E180" s="25"/>
      <c r="F180" s="25"/>
      <c r="G180" s="25"/>
      <c r="H180" s="25"/>
      <c r="I180" s="25"/>
      <c r="J180" s="25"/>
      <c r="K180" s="25"/>
      <c r="L180" s="25"/>
      <c r="M180" s="25"/>
      <c r="N180" s="25"/>
      <c r="O180" s="25"/>
      <c r="P180" s="25"/>
      <c r="Q180" s="25"/>
      <c r="R180" s="25"/>
      <c r="S180" s="25"/>
      <c r="T180" s="25"/>
      <c r="U180" s="25"/>
      <c r="V180" s="25"/>
      <c r="W180" s="25"/>
    </row>
    <row r="181" spans="2:23" ht="14.25">
      <c r="B181" s="23"/>
      <c r="C181" s="23"/>
      <c r="D181" s="31"/>
      <c r="E181" s="25"/>
      <c r="F181" s="25"/>
      <c r="G181" s="25"/>
      <c r="H181" s="25"/>
      <c r="I181" s="25"/>
      <c r="J181" s="25"/>
      <c r="K181" s="25"/>
      <c r="L181" s="25"/>
      <c r="M181" s="25"/>
      <c r="N181" s="25"/>
      <c r="O181" s="25"/>
      <c r="P181" s="25"/>
      <c r="Q181" s="25"/>
      <c r="R181" s="25"/>
      <c r="S181" s="25"/>
      <c r="T181" s="25"/>
      <c r="U181" s="25"/>
      <c r="V181" s="25"/>
      <c r="W181" s="25"/>
    </row>
    <row r="182" spans="2:23" ht="14.25">
      <c r="B182" s="23"/>
      <c r="C182" s="23"/>
      <c r="D182" s="31"/>
      <c r="E182" s="25"/>
      <c r="F182" s="25"/>
      <c r="G182" s="25"/>
      <c r="H182" s="25"/>
      <c r="I182" s="25"/>
      <c r="J182" s="25"/>
      <c r="K182" s="25"/>
      <c r="L182" s="25"/>
      <c r="M182" s="25"/>
      <c r="N182" s="25"/>
      <c r="O182" s="25"/>
      <c r="P182" s="25"/>
      <c r="Q182" s="25"/>
      <c r="R182" s="25"/>
      <c r="S182" s="25"/>
      <c r="T182" s="25"/>
      <c r="U182" s="25"/>
      <c r="V182" s="25"/>
      <c r="W182" s="25"/>
    </row>
    <row r="183" spans="2:23" ht="14.25">
      <c r="B183" s="23"/>
      <c r="C183" s="23"/>
      <c r="D183" s="31"/>
      <c r="E183" s="25"/>
      <c r="F183" s="25"/>
      <c r="G183" s="25"/>
      <c r="H183" s="25"/>
      <c r="I183" s="25"/>
      <c r="J183" s="25"/>
      <c r="K183" s="25"/>
      <c r="L183" s="25"/>
      <c r="M183" s="25"/>
      <c r="N183" s="25"/>
      <c r="O183" s="25"/>
      <c r="P183" s="25"/>
      <c r="Q183" s="25"/>
      <c r="R183" s="25"/>
      <c r="S183" s="25"/>
      <c r="T183" s="25"/>
      <c r="U183" s="25"/>
      <c r="V183" s="25"/>
      <c r="W183" s="25"/>
    </row>
    <row r="184" spans="2:23" ht="14.25">
      <c r="B184" s="23"/>
      <c r="C184" s="23"/>
      <c r="D184" s="31"/>
      <c r="E184" s="25"/>
      <c r="F184" s="25"/>
      <c r="G184" s="25"/>
      <c r="H184" s="25"/>
      <c r="I184" s="25"/>
      <c r="J184" s="25"/>
      <c r="K184" s="25"/>
      <c r="L184" s="25"/>
      <c r="M184" s="25"/>
      <c r="N184" s="25"/>
      <c r="O184" s="25"/>
      <c r="P184" s="25"/>
      <c r="Q184" s="25"/>
      <c r="R184" s="25"/>
      <c r="S184" s="25"/>
      <c r="T184" s="25"/>
      <c r="U184" s="25"/>
      <c r="V184" s="25"/>
      <c r="W184" s="25"/>
    </row>
    <row r="185" spans="2:23" ht="14.25">
      <c r="B185" s="23"/>
      <c r="C185" s="23"/>
      <c r="D185" s="31"/>
      <c r="E185" s="25"/>
      <c r="F185" s="25"/>
      <c r="G185" s="25"/>
      <c r="H185" s="25"/>
      <c r="I185" s="25"/>
      <c r="J185" s="25"/>
      <c r="K185" s="25"/>
      <c r="L185" s="25"/>
      <c r="M185" s="25"/>
      <c r="N185" s="25"/>
      <c r="O185" s="25"/>
      <c r="P185" s="25"/>
      <c r="Q185" s="25"/>
      <c r="R185" s="25"/>
      <c r="S185" s="25"/>
      <c r="T185" s="25"/>
      <c r="U185" s="25"/>
      <c r="V185" s="25"/>
      <c r="W185" s="25"/>
    </row>
    <row r="186" spans="2:23" ht="14.25">
      <c r="B186" s="23"/>
      <c r="C186" s="23"/>
      <c r="D186" s="31"/>
      <c r="E186" s="25"/>
      <c r="F186" s="25"/>
      <c r="G186" s="25"/>
      <c r="H186" s="25"/>
      <c r="I186" s="25"/>
      <c r="J186" s="25"/>
      <c r="K186" s="25"/>
      <c r="L186" s="25"/>
      <c r="M186" s="25"/>
      <c r="N186" s="25"/>
      <c r="O186" s="25"/>
      <c r="P186" s="25"/>
      <c r="Q186" s="25"/>
      <c r="R186" s="25"/>
      <c r="S186" s="25"/>
      <c r="T186" s="25"/>
      <c r="U186" s="25"/>
      <c r="V186" s="25"/>
      <c r="W186" s="25"/>
    </row>
    <row r="187" spans="2:23" ht="14.25">
      <c r="B187" s="23"/>
      <c r="C187" s="23"/>
      <c r="D187" s="31"/>
      <c r="E187" s="25"/>
      <c r="F187" s="25"/>
      <c r="G187" s="25"/>
      <c r="H187" s="25"/>
      <c r="I187" s="25"/>
      <c r="J187" s="25"/>
      <c r="K187" s="25"/>
      <c r="L187" s="25"/>
      <c r="M187" s="25"/>
      <c r="N187" s="25"/>
      <c r="O187" s="25"/>
      <c r="P187" s="25"/>
      <c r="Q187" s="25"/>
      <c r="R187" s="25"/>
      <c r="S187" s="25"/>
      <c r="T187" s="25"/>
      <c r="U187" s="25"/>
      <c r="V187" s="25"/>
      <c r="W187" s="25"/>
    </row>
    <row r="188" spans="2:23" ht="14.25">
      <c r="B188" s="23"/>
      <c r="C188" s="23"/>
      <c r="D188" s="31"/>
      <c r="E188" s="25"/>
      <c r="F188" s="25"/>
      <c r="G188" s="25"/>
      <c r="H188" s="25"/>
      <c r="I188" s="25"/>
      <c r="J188" s="25"/>
      <c r="K188" s="25"/>
      <c r="L188" s="25"/>
      <c r="M188" s="25"/>
      <c r="N188" s="25"/>
      <c r="O188" s="25"/>
      <c r="P188" s="25"/>
      <c r="Q188" s="25"/>
      <c r="R188" s="25"/>
      <c r="S188" s="25"/>
      <c r="T188" s="25"/>
      <c r="U188" s="25"/>
      <c r="V188" s="25"/>
      <c r="W188" s="25"/>
    </row>
    <row r="189" spans="2:23" ht="14.25">
      <c r="B189" s="23"/>
      <c r="C189" s="23"/>
      <c r="D189" s="31"/>
      <c r="E189" s="25"/>
      <c r="F189" s="25"/>
      <c r="G189" s="25"/>
      <c r="H189" s="25"/>
      <c r="I189" s="25"/>
      <c r="J189" s="25"/>
      <c r="K189" s="25"/>
      <c r="L189" s="25"/>
      <c r="M189" s="25"/>
      <c r="N189" s="25"/>
      <c r="O189" s="25"/>
      <c r="P189" s="25"/>
      <c r="Q189" s="25"/>
      <c r="R189" s="25"/>
      <c r="S189" s="25"/>
      <c r="T189" s="25"/>
      <c r="U189" s="25"/>
      <c r="V189" s="25"/>
      <c r="W189" s="25"/>
    </row>
    <row r="190" spans="2:23" ht="14.25">
      <c r="B190" s="23"/>
      <c r="C190" s="23"/>
      <c r="D190" s="31"/>
      <c r="E190" s="25"/>
      <c r="F190" s="25"/>
      <c r="G190" s="25"/>
      <c r="H190" s="25"/>
      <c r="I190" s="25"/>
      <c r="J190" s="25"/>
      <c r="K190" s="25"/>
      <c r="L190" s="25"/>
      <c r="M190" s="25"/>
      <c r="N190" s="25"/>
      <c r="O190" s="25"/>
      <c r="P190" s="25"/>
      <c r="Q190" s="25"/>
      <c r="R190" s="25"/>
      <c r="S190" s="25"/>
      <c r="T190" s="25"/>
      <c r="U190" s="25"/>
      <c r="V190" s="25"/>
      <c r="W190" s="25"/>
    </row>
    <row r="191" spans="2:23" ht="14.25">
      <c r="B191" s="23"/>
      <c r="C191" s="23"/>
      <c r="D191" s="31"/>
      <c r="E191" s="25"/>
      <c r="F191" s="25"/>
      <c r="G191" s="25"/>
      <c r="H191" s="25"/>
      <c r="I191" s="25"/>
      <c r="J191" s="25"/>
      <c r="K191" s="25"/>
      <c r="L191" s="25"/>
      <c r="M191" s="25"/>
      <c r="N191" s="25"/>
      <c r="O191" s="25"/>
      <c r="P191" s="25"/>
      <c r="Q191" s="25"/>
      <c r="R191" s="25"/>
      <c r="S191" s="25"/>
      <c r="T191" s="25"/>
      <c r="U191" s="25"/>
      <c r="V191" s="25"/>
      <c r="W191" s="25"/>
    </row>
    <row r="192" spans="2:23" ht="14.25">
      <c r="B192" s="23"/>
      <c r="C192" s="23"/>
      <c r="D192" s="31"/>
      <c r="E192" s="25"/>
      <c r="F192" s="25"/>
      <c r="G192" s="25"/>
      <c r="H192" s="25"/>
      <c r="I192" s="25"/>
      <c r="J192" s="25"/>
      <c r="K192" s="25"/>
      <c r="L192" s="25"/>
      <c r="M192" s="25"/>
      <c r="N192" s="25"/>
      <c r="O192" s="25"/>
      <c r="P192" s="25"/>
      <c r="Q192" s="25"/>
      <c r="R192" s="25"/>
      <c r="S192" s="25"/>
      <c r="T192" s="25"/>
      <c r="U192" s="25"/>
      <c r="V192" s="25"/>
      <c r="W192" s="25"/>
    </row>
    <row r="193" spans="2:23" ht="14.25">
      <c r="B193" s="23"/>
      <c r="C193" s="23"/>
      <c r="D193" s="31"/>
      <c r="E193" s="25"/>
      <c r="F193" s="25"/>
      <c r="G193" s="25"/>
      <c r="H193" s="25"/>
      <c r="I193" s="25"/>
      <c r="J193" s="25"/>
      <c r="K193" s="25"/>
      <c r="L193" s="25"/>
      <c r="M193" s="25"/>
      <c r="N193" s="25"/>
      <c r="O193" s="25"/>
      <c r="P193" s="25"/>
      <c r="Q193" s="25"/>
      <c r="R193" s="25"/>
      <c r="S193" s="25"/>
      <c r="T193" s="25"/>
      <c r="U193" s="25"/>
      <c r="V193" s="25"/>
      <c r="W193" s="25"/>
    </row>
    <row r="194" spans="2:23" ht="14.25">
      <c r="B194" s="23"/>
      <c r="C194" s="23"/>
      <c r="D194" s="31"/>
      <c r="E194" s="25"/>
      <c r="F194" s="25"/>
      <c r="G194" s="25"/>
      <c r="H194" s="25"/>
      <c r="I194" s="25"/>
      <c r="J194" s="25"/>
      <c r="K194" s="25"/>
      <c r="L194" s="25"/>
      <c r="M194" s="25"/>
      <c r="N194" s="25"/>
      <c r="O194" s="25"/>
      <c r="P194" s="25"/>
      <c r="Q194" s="25"/>
      <c r="R194" s="25"/>
      <c r="S194" s="25"/>
      <c r="T194" s="25"/>
      <c r="U194" s="25"/>
      <c r="V194" s="25"/>
      <c r="W194" s="25"/>
    </row>
    <row r="195" spans="2:23" ht="14.25">
      <c r="B195" s="23"/>
      <c r="C195" s="23"/>
      <c r="D195" s="31"/>
      <c r="E195" s="25"/>
      <c r="F195" s="25"/>
      <c r="G195" s="25"/>
      <c r="H195" s="25"/>
      <c r="I195" s="25"/>
      <c r="J195" s="25"/>
      <c r="K195" s="25"/>
      <c r="L195" s="25"/>
      <c r="M195" s="25"/>
      <c r="N195" s="25"/>
      <c r="O195" s="25"/>
      <c r="P195" s="25"/>
      <c r="Q195" s="25"/>
      <c r="R195" s="25"/>
      <c r="S195" s="25"/>
      <c r="T195" s="25"/>
      <c r="U195" s="25"/>
      <c r="V195" s="25"/>
      <c r="W195" s="25"/>
    </row>
    <row r="196" spans="2:23" ht="14.25">
      <c r="B196" s="23"/>
      <c r="C196" s="23"/>
      <c r="D196" s="31"/>
      <c r="E196" s="25"/>
      <c r="F196" s="25"/>
      <c r="G196" s="25"/>
      <c r="H196" s="25"/>
      <c r="I196" s="25"/>
      <c r="J196" s="25"/>
      <c r="K196" s="25"/>
      <c r="L196" s="25"/>
      <c r="M196" s="25"/>
      <c r="N196" s="25"/>
      <c r="O196" s="25"/>
      <c r="P196" s="25"/>
      <c r="Q196" s="25"/>
      <c r="R196" s="25"/>
      <c r="S196" s="25"/>
      <c r="T196" s="25"/>
      <c r="U196" s="25"/>
      <c r="V196" s="25"/>
      <c r="W196" s="25"/>
    </row>
    <row r="197" spans="2:23" ht="14.25">
      <c r="B197" s="23"/>
      <c r="C197" s="23"/>
      <c r="D197" s="31"/>
      <c r="E197" s="25"/>
      <c r="F197" s="25"/>
      <c r="G197" s="25"/>
      <c r="H197" s="25"/>
      <c r="I197" s="25"/>
      <c r="J197" s="25"/>
      <c r="K197" s="25"/>
      <c r="L197" s="25"/>
      <c r="M197" s="25"/>
      <c r="N197" s="25"/>
      <c r="O197" s="25"/>
      <c r="P197" s="25"/>
      <c r="Q197" s="25"/>
      <c r="R197" s="25"/>
      <c r="S197" s="25"/>
      <c r="T197" s="25"/>
      <c r="U197" s="25"/>
      <c r="V197" s="25"/>
      <c r="W197" s="25"/>
    </row>
    <row r="198" spans="2:23" ht="14.25">
      <c r="B198" s="23"/>
      <c r="C198" s="23"/>
      <c r="D198" s="31"/>
      <c r="E198" s="25"/>
      <c r="F198" s="25"/>
      <c r="G198" s="25"/>
      <c r="H198" s="25"/>
      <c r="I198" s="25"/>
      <c r="J198" s="25"/>
      <c r="K198" s="25"/>
      <c r="L198" s="25"/>
      <c r="M198" s="25"/>
      <c r="N198" s="25"/>
      <c r="O198" s="25"/>
      <c r="P198" s="25"/>
      <c r="Q198" s="25"/>
      <c r="R198" s="25"/>
      <c r="S198" s="25"/>
      <c r="T198" s="25"/>
      <c r="U198" s="25"/>
      <c r="V198" s="25"/>
      <c r="W198" s="25"/>
    </row>
    <row r="199" spans="2:23" ht="14.25">
      <c r="B199" s="23"/>
      <c r="C199" s="23"/>
      <c r="D199" s="31"/>
      <c r="E199" s="25"/>
      <c r="F199" s="25"/>
      <c r="G199" s="25"/>
      <c r="H199" s="25"/>
      <c r="I199" s="25"/>
      <c r="J199" s="25"/>
      <c r="K199" s="25"/>
      <c r="L199" s="25"/>
      <c r="M199" s="25"/>
      <c r="N199" s="25"/>
      <c r="O199" s="25"/>
      <c r="P199" s="25"/>
      <c r="Q199" s="25"/>
      <c r="R199" s="25"/>
      <c r="S199" s="25"/>
      <c r="T199" s="25"/>
      <c r="U199" s="25"/>
      <c r="V199" s="25"/>
      <c r="W199" s="25"/>
    </row>
    <row r="200" spans="2:23" ht="14.25">
      <c r="B200" s="23"/>
      <c r="C200" s="23"/>
      <c r="D200" s="31"/>
      <c r="E200" s="25"/>
      <c r="F200" s="25"/>
      <c r="G200" s="25"/>
      <c r="H200" s="25"/>
      <c r="I200" s="25"/>
      <c r="J200" s="25"/>
      <c r="K200" s="25"/>
      <c r="L200" s="25"/>
      <c r="M200" s="25"/>
      <c r="N200" s="25"/>
      <c r="O200" s="25"/>
      <c r="P200" s="25"/>
      <c r="Q200" s="25"/>
      <c r="R200" s="25"/>
      <c r="S200" s="25"/>
      <c r="T200" s="25"/>
      <c r="U200" s="25"/>
      <c r="V200" s="25"/>
      <c r="W200" s="25"/>
    </row>
    <row r="201" spans="2:23" ht="14.25">
      <c r="B201" s="23"/>
      <c r="C201" s="23"/>
      <c r="D201" s="31"/>
      <c r="E201" s="25"/>
      <c r="F201" s="25"/>
      <c r="G201" s="25"/>
      <c r="H201" s="25"/>
      <c r="I201" s="25"/>
      <c r="J201" s="25"/>
      <c r="K201" s="25"/>
      <c r="L201" s="25"/>
      <c r="M201" s="25"/>
      <c r="N201" s="25"/>
      <c r="O201" s="25"/>
      <c r="P201" s="25"/>
      <c r="Q201" s="25"/>
      <c r="R201" s="25"/>
      <c r="S201" s="25"/>
      <c r="T201" s="25"/>
      <c r="U201" s="25"/>
      <c r="V201" s="25"/>
      <c r="W201" s="25"/>
    </row>
    <row r="202" spans="2:23" ht="14.25">
      <c r="B202" s="23"/>
      <c r="C202" s="23"/>
      <c r="D202" s="31"/>
      <c r="E202" s="25"/>
      <c r="F202" s="25"/>
      <c r="G202" s="25"/>
      <c r="H202" s="25"/>
      <c r="I202" s="25"/>
      <c r="J202" s="25"/>
      <c r="K202" s="25"/>
      <c r="L202" s="25"/>
      <c r="M202" s="25"/>
      <c r="N202" s="25"/>
      <c r="O202" s="25"/>
      <c r="P202" s="25"/>
      <c r="Q202" s="25"/>
      <c r="R202" s="25"/>
      <c r="S202" s="25"/>
      <c r="T202" s="25"/>
      <c r="U202" s="25"/>
      <c r="V202" s="25"/>
      <c r="W202" s="25"/>
    </row>
    <row r="203" spans="2:23" ht="14.25">
      <c r="B203" s="23"/>
      <c r="C203" s="23"/>
      <c r="D203" s="31"/>
      <c r="E203" s="25"/>
      <c r="F203" s="25"/>
      <c r="G203" s="25"/>
      <c r="H203" s="25"/>
      <c r="I203" s="25"/>
      <c r="J203" s="25"/>
      <c r="K203" s="25"/>
      <c r="L203" s="25"/>
      <c r="M203" s="25"/>
      <c r="N203" s="25"/>
      <c r="O203" s="25"/>
      <c r="P203" s="25"/>
      <c r="Q203" s="25"/>
      <c r="R203" s="25"/>
      <c r="S203" s="25"/>
      <c r="T203" s="25"/>
      <c r="U203" s="25"/>
      <c r="V203" s="25"/>
      <c r="W203" s="25"/>
    </row>
    <row r="204" spans="2:23" ht="14.25">
      <c r="B204" s="23"/>
      <c r="C204" s="23"/>
      <c r="D204" s="31"/>
      <c r="E204" s="25"/>
      <c r="F204" s="25"/>
      <c r="G204" s="25"/>
      <c r="H204" s="25"/>
      <c r="I204" s="25"/>
      <c r="J204" s="25"/>
      <c r="K204" s="25"/>
      <c r="L204" s="25"/>
      <c r="M204" s="25"/>
      <c r="N204" s="25"/>
      <c r="O204" s="25"/>
      <c r="P204" s="25"/>
      <c r="Q204" s="25"/>
      <c r="R204" s="25"/>
      <c r="S204" s="25"/>
      <c r="T204" s="25"/>
      <c r="U204" s="25"/>
      <c r="V204" s="25"/>
      <c r="W204" s="25"/>
    </row>
    <row r="205" spans="2:23" ht="14.25">
      <c r="B205" s="23"/>
      <c r="C205" s="23"/>
      <c r="D205" s="31"/>
      <c r="E205" s="25"/>
      <c r="F205" s="25"/>
      <c r="G205" s="25"/>
      <c r="H205" s="25"/>
      <c r="I205" s="25"/>
      <c r="J205" s="25"/>
      <c r="K205" s="25"/>
      <c r="L205" s="25"/>
      <c r="M205" s="25"/>
      <c r="N205" s="25"/>
      <c r="O205" s="25"/>
      <c r="P205" s="25"/>
      <c r="Q205" s="25"/>
      <c r="R205" s="25"/>
      <c r="S205" s="25"/>
      <c r="T205" s="25"/>
      <c r="U205" s="25"/>
      <c r="V205" s="25"/>
      <c r="W205" s="25"/>
    </row>
    <row r="206" spans="2:23" ht="14.25">
      <c r="B206" s="23"/>
      <c r="C206" s="23"/>
      <c r="D206" s="31"/>
      <c r="E206" s="25"/>
      <c r="F206" s="25"/>
      <c r="G206" s="25"/>
      <c r="H206" s="25"/>
      <c r="I206" s="25"/>
      <c r="J206" s="25"/>
      <c r="K206" s="25"/>
      <c r="L206" s="25"/>
      <c r="M206" s="25"/>
      <c r="N206" s="25"/>
      <c r="O206" s="25"/>
      <c r="P206" s="25"/>
      <c r="Q206" s="25"/>
      <c r="R206" s="25"/>
      <c r="S206" s="25"/>
      <c r="T206" s="25"/>
      <c r="U206" s="25"/>
      <c r="V206" s="25"/>
      <c r="W206" s="25"/>
    </row>
    <row r="207" spans="2:23" ht="14.25">
      <c r="B207" s="23"/>
      <c r="C207" s="23"/>
      <c r="D207" s="31"/>
      <c r="E207" s="25"/>
      <c r="F207" s="25"/>
      <c r="G207" s="25"/>
      <c r="H207" s="25"/>
      <c r="I207" s="25"/>
      <c r="J207" s="25"/>
      <c r="K207" s="25"/>
      <c r="L207" s="25"/>
      <c r="M207" s="25"/>
      <c r="N207" s="25"/>
      <c r="O207" s="25"/>
      <c r="P207" s="25"/>
      <c r="Q207" s="25"/>
      <c r="R207" s="25"/>
      <c r="S207" s="25"/>
      <c r="T207" s="25"/>
      <c r="U207" s="25"/>
      <c r="V207" s="25"/>
      <c r="W207" s="25"/>
    </row>
    <row r="208" spans="2:23" ht="14.25">
      <c r="B208" s="23"/>
      <c r="C208" s="23"/>
      <c r="D208" s="31"/>
      <c r="E208" s="25"/>
      <c r="F208" s="25"/>
      <c r="G208" s="25"/>
      <c r="H208" s="25"/>
      <c r="I208" s="25"/>
      <c r="J208" s="25"/>
      <c r="K208" s="25"/>
      <c r="L208" s="25"/>
      <c r="M208" s="25"/>
      <c r="N208" s="25"/>
      <c r="O208" s="25"/>
      <c r="P208" s="25"/>
      <c r="Q208" s="25"/>
      <c r="R208" s="25"/>
      <c r="S208" s="25"/>
      <c r="T208" s="25"/>
      <c r="U208" s="25"/>
      <c r="V208" s="25"/>
      <c r="W208" s="25"/>
    </row>
    <row r="209" spans="2:23" ht="14.25">
      <c r="B209" s="23"/>
      <c r="C209" s="23"/>
      <c r="D209" s="31"/>
      <c r="E209" s="25"/>
      <c r="F209" s="25"/>
      <c r="G209" s="25"/>
      <c r="H209" s="25"/>
      <c r="I209" s="25"/>
      <c r="J209" s="25"/>
      <c r="K209" s="25"/>
      <c r="L209" s="25"/>
      <c r="M209" s="25"/>
      <c r="N209" s="25"/>
      <c r="O209" s="25"/>
      <c r="P209" s="25"/>
      <c r="Q209" s="25"/>
      <c r="R209" s="25"/>
      <c r="S209" s="25"/>
      <c r="T209" s="25"/>
      <c r="U209" s="25"/>
      <c r="V209" s="25"/>
      <c r="W209" s="25"/>
    </row>
    <row r="210" spans="2:23" ht="14.25">
      <c r="B210" s="23"/>
      <c r="C210" s="23"/>
      <c r="D210" s="31"/>
      <c r="E210" s="25"/>
      <c r="F210" s="25"/>
      <c r="G210" s="25"/>
      <c r="H210" s="25"/>
      <c r="I210" s="25"/>
      <c r="J210" s="25"/>
      <c r="K210" s="25"/>
      <c r="L210" s="25"/>
      <c r="M210" s="25"/>
      <c r="N210" s="25"/>
      <c r="O210" s="25"/>
      <c r="P210" s="25"/>
      <c r="Q210" s="25"/>
      <c r="R210" s="25"/>
      <c r="S210" s="25"/>
      <c r="T210" s="25"/>
      <c r="U210" s="25"/>
      <c r="V210" s="25"/>
      <c r="W210" s="25"/>
    </row>
    <row r="211" spans="2:23" ht="14.25">
      <c r="B211" s="23"/>
      <c r="C211" s="23"/>
      <c r="D211" s="31"/>
      <c r="E211" s="25"/>
      <c r="F211" s="25"/>
      <c r="G211" s="25"/>
      <c r="H211" s="25"/>
      <c r="I211" s="25"/>
      <c r="J211" s="25"/>
      <c r="K211" s="25"/>
      <c r="L211" s="25"/>
      <c r="M211" s="25"/>
      <c r="N211" s="25"/>
      <c r="O211" s="25"/>
      <c r="P211" s="25"/>
      <c r="Q211" s="25"/>
      <c r="R211" s="25"/>
      <c r="S211" s="25"/>
      <c r="T211" s="25"/>
      <c r="U211" s="25"/>
      <c r="V211" s="25"/>
      <c r="W211" s="25"/>
    </row>
    <row r="212" spans="2:23" ht="14.25">
      <c r="B212" s="23"/>
      <c r="C212" s="23"/>
      <c r="D212" s="31"/>
      <c r="E212" s="25"/>
      <c r="F212" s="25"/>
      <c r="G212" s="25"/>
      <c r="H212" s="25"/>
      <c r="I212" s="25"/>
      <c r="J212" s="25"/>
      <c r="K212" s="25"/>
      <c r="L212" s="25"/>
      <c r="M212" s="25"/>
      <c r="N212" s="25"/>
      <c r="O212" s="25"/>
      <c r="P212" s="25"/>
      <c r="Q212" s="25"/>
      <c r="R212" s="25"/>
      <c r="S212" s="25"/>
      <c r="T212" s="25"/>
      <c r="U212" s="25"/>
      <c r="V212" s="25"/>
      <c r="W212" s="25"/>
    </row>
    <row r="213" spans="2:23" ht="14.25">
      <c r="B213" s="23"/>
      <c r="C213" s="23"/>
      <c r="D213" s="31"/>
      <c r="E213" s="25"/>
      <c r="F213" s="25"/>
      <c r="G213" s="25"/>
      <c r="H213" s="25"/>
      <c r="I213" s="25"/>
      <c r="J213" s="25"/>
      <c r="K213" s="25"/>
      <c r="L213" s="25"/>
      <c r="M213" s="25"/>
      <c r="N213" s="25"/>
      <c r="O213" s="25"/>
      <c r="P213" s="25"/>
      <c r="Q213" s="25"/>
      <c r="R213" s="25"/>
      <c r="S213" s="25"/>
      <c r="T213" s="25"/>
      <c r="U213" s="25"/>
      <c r="V213" s="25"/>
      <c r="W213" s="25"/>
    </row>
    <row r="214" spans="2:23" ht="14.25">
      <c r="B214" s="23"/>
      <c r="C214" s="23"/>
      <c r="D214" s="31"/>
      <c r="E214" s="25"/>
      <c r="F214" s="25"/>
      <c r="G214" s="25"/>
      <c r="H214" s="25"/>
      <c r="I214" s="25"/>
      <c r="J214" s="25"/>
      <c r="K214" s="25"/>
      <c r="L214" s="25"/>
      <c r="M214" s="25"/>
      <c r="N214" s="25"/>
      <c r="O214" s="25"/>
      <c r="P214" s="25"/>
      <c r="Q214" s="25"/>
      <c r="R214" s="25"/>
      <c r="S214" s="25"/>
      <c r="T214" s="25"/>
      <c r="U214" s="25"/>
      <c r="V214" s="25"/>
      <c r="W214" s="25"/>
    </row>
    <row r="215" spans="2:23" ht="14.25">
      <c r="B215" s="23"/>
      <c r="C215" s="23"/>
      <c r="D215" s="31"/>
      <c r="E215" s="25"/>
      <c r="F215" s="25"/>
      <c r="G215" s="25"/>
      <c r="H215" s="25"/>
      <c r="I215" s="25"/>
      <c r="J215" s="25"/>
      <c r="K215" s="25"/>
      <c r="L215" s="25"/>
      <c r="M215" s="25"/>
      <c r="N215" s="25"/>
      <c r="O215" s="25"/>
      <c r="P215" s="25"/>
      <c r="Q215" s="25"/>
      <c r="R215" s="25"/>
      <c r="S215" s="25"/>
      <c r="T215" s="25"/>
      <c r="U215" s="25"/>
      <c r="V215" s="25"/>
      <c r="W215" s="25"/>
    </row>
    <row r="216" spans="2:23" ht="14.25">
      <c r="B216" s="23"/>
      <c r="C216" s="23"/>
      <c r="D216" s="31"/>
      <c r="E216" s="25"/>
      <c r="F216" s="25"/>
      <c r="G216" s="25"/>
      <c r="H216" s="25"/>
      <c r="I216" s="25"/>
      <c r="J216" s="25"/>
      <c r="K216" s="25"/>
      <c r="L216" s="25"/>
      <c r="M216" s="25"/>
      <c r="N216" s="25"/>
      <c r="O216" s="25"/>
      <c r="P216" s="25"/>
      <c r="Q216" s="25"/>
      <c r="R216" s="25"/>
      <c r="S216" s="25"/>
      <c r="T216" s="25"/>
      <c r="U216" s="25"/>
      <c r="V216" s="25"/>
      <c r="W216" s="25"/>
    </row>
    <row r="217" spans="2:23" ht="14.25">
      <c r="B217" s="23"/>
      <c r="C217" s="23"/>
      <c r="D217" s="31"/>
      <c r="E217" s="25"/>
      <c r="F217" s="25"/>
      <c r="G217" s="25"/>
      <c r="H217" s="25"/>
      <c r="I217" s="25"/>
      <c r="J217" s="25"/>
      <c r="K217" s="25"/>
      <c r="L217" s="25"/>
      <c r="M217" s="25"/>
      <c r="N217" s="25"/>
      <c r="O217" s="25"/>
      <c r="P217" s="25"/>
      <c r="Q217" s="25"/>
      <c r="R217" s="25"/>
      <c r="S217" s="25"/>
      <c r="T217" s="25"/>
      <c r="U217" s="25"/>
      <c r="V217" s="25"/>
      <c r="W217" s="25"/>
    </row>
    <row r="218" spans="2:23" ht="14.25">
      <c r="B218" s="23"/>
      <c r="C218" s="23"/>
      <c r="D218" s="31"/>
      <c r="E218" s="25"/>
      <c r="F218" s="25"/>
      <c r="G218" s="25"/>
      <c r="H218" s="25"/>
      <c r="I218" s="25"/>
      <c r="J218" s="25"/>
      <c r="K218" s="25"/>
      <c r="L218" s="25"/>
      <c r="M218" s="25"/>
      <c r="N218" s="25"/>
      <c r="O218" s="25"/>
      <c r="P218" s="25"/>
      <c r="Q218" s="25"/>
      <c r="R218" s="25"/>
      <c r="S218" s="25"/>
      <c r="T218" s="25"/>
      <c r="U218" s="25"/>
      <c r="V218" s="25"/>
      <c r="W218" s="25"/>
    </row>
    <row r="219" spans="2:23" ht="14.25">
      <c r="B219" s="23"/>
      <c r="C219" s="23"/>
      <c r="D219" s="31"/>
      <c r="E219" s="25"/>
      <c r="F219" s="25"/>
      <c r="G219" s="25"/>
      <c r="H219" s="25"/>
      <c r="I219" s="25"/>
      <c r="J219" s="25"/>
      <c r="K219" s="25"/>
      <c r="L219" s="25"/>
      <c r="M219" s="25"/>
      <c r="N219" s="25"/>
      <c r="O219" s="25"/>
      <c r="P219" s="25"/>
      <c r="Q219" s="25"/>
      <c r="R219" s="25"/>
      <c r="S219" s="25"/>
      <c r="T219" s="25"/>
      <c r="U219" s="25"/>
      <c r="V219" s="25"/>
      <c r="W219" s="25"/>
    </row>
    <row r="220" spans="2:23" ht="14.25">
      <c r="B220" s="23"/>
      <c r="C220" s="23"/>
      <c r="D220" s="31"/>
      <c r="E220" s="25"/>
      <c r="F220" s="25"/>
      <c r="G220" s="25"/>
      <c r="H220" s="25"/>
      <c r="I220" s="25"/>
      <c r="J220" s="25"/>
      <c r="K220" s="25"/>
      <c r="L220" s="25"/>
      <c r="M220" s="25"/>
      <c r="N220" s="25"/>
      <c r="O220" s="25"/>
      <c r="P220" s="25"/>
      <c r="Q220" s="25"/>
      <c r="R220" s="25"/>
      <c r="S220" s="25"/>
      <c r="T220" s="25"/>
      <c r="U220" s="25"/>
      <c r="V220" s="25"/>
      <c r="W220" s="25"/>
    </row>
    <row r="221" spans="2:23" ht="14.25">
      <c r="B221" s="23"/>
      <c r="C221" s="23"/>
      <c r="D221" s="31"/>
      <c r="E221" s="25"/>
      <c r="F221" s="25"/>
      <c r="G221" s="25"/>
      <c r="H221" s="25"/>
      <c r="I221" s="25"/>
      <c r="J221" s="25"/>
      <c r="K221" s="25"/>
      <c r="L221" s="25"/>
      <c r="M221" s="25"/>
      <c r="N221" s="25"/>
      <c r="O221" s="25"/>
      <c r="P221" s="25"/>
      <c r="Q221" s="25"/>
      <c r="R221" s="25"/>
      <c r="S221" s="25"/>
      <c r="T221" s="25"/>
      <c r="U221" s="25"/>
      <c r="V221" s="25"/>
      <c r="W221" s="25"/>
    </row>
    <row r="222" spans="2:23" ht="14.25">
      <c r="B222" s="23"/>
      <c r="C222" s="23"/>
      <c r="D222" s="31"/>
      <c r="E222" s="25"/>
      <c r="F222" s="25"/>
      <c r="G222" s="25"/>
      <c r="H222" s="25"/>
      <c r="I222" s="25"/>
      <c r="J222" s="25"/>
      <c r="K222" s="25"/>
      <c r="L222" s="25"/>
      <c r="M222" s="25"/>
      <c r="N222" s="25"/>
      <c r="O222" s="25"/>
      <c r="P222" s="25"/>
      <c r="Q222" s="25"/>
      <c r="R222" s="25"/>
      <c r="S222" s="25"/>
      <c r="T222" s="25"/>
      <c r="U222" s="25"/>
      <c r="V222" s="25"/>
      <c r="W222" s="25"/>
    </row>
    <row r="223" spans="2:23" ht="14.25">
      <c r="B223" s="23"/>
      <c r="C223" s="23"/>
      <c r="D223" s="31"/>
      <c r="E223" s="25"/>
      <c r="F223" s="25"/>
      <c r="G223" s="25"/>
      <c r="H223" s="25"/>
      <c r="I223" s="25"/>
      <c r="J223" s="25"/>
      <c r="K223" s="25"/>
      <c r="L223" s="25"/>
      <c r="M223" s="25"/>
      <c r="N223" s="25"/>
      <c r="O223" s="25"/>
      <c r="P223" s="25"/>
      <c r="Q223" s="25"/>
      <c r="R223" s="25"/>
      <c r="S223" s="25"/>
      <c r="T223" s="25"/>
      <c r="U223" s="25"/>
      <c r="V223" s="25"/>
      <c r="W223" s="25"/>
    </row>
    <row r="224" spans="2:23" ht="14.25">
      <c r="B224" s="23"/>
      <c r="C224" s="23"/>
      <c r="D224" s="31"/>
      <c r="E224" s="25"/>
      <c r="F224" s="25"/>
      <c r="G224" s="25"/>
      <c r="H224" s="25"/>
      <c r="I224" s="25"/>
      <c r="J224" s="25"/>
      <c r="K224" s="25"/>
      <c r="L224" s="25"/>
      <c r="M224" s="25"/>
      <c r="N224" s="25"/>
      <c r="O224" s="25"/>
      <c r="P224" s="25"/>
      <c r="Q224" s="25"/>
      <c r="R224" s="25"/>
      <c r="S224" s="25"/>
      <c r="T224" s="25"/>
      <c r="U224" s="25"/>
      <c r="V224" s="25"/>
      <c r="W224" s="25"/>
    </row>
    <row r="225" spans="2:23" ht="14.25">
      <c r="B225" s="23"/>
      <c r="C225" s="23"/>
      <c r="D225" s="31"/>
      <c r="E225" s="25"/>
      <c r="F225" s="25"/>
      <c r="G225" s="25"/>
      <c r="H225" s="25"/>
      <c r="I225" s="25"/>
      <c r="J225" s="25"/>
      <c r="K225" s="25"/>
      <c r="L225" s="25"/>
      <c r="M225" s="25"/>
      <c r="N225" s="25"/>
      <c r="O225" s="25"/>
      <c r="P225" s="25"/>
      <c r="Q225" s="25"/>
      <c r="R225" s="25"/>
      <c r="S225" s="25"/>
      <c r="T225" s="25"/>
      <c r="U225" s="25"/>
      <c r="V225" s="25"/>
      <c r="W225" s="25"/>
    </row>
    <row r="226" spans="2:23" ht="14.25">
      <c r="B226" s="23"/>
      <c r="C226" s="23"/>
      <c r="D226" s="31"/>
      <c r="E226" s="25"/>
      <c r="F226" s="25"/>
      <c r="G226" s="25"/>
      <c r="H226" s="25"/>
      <c r="I226" s="25"/>
      <c r="J226" s="25"/>
      <c r="K226" s="25"/>
      <c r="L226" s="25"/>
      <c r="M226" s="25"/>
      <c r="N226" s="25"/>
      <c r="O226" s="25"/>
      <c r="P226" s="25"/>
      <c r="Q226" s="25"/>
      <c r="R226" s="25"/>
      <c r="S226" s="25"/>
      <c r="T226" s="25"/>
      <c r="U226" s="25"/>
      <c r="V226" s="25"/>
      <c r="W226" s="25"/>
    </row>
    <row r="227" spans="2:23" ht="14.25">
      <c r="B227" s="23"/>
      <c r="C227" s="23"/>
      <c r="D227" s="31"/>
      <c r="E227" s="25"/>
      <c r="F227" s="25"/>
      <c r="G227" s="25"/>
      <c r="H227" s="25"/>
      <c r="I227" s="25"/>
      <c r="J227" s="25"/>
      <c r="K227" s="25"/>
      <c r="L227" s="25"/>
      <c r="M227" s="25"/>
      <c r="N227" s="25"/>
      <c r="O227" s="25"/>
      <c r="P227" s="25"/>
      <c r="Q227" s="25"/>
      <c r="R227" s="25"/>
      <c r="S227" s="25"/>
      <c r="T227" s="25"/>
      <c r="U227" s="25"/>
      <c r="V227" s="25"/>
      <c r="W227" s="25"/>
    </row>
    <row r="228" spans="2:23" ht="14.25">
      <c r="B228" s="23"/>
      <c r="C228" s="23"/>
      <c r="D228" s="31"/>
      <c r="E228" s="25"/>
      <c r="F228" s="25"/>
      <c r="G228" s="25"/>
      <c r="H228" s="25"/>
      <c r="I228" s="25"/>
      <c r="J228" s="25"/>
      <c r="K228" s="25"/>
      <c r="L228" s="25"/>
      <c r="M228" s="25"/>
      <c r="N228" s="25"/>
      <c r="O228" s="25"/>
      <c r="P228" s="25"/>
      <c r="Q228" s="25"/>
      <c r="R228" s="25"/>
      <c r="S228" s="25"/>
      <c r="T228" s="25"/>
      <c r="U228" s="25"/>
      <c r="V228" s="25"/>
      <c r="W228" s="25"/>
    </row>
    <row r="229" spans="2:23" ht="14.25">
      <c r="B229" s="23"/>
      <c r="C229" s="23"/>
      <c r="D229" s="31"/>
      <c r="E229" s="25"/>
      <c r="F229" s="25"/>
      <c r="G229" s="25"/>
      <c r="H229" s="25"/>
      <c r="I229" s="25"/>
      <c r="J229" s="25"/>
      <c r="K229" s="25"/>
      <c r="L229" s="25"/>
      <c r="M229" s="25"/>
      <c r="N229" s="25"/>
      <c r="O229" s="25"/>
      <c r="P229" s="25"/>
      <c r="Q229" s="25"/>
      <c r="R229" s="25"/>
      <c r="S229" s="25"/>
      <c r="T229" s="25"/>
      <c r="U229" s="25"/>
      <c r="V229" s="25"/>
      <c r="W229" s="25"/>
    </row>
    <row r="230" spans="2:23" ht="14.25">
      <c r="B230" s="23"/>
      <c r="C230" s="23"/>
      <c r="D230" s="31"/>
      <c r="E230" s="25"/>
      <c r="F230" s="25"/>
      <c r="G230" s="25"/>
      <c r="H230" s="25"/>
      <c r="I230" s="25"/>
      <c r="J230" s="25"/>
      <c r="K230" s="25"/>
      <c r="L230" s="25"/>
      <c r="M230" s="25"/>
      <c r="N230" s="25"/>
      <c r="O230" s="25"/>
      <c r="P230" s="25"/>
      <c r="Q230" s="25"/>
      <c r="R230" s="25"/>
      <c r="S230" s="25"/>
      <c r="T230" s="25"/>
      <c r="U230" s="25"/>
      <c r="V230" s="25"/>
      <c r="W230" s="25"/>
    </row>
    <row r="231" spans="2:23" ht="14.25">
      <c r="B231" s="23"/>
      <c r="C231" s="23"/>
      <c r="D231" s="31"/>
      <c r="E231" s="25"/>
      <c r="F231" s="25"/>
      <c r="G231" s="25"/>
      <c r="H231" s="25"/>
      <c r="I231" s="25"/>
      <c r="J231" s="25"/>
      <c r="K231" s="25"/>
      <c r="L231" s="25"/>
      <c r="M231" s="25"/>
      <c r="N231" s="25"/>
      <c r="O231" s="25"/>
      <c r="P231" s="25"/>
      <c r="Q231" s="25"/>
      <c r="R231" s="25"/>
      <c r="S231" s="25"/>
      <c r="T231" s="25"/>
      <c r="U231" s="25"/>
      <c r="V231" s="25"/>
      <c r="W231" s="25"/>
    </row>
    <row r="232" spans="2:23" ht="14.25">
      <c r="B232" s="23"/>
      <c r="C232" s="23"/>
      <c r="D232" s="31"/>
      <c r="E232" s="25"/>
      <c r="F232" s="25"/>
      <c r="G232" s="25"/>
      <c r="H232" s="25"/>
      <c r="I232" s="25"/>
      <c r="J232" s="25"/>
      <c r="K232" s="25"/>
      <c r="L232" s="25"/>
      <c r="M232" s="25"/>
      <c r="N232" s="25"/>
      <c r="O232" s="25"/>
      <c r="P232" s="25"/>
      <c r="Q232" s="25"/>
      <c r="R232" s="25"/>
      <c r="S232" s="25"/>
      <c r="T232" s="25"/>
      <c r="U232" s="25"/>
      <c r="V232" s="25"/>
      <c r="W232" s="25"/>
    </row>
    <row r="233" spans="2:23" ht="14.25">
      <c r="B233" s="23"/>
      <c r="C233" s="23"/>
      <c r="D233" s="31"/>
      <c r="E233" s="25"/>
      <c r="F233" s="25"/>
      <c r="G233" s="25"/>
      <c r="H233" s="25"/>
      <c r="I233" s="25"/>
      <c r="J233" s="25"/>
      <c r="K233" s="25"/>
      <c r="L233" s="25"/>
      <c r="M233" s="25"/>
      <c r="N233" s="25"/>
      <c r="O233" s="25"/>
      <c r="P233" s="25"/>
      <c r="Q233" s="25"/>
      <c r="R233" s="25"/>
      <c r="S233" s="25"/>
      <c r="T233" s="25"/>
      <c r="U233" s="25"/>
      <c r="V233" s="25"/>
      <c r="W233" s="25"/>
    </row>
    <row r="234" spans="2:23" ht="14.25">
      <c r="B234" s="23"/>
      <c r="C234" s="23"/>
      <c r="D234" s="31"/>
      <c r="E234" s="25"/>
      <c r="F234" s="25"/>
      <c r="G234" s="25"/>
      <c r="H234" s="25"/>
      <c r="I234" s="25"/>
      <c r="J234" s="25"/>
      <c r="K234" s="25"/>
      <c r="L234" s="25"/>
      <c r="M234" s="25"/>
      <c r="N234" s="25"/>
      <c r="O234" s="25"/>
      <c r="P234" s="25"/>
      <c r="Q234" s="25"/>
      <c r="R234" s="25"/>
      <c r="S234" s="25"/>
      <c r="T234" s="25"/>
      <c r="U234" s="25"/>
      <c r="V234" s="25"/>
      <c r="W234" s="25"/>
    </row>
    <row r="235" spans="2:23" ht="14.25">
      <c r="B235" s="23"/>
      <c r="C235" s="23"/>
      <c r="D235" s="31"/>
      <c r="E235" s="25"/>
      <c r="F235" s="25"/>
      <c r="G235" s="25"/>
      <c r="H235" s="25"/>
      <c r="I235" s="25"/>
      <c r="J235" s="25"/>
      <c r="K235" s="25"/>
      <c r="L235" s="25"/>
      <c r="M235" s="25"/>
      <c r="N235" s="25"/>
      <c r="O235" s="25"/>
      <c r="P235" s="25"/>
      <c r="Q235" s="25"/>
      <c r="R235" s="25"/>
      <c r="S235" s="25"/>
      <c r="T235" s="25"/>
      <c r="U235" s="25"/>
      <c r="V235" s="25"/>
      <c r="W235" s="25"/>
    </row>
    <row r="236" spans="2:23" ht="14.25">
      <c r="B236" s="23"/>
      <c r="C236" s="23"/>
      <c r="D236" s="31"/>
      <c r="E236" s="25"/>
      <c r="F236" s="25"/>
      <c r="G236" s="25"/>
      <c r="H236" s="25"/>
      <c r="I236" s="25"/>
      <c r="J236" s="25"/>
      <c r="K236" s="25"/>
      <c r="L236" s="25"/>
      <c r="M236" s="25"/>
      <c r="N236" s="25"/>
      <c r="O236" s="25"/>
      <c r="P236" s="25"/>
      <c r="Q236" s="25"/>
      <c r="R236" s="25"/>
      <c r="S236" s="25"/>
      <c r="T236" s="25"/>
      <c r="U236" s="25"/>
      <c r="V236" s="25"/>
      <c r="W236" s="25"/>
    </row>
    <row r="237" spans="2:23" ht="14.25">
      <c r="B237" s="23"/>
      <c r="C237" s="23"/>
      <c r="D237" s="31"/>
      <c r="E237" s="25"/>
      <c r="F237" s="25"/>
      <c r="G237" s="25"/>
      <c r="H237" s="25"/>
      <c r="I237" s="25"/>
      <c r="J237" s="25"/>
      <c r="K237" s="25"/>
      <c r="L237" s="25"/>
      <c r="M237" s="25"/>
      <c r="N237" s="25"/>
      <c r="O237" s="25"/>
      <c r="P237" s="25"/>
      <c r="Q237" s="25"/>
      <c r="R237" s="25"/>
      <c r="S237" s="25"/>
      <c r="T237" s="25"/>
      <c r="U237" s="25"/>
      <c r="V237" s="25"/>
      <c r="W237" s="25"/>
    </row>
    <row r="238" spans="2:23" ht="14.25">
      <c r="B238" s="23"/>
      <c r="C238" s="23"/>
      <c r="D238" s="31"/>
      <c r="E238" s="25"/>
      <c r="F238" s="25"/>
      <c r="G238" s="25"/>
      <c r="H238" s="25"/>
      <c r="I238" s="25"/>
      <c r="J238" s="25"/>
      <c r="K238" s="25"/>
      <c r="L238" s="25"/>
      <c r="M238" s="25"/>
      <c r="N238" s="25"/>
      <c r="O238" s="25"/>
      <c r="P238" s="25"/>
      <c r="Q238" s="25"/>
      <c r="R238" s="25"/>
      <c r="S238" s="25"/>
      <c r="T238" s="25"/>
      <c r="U238" s="25"/>
      <c r="V238" s="25"/>
      <c r="W238" s="25"/>
    </row>
    <row r="239" spans="2:23" ht="14.25">
      <c r="B239" s="23"/>
      <c r="C239" s="23"/>
      <c r="D239" s="31"/>
      <c r="E239" s="25"/>
      <c r="F239" s="25"/>
      <c r="G239" s="25"/>
      <c r="H239" s="25"/>
      <c r="I239" s="25"/>
      <c r="J239" s="25"/>
      <c r="K239" s="25"/>
      <c r="L239" s="25"/>
      <c r="M239" s="25"/>
      <c r="N239" s="25"/>
      <c r="O239" s="25"/>
      <c r="P239" s="25"/>
      <c r="Q239" s="25"/>
      <c r="R239" s="25"/>
      <c r="S239" s="25"/>
      <c r="T239" s="25"/>
      <c r="U239" s="25"/>
      <c r="V239" s="25"/>
      <c r="W239" s="25"/>
    </row>
    <row r="240" spans="2:23" ht="14.25">
      <c r="B240" s="23"/>
      <c r="C240" s="23"/>
      <c r="D240" s="31"/>
      <c r="E240" s="25"/>
      <c r="F240" s="25"/>
      <c r="G240" s="25"/>
      <c r="H240" s="25"/>
      <c r="I240" s="25"/>
      <c r="J240" s="25"/>
      <c r="K240" s="25"/>
      <c r="L240" s="25"/>
      <c r="M240" s="25"/>
      <c r="N240" s="25"/>
      <c r="O240" s="25"/>
      <c r="P240" s="25"/>
      <c r="Q240" s="25"/>
      <c r="R240" s="25"/>
      <c r="S240" s="25"/>
      <c r="T240" s="25"/>
      <c r="U240" s="25"/>
      <c r="V240" s="25"/>
      <c r="W240" s="25"/>
    </row>
    <row r="241" spans="2:23" ht="14.25">
      <c r="B241" s="23"/>
      <c r="C241" s="23"/>
      <c r="D241" s="31"/>
      <c r="E241" s="25"/>
      <c r="F241" s="25"/>
      <c r="G241" s="25"/>
      <c r="H241" s="25"/>
      <c r="I241" s="25"/>
      <c r="J241" s="25"/>
      <c r="K241" s="25"/>
      <c r="L241" s="25"/>
      <c r="M241" s="25"/>
      <c r="N241" s="25"/>
      <c r="O241" s="25"/>
      <c r="P241" s="25"/>
      <c r="Q241" s="25"/>
      <c r="R241" s="25"/>
      <c r="S241" s="25"/>
      <c r="T241" s="25"/>
      <c r="U241" s="25"/>
      <c r="V241" s="25"/>
      <c r="W241" s="25"/>
    </row>
    <row r="242" spans="2:23" ht="14.25">
      <c r="B242" s="23"/>
      <c r="C242" s="23"/>
      <c r="D242" s="31"/>
      <c r="E242" s="25"/>
      <c r="F242" s="25"/>
      <c r="G242" s="25"/>
      <c r="H242" s="25"/>
      <c r="I242" s="25"/>
      <c r="J242" s="25"/>
      <c r="K242" s="25"/>
      <c r="L242" s="25"/>
      <c r="M242" s="25"/>
      <c r="N242" s="25"/>
      <c r="O242" s="25"/>
      <c r="P242" s="25"/>
      <c r="Q242" s="25"/>
      <c r="R242" s="25"/>
      <c r="S242" s="25"/>
      <c r="T242" s="25"/>
      <c r="U242" s="25"/>
      <c r="V242" s="25"/>
      <c r="W242" s="25"/>
    </row>
    <row r="243" spans="2:23" ht="14.25">
      <c r="B243" s="23"/>
      <c r="C243" s="23"/>
      <c r="D243" s="31"/>
      <c r="E243" s="25"/>
      <c r="F243" s="25"/>
      <c r="G243" s="25"/>
      <c r="H243" s="25"/>
      <c r="I243" s="25"/>
      <c r="J243" s="25"/>
      <c r="K243" s="25"/>
      <c r="L243" s="25"/>
      <c r="M243" s="25"/>
      <c r="N243" s="25"/>
      <c r="O243" s="25"/>
      <c r="P243" s="25"/>
      <c r="Q243" s="25"/>
      <c r="R243" s="25"/>
      <c r="S243" s="25"/>
      <c r="T243" s="25"/>
      <c r="U243" s="25"/>
      <c r="V243" s="25"/>
      <c r="W243" s="25"/>
    </row>
    <row r="244" spans="2:23" ht="14.25">
      <c r="B244" s="23"/>
      <c r="C244" s="23"/>
      <c r="D244" s="31"/>
      <c r="E244" s="25"/>
      <c r="F244" s="25"/>
      <c r="G244" s="25"/>
      <c r="H244" s="25"/>
      <c r="I244" s="25"/>
      <c r="J244" s="25"/>
      <c r="K244" s="25"/>
      <c r="L244" s="25"/>
      <c r="M244" s="25"/>
      <c r="N244" s="25"/>
      <c r="O244" s="25"/>
      <c r="P244" s="25"/>
      <c r="Q244" s="25"/>
      <c r="R244" s="25"/>
      <c r="S244" s="25"/>
      <c r="T244" s="25"/>
      <c r="U244" s="25"/>
      <c r="V244" s="25"/>
      <c r="W244" s="25"/>
    </row>
    <row r="245" spans="2:23" ht="14.25">
      <c r="B245" s="23"/>
      <c r="C245" s="23"/>
      <c r="D245" s="31"/>
      <c r="E245" s="25"/>
      <c r="F245" s="25"/>
      <c r="G245" s="25"/>
      <c r="H245" s="25"/>
      <c r="I245" s="25"/>
      <c r="J245" s="25"/>
      <c r="K245" s="25"/>
      <c r="L245" s="25"/>
      <c r="M245" s="25"/>
      <c r="N245" s="25"/>
      <c r="O245" s="25"/>
      <c r="P245" s="25"/>
      <c r="Q245" s="25"/>
      <c r="R245" s="25"/>
      <c r="S245" s="25"/>
      <c r="T245" s="25"/>
      <c r="U245" s="25"/>
      <c r="V245" s="25"/>
      <c r="W245" s="25"/>
    </row>
    <row r="246" spans="2:23" ht="14.25">
      <c r="B246" s="23"/>
      <c r="C246" s="23"/>
      <c r="D246" s="31"/>
      <c r="E246" s="25"/>
      <c r="F246" s="25"/>
      <c r="G246" s="25"/>
      <c r="H246" s="25"/>
      <c r="I246" s="25"/>
      <c r="J246" s="25"/>
      <c r="K246" s="25"/>
      <c r="L246" s="25"/>
      <c r="M246" s="25"/>
      <c r="N246" s="25"/>
      <c r="O246" s="25"/>
      <c r="P246" s="25"/>
      <c r="Q246" s="25"/>
      <c r="R246" s="25"/>
      <c r="S246" s="25"/>
      <c r="T246" s="25"/>
      <c r="U246" s="25"/>
      <c r="V246" s="25"/>
      <c r="W246" s="25"/>
    </row>
    <row r="247" spans="2:23" ht="14.25">
      <c r="B247" s="23"/>
      <c r="C247" s="23"/>
      <c r="D247" s="31"/>
      <c r="E247" s="25"/>
      <c r="F247" s="25"/>
      <c r="G247" s="25"/>
      <c r="H247" s="25"/>
      <c r="I247" s="25"/>
      <c r="J247" s="25"/>
      <c r="K247" s="25"/>
      <c r="L247" s="25"/>
      <c r="M247" s="25"/>
      <c r="N247" s="25"/>
      <c r="O247" s="25"/>
      <c r="P247" s="25"/>
      <c r="Q247" s="25"/>
      <c r="R247" s="25"/>
      <c r="S247" s="25"/>
      <c r="T247" s="25"/>
      <c r="U247" s="25"/>
      <c r="V247" s="25"/>
      <c r="W247" s="25"/>
    </row>
    <row r="248" spans="2:23" ht="14.25">
      <c r="B248" s="23"/>
      <c r="C248" s="23"/>
      <c r="D248" s="31"/>
      <c r="E248" s="25"/>
      <c r="F248" s="25"/>
      <c r="G248" s="25"/>
      <c r="H248" s="25"/>
      <c r="I248" s="25"/>
      <c r="J248" s="25"/>
      <c r="K248" s="25"/>
      <c r="L248" s="25"/>
      <c r="M248" s="25"/>
      <c r="N248" s="25"/>
      <c r="O248" s="25"/>
      <c r="P248" s="25"/>
      <c r="Q248" s="25"/>
      <c r="R248" s="25"/>
      <c r="S248" s="25"/>
      <c r="T248" s="25"/>
      <c r="U248" s="25"/>
      <c r="V248" s="25"/>
      <c r="W248" s="25"/>
    </row>
    <row r="249" spans="2:23" ht="14.25">
      <c r="B249" s="23"/>
      <c r="C249" s="23"/>
      <c r="D249" s="31"/>
      <c r="E249" s="25"/>
      <c r="F249" s="25"/>
      <c r="G249" s="25"/>
      <c r="H249" s="25"/>
      <c r="I249" s="25"/>
      <c r="J249" s="25"/>
      <c r="K249" s="25"/>
      <c r="L249" s="25"/>
      <c r="M249" s="25"/>
      <c r="N249" s="25"/>
      <c r="O249" s="25"/>
      <c r="P249" s="25"/>
      <c r="Q249" s="25"/>
      <c r="R249" s="25"/>
      <c r="S249" s="25"/>
      <c r="T249" s="25"/>
      <c r="U249" s="25"/>
      <c r="V249" s="25"/>
      <c r="W249" s="25"/>
    </row>
    <row r="250" spans="2:23" ht="14.25">
      <c r="B250" s="23"/>
      <c r="C250" s="23"/>
      <c r="D250" s="31"/>
      <c r="E250" s="25"/>
      <c r="F250" s="25"/>
      <c r="G250" s="25"/>
      <c r="H250" s="25"/>
      <c r="I250" s="25"/>
      <c r="J250" s="25"/>
      <c r="K250" s="25"/>
      <c r="L250" s="25"/>
      <c r="M250" s="25"/>
      <c r="N250" s="25"/>
      <c r="O250" s="25"/>
      <c r="P250" s="25"/>
      <c r="Q250" s="25"/>
      <c r="R250" s="25"/>
      <c r="S250" s="25"/>
      <c r="T250" s="25"/>
      <c r="U250" s="25"/>
      <c r="V250" s="25"/>
      <c r="W250" s="25"/>
    </row>
    <row r="251" spans="2:23" ht="14.25">
      <c r="B251" s="23"/>
      <c r="C251" s="23"/>
      <c r="D251" s="31"/>
      <c r="E251" s="25"/>
      <c r="F251" s="25"/>
      <c r="G251" s="25"/>
      <c r="H251" s="25"/>
      <c r="I251" s="25"/>
      <c r="J251" s="25"/>
      <c r="K251" s="25"/>
      <c r="L251" s="25"/>
      <c r="M251" s="25"/>
      <c r="N251" s="25"/>
      <c r="O251" s="25"/>
      <c r="P251" s="25"/>
      <c r="Q251" s="25"/>
      <c r="R251" s="25"/>
      <c r="S251" s="25"/>
      <c r="T251" s="25"/>
      <c r="U251" s="25"/>
      <c r="V251" s="25"/>
      <c r="W251" s="25"/>
    </row>
    <row r="252" spans="2:23" ht="14.25">
      <c r="B252" s="23"/>
      <c r="C252" s="23"/>
      <c r="D252" s="31"/>
      <c r="E252" s="25"/>
      <c r="F252" s="25"/>
      <c r="G252" s="25"/>
      <c r="H252" s="25"/>
      <c r="I252" s="25"/>
      <c r="J252" s="25"/>
      <c r="K252" s="25"/>
      <c r="L252" s="25"/>
      <c r="M252" s="25"/>
      <c r="N252" s="25"/>
      <c r="O252" s="25"/>
      <c r="P252" s="25"/>
      <c r="Q252" s="25"/>
      <c r="R252" s="25"/>
      <c r="S252" s="25"/>
      <c r="T252" s="25"/>
      <c r="U252" s="25"/>
      <c r="V252" s="25"/>
      <c r="W252" s="25"/>
    </row>
    <row r="253" spans="2:23" ht="14.25">
      <c r="B253" s="23"/>
      <c r="C253" s="23"/>
      <c r="D253" s="31"/>
      <c r="E253" s="25"/>
      <c r="F253" s="25"/>
      <c r="G253" s="25"/>
      <c r="H253" s="25"/>
      <c r="I253" s="25"/>
      <c r="J253" s="25"/>
      <c r="K253" s="25"/>
      <c r="L253" s="25"/>
      <c r="M253" s="25"/>
      <c r="N253" s="25"/>
      <c r="O253" s="25"/>
      <c r="P253" s="25"/>
      <c r="Q253" s="25"/>
      <c r="R253" s="25"/>
      <c r="S253" s="25"/>
      <c r="T253" s="25"/>
      <c r="U253" s="25"/>
      <c r="V253" s="25"/>
      <c r="W253" s="25"/>
    </row>
    <row r="254" spans="2:23" ht="14.25">
      <c r="B254" s="23"/>
      <c r="C254" s="23"/>
      <c r="D254" s="31"/>
      <c r="E254" s="25"/>
      <c r="F254" s="25"/>
      <c r="G254" s="25"/>
      <c r="H254" s="25"/>
      <c r="I254" s="25"/>
      <c r="J254" s="25"/>
      <c r="K254" s="25"/>
      <c r="L254" s="25"/>
      <c r="M254" s="25"/>
      <c r="N254" s="25"/>
      <c r="O254" s="25"/>
      <c r="P254" s="25"/>
      <c r="Q254" s="25"/>
      <c r="R254" s="25"/>
      <c r="S254" s="25"/>
      <c r="T254" s="25"/>
      <c r="U254" s="25"/>
      <c r="V254" s="25"/>
      <c r="W254" s="25"/>
    </row>
    <row r="255" spans="2:23" ht="14.25">
      <c r="B255" s="23"/>
      <c r="C255" s="23"/>
      <c r="D255" s="31"/>
      <c r="E255" s="25"/>
      <c r="F255" s="25"/>
      <c r="G255" s="25"/>
      <c r="H255" s="25"/>
      <c r="I255" s="25"/>
      <c r="J255" s="25"/>
      <c r="K255" s="25"/>
      <c r="L255" s="25"/>
      <c r="M255" s="25"/>
      <c r="N255" s="25"/>
      <c r="O255" s="25"/>
      <c r="P255" s="25"/>
      <c r="Q255" s="25"/>
      <c r="R255" s="25"/>
      <c r="S255" s="25"/>
      <c r="T255" s="25"/>
      <c r="U255" s="25"/>
      <c r="V255" s="25"/>
      <c r="W255" s="25"/>
    </row>
    <row r="256" spans="2:23" ht="14.25">
      <c r="B256" s="23"/>
      <c r="C256" s="23"/>
      <c r="D256" s="31"/>
      <c r="E256" s="25"/>
      <c r="F256" s="25"/>
      <c r="G256" s="25"/>
      <c r="H256" s="25"/>
      <c r="I256" s="25"/>
      <c r="J256" s="25"/>
      <c r="K256" s="25"/>
      <c r="L256" s="25"/>
      <c r="M256" s="25"/>
      <c r="N256" s="25"/>
      <c r="O256" s="25"/>
      <c r="P256" s="25"/>
      <c r="Q256" s="25"/>
      <c r="R256" s="25"/>
      <c r="S256" s="25"/>
      <c r="T256" s="25"/>
      <c r="U256" s="25"/>
      <c r="V256" s="25"/>
      <c r="W256" s="25"/>
    </row>
    <row r="257" spans="2:23" ht="14.25">
      <c r="B257" s="23"/>
      <c r="C257" s="23"/>
      <c r="D257" s="31"/>
      <c r="E257" s="25"/>
      <c r="F257" s="25"/>
      <c r="G257" s="25"/>
      <c r="H257" s="25"/>
      <c r="I257" s="25"/>
      <c r="J257" s="25"/>
      <c r="K257" s="25"/>
      <c r="L257" s="25"/>
      <c r="M257" s="25"/>
      <c r="N257" s="25"/>
      <c r="O257" s="25"/>
      <c r="P257" s="25"/>
      <c r="Q257" s="25"/>
      <c r="R257" s="25"/>
      <c r="S257" s="25"/>
      <c r="T257" s="25"/>
      <c r="U257" s="25"/>
      <c r="V257" s="25"/>
      <c r="W257" s="25"/>
    </row>
    <row r="258" spans="2:23" ht="14.25">
      <c r="B258" s="23"/>
      <c r="C258" s="23"/>
      <c r="D258" s="31"/>
      <c r="E258" s="25"/>
      <c r="F258" s="25"/>
      <c r="G258" s="25"/>
      <c r="H258" s="25"/>
      <c r="I258" s="25"/>
      <c r="J258" s="25"/>
      <c r="K258" s="25"/>
      <c r="L258" s="25"/>
      <c r="M258" s="25"/>
      <c r="N258" s="25"/>
      <c r="O258" s="25"/>
      <c r="P258" s="25"/>
      <c r="Q258" s="25"/>
      <c r="R258" s="25"/>
      <c r="S258" s="25"/>
      <c r="T258" s="25"/>
      <c r="U258" s="25"/>
      <c r="V258" s="25"/>
      <c r="W258" s="25"/>
    </row>
    <row r="259" spans="2:23" ht="14.25">
      <c r="B259" s="23"/>
      <c r="C259" s="23"/>
      <c r="D259" s="31"/>
      <c r="E259" s="25"/>
      <c r="F259" s="25"/>
      <c r="G259" s="25"/>
      <c r="H259" s="25"/>
      <c r="I259" s="25"/>
      <c r="J259" s="25"/>
      <c r="K259" s="25"/>
      <c r="L259" s="25"/>
      <c r="M259" s="25"/>
      <c r="N259" s="25"/>
      <c r="O259" s="25"/>
      <c r="P259" s="25"/>
      <c r="Q259" s="25"/>
      <c r="R259" s="25"/>
      <c r="S259" s="25"/>
      <c r="T259" s="25"/>
      <c r="U259" s="25"/>
      <c r="V259" s="25"/>
      <c r="W259" s="25"/>
    </row>
    <row r="260" spans="2:23" ht="14.25">
      <c r="B260" s="23"/>
      <c r="C260" s="23"/>
      <c r="D260" s="31"/>
      <c r="E260" s="25"/>
      <c r="F260" s="25"/>
      <c r="G260" s="25"/>
      <c r="H260" s="25"/>
      <c r="I260" s="25"/>
      <c r="J260" s="25"/>
      <c r="K260" s="25"/>
      <c r="L260" s="25"/>
      <c r="M260" s="25"/>
      <c r="N260" s="25"/>
      <c r="O260" s="25"/>
      <c r="P260" s="25"/>
      <c r="Q260" s="25"/>
      <c r="R260" s="25"/>
      <c r="S260" s="25"/>
      <c r="T260" s="25"/>
      <c r="U260" s="25"/>
      <c r="V260" s="25"/>
      <c r="W260" s="25"/>
    </row>
    <row r="261" spans="2:23" ht="14.25">
      <c r="B261" s="23"/>
      <c r="C261" s="23"/>
      <c r="D261" s="31"/>
      <c r="E261" s="25"/>
      <c r="F261" s="25"/>
      <c r="G261" s="25"/>
      <c r="H261" s="25"/>
      <c r="I261" s="25"/>
      <c r="J261" s="25"/>
      <c r="K261" s="25"/>
      <c r="L261" s="25"/>
      <c r="M261" s="25"/>
      <c r="N261" s="25"/>
      <c r="O261" s="25"/>
      <c r="P261" s="25"/>
      <c r="Q261" s="25"/>
      <c r="R261" s="25"/>
      <c r="S261" s="25"/>
      <c r="T261" s="25"/>
      <c r="U261" s="25"/>
      <c r="V261" s="25"/>
      <c r="W261" s="25"/>
    </row>
    <row r="262" spans="2:23" ht="14.25">
      <c r="B262" s="23"/>
      <c r="C262" s="23"/>
      <c r="D262" s="31"/>
      <c r="E262" s="25"/>
      <c r="F262" s="25"/>
      <c r="G262" s="25"/>
      <c r="H262" s="25"/>
      <c r="I262" s="25"/>
      <c r="J262" s="25"/>
      <c r="K262" s="25"/>
      <c r="L262" s="25"/>
      <c r="M262" s="25"/>
      <c r="N262" s="25"/>
      <c r="O262" s="25"/>
      <c r="P262" s="25"/>
      <c r="Q262" s="25"/>
      <c r="R262" s="25"/>
      <c r="S262" s="25"/>
      <c r="T262" s="25"/>
      <c r="U262" s="25"/>
      <c r="V262" s="25"/>
      <c r="W262" s="25"/>
    </row>
    <row r="263" spans="2:23" ht="14.25">
      <c r="B263" s="23"/>
      <c r="C263" s="23"/>
      <c r="D263" s="31"/>
      <c r="E263" s="25"/>
      <c r="F263" s="25"/>
      <c r="G263" s="25"/>
      <c r="H263" s="25"/>
      <c r="I263" s="25"/>
      <c r="J263" s="25"/>
      <c r="K263" s="25"/>
      <c r="L263" s="25"/>
      <c r="M263" s="25"/>
      <c r="N263" s="25"/>
      <c r="O263" s="25"/>
      <c r="P263" s="25"/>
      <c r="Q263" s="25"/>
      <c r="R263" s="25"/>
      <c r="S263" s="25"/>
      <c r="T263" s="25"/>
      <c r="U263" s="25"/>
      <c r="V263" s="25"/>
      <c r="W263" s="25"/>
    </row>
    <row r="264" spans="2:23" ht="14.25">
      <c r="B264" s="23"/>
      <c r="C264" s="23"/>
      <c r="D264" s="31"/>
      <c r="E264" s="25"/>
      <c r="F264" s="25"/>
      <c r="G264" s="25"/>
      <c r="H264" s="25"/>
      <c r="I264" s="25"/>
      <c r="J264" s="25"/>
      <c r="K264" s="25"/>
      <c r="L264" s="25"/>
      <c r="M264" s="25"/>
      <c r="N264" s="25"/>
      <c r="O264" s="25"/>
      <c r="P264" s="25"/>
      <c r="Q264" s="25"/>
      <c r="R264" s="25"/>
      <c r="S264" s="25"/>
      <c r="T264" s="25"/>
      <c r="U264" s="25"/>
      <c r="V264" s="25"/>
      <c r="W264" s="25"/>
    </row>
    <row r="265" spans="2:23" ht="14.25">
      <c r="B265" s="23"/>
      <c r="C265" s="23"/>
      <c r="D265" s="31"/>
      <c r="E265" s="25"/>
      <c r="F265" s="25"/>
      <c r="G265" s="25"/>
      <c r="H265" s="25"/>
      <c r="I265" s="25"/>
      <c r="J265" s="25"/>
      <c r="K265" s="25"/>
      <c r="L265" s="25"/>
      <c r="M265" s="25"/>
      <c r="N265" s="25"/>
      <c r="O265" s="25"/>
      <c r="P265" s="25"/>
      <c r="Q265" s="25"/>
      <c r="R265" s="25"/>
      <c r="S265" s="25"/>
      <c r="T265" s="25"/>
      <c r="U265" s="25"/>
      <c r="V265" s="25"/>
      <c r="W265" s="25"/>
    </row>
    <row r="266" spans="2:23" ht="14.25">
      <c r="B266" s="23"/>
      <c r="C266" s="23"/>
      <c r="D266" s="31"/>
      <c r="E266" s="25"/>
      <c r="F266" s="25"/>
      <c r="G266" s="25"/>
      <c r="H266" s="25"/>
      <c r="I266" s="25"/>
      <c r="J266" s="25"/>
      <c r="K266" s="25"/>
      <c r="L266" s="25"/>
      <c r="M266" s="25"/>
      <c r="N266" s="25"/>
      <c r="O266" s="25"/>
      <c r="P266" s="25"/>
      <c r="Q266" s="25"/>
      <c r="R266" s="25"/>
      <c r="S266" s="25"/>
      <c r="T266" s="25"/>
      <c r="U266" s="25"/>
      <c r="V266" s="25"/>
      <c r="W266" s="25"/>
    </row>
    <row r="267" spans="2:23" ht="14.25">
      <c r="B267" s="23"/>
      <c r="C267" s="23"/>
      <c r="D267" s="31"/>
      <c r="E267" s="25"/>
      <c r="F267" s="25"/>
      <c r="G267" s="25"/>
      <c r="H267" s="25"/>
      <c r="I267" s="25"/>
      <c r="J267" s="25"/>
      <c r="K267" s="25"/>
      <c r="L267" s="25"/>
      <c r="M267" s="25"/>
      <c r="N267" s="25"/>
      <c r="O267" s="25"/>
      <c r="P267" s="25"/>
      <c r="Q267" s="25"/>
      <c r="R267" s="25"/>
      <c r="S267" s="25"/>
      <c r="T267" s="25"/>
      <c r="U267" s="25"/>
      <c r="V267" s="25"/>
      <c r="W267" s="25"/>
    </row>
    <row r="268" spans="2:23" ht="14.25">
      <c r="B268" s="23"/>
      <c r="C268" s="23"/>
      <c r="D268" s="31"/>
      <c r="E268" s="25"/>
      <c r="F268" s="25"/>
      <c r="G268" s="25"/>
      <c r="H268" s="25"/>
      <c r="I268" s="25"/>
      <c r="J268" s="25"/>
      <c r="K268" s="25"/>
      <c r="L268" s="25"/>
      <c r="M268" s="25"/>
      <c r="N268" s="25"/>
      <c r="O268" s="25"/>
      <c r="P268" s="25"/>
      <c r="Q268" s="25"/>
      <c r="R268" s="25"/>
      <c r="S268" s="25"/>
      <c r="T268" s="25"/>
      <c r="U268" s="25"/>
      <c r="V268" s="25"/>
      <c r="W268" s="25"/>
    </row>
    <row r="269" spans="2:23" ht="14.25">
      <c r="B269" s="23"/>
      <c r="C269" s="23"/>
      <c r="D269" s="31"/>
      <c r="E269" s="25"/>
      <c r="F269" s="25"/>
      <c r="G269" s="25"/>
      <c r="H269" s="25"/>
      <c r="I269" s="25"/>
      <c r="J269" s="25"/>
      <c r="K269" s="25"/>
      <c r="L269" s="25"/>
      <c r="M269" s="25"/>
      <c r="N269" s="25"/>
      <c r="O269" s="25"/>
      <c r="P269" s="25"/>
      <c r="Q269" s="25"/>
      <c r="R269" s="25"/>
      <c r="S269" s="25"/>
      <c r="T269" s="25"/>
      <c r="U269" s="25"/>
      <c r="V269" s="25"/>
      <c r="W269" s="25"/>
    </row>
    <row r="270" spans="2:23" ht="14.25">
      <c r="B270" s="23"/>
      <c r="C270" s="23"/>
      <c r="D270" s="31"/>
      <c r="E270" s="25"/>
      <c r="F270" s="25"/>
      <c r="G270" s="25"/>
      <c r="H270" s="25"/>
      <c r="I270" s="25"/>
      <c r="J270" s="25"/>
      <c r="K270" s="25"/>
      <c r="L270" s="25"/>
      <c r="M270" s="25"/>
      <c r="N270" s="25"/>
      <c r="O270" s="25"/>
      <c r="P270" s="25"/>
      <c r="Q270" s="25"/>
      <c r="R270" s="25"/>
      <c r="S270" s="25"/>
      <c r="T270" s="25"/>
      <c r="U270" s="25"/>
      <c r="V270" s="25"/>
      <c r="W270" s="25"/>
    </row>
    <row r="271" spans="2:23" ht="14.25">
      <c r="B271" s="23"/>
      <c r="C271" s="23"/>
      <c r="D271" s="31"/>
      <c r="E271" s="25"/>
      <c r="F271" s="25"/>
      <c r="G271" s="25"/>
      <c r="H271" s="25"/>
      <c r="I271" s="25"/>
      <c r="J271" s="25"/>
      <c r="K271" s="25"/>
      <c r="L271" s="25"/>
      <c r="M271" s="25"/>
      <c r="N271" s="25"/>
      <c r="O271" s="25"/>
      <c r="P271" s="25"/>
      <c r="Q271" s="25"/>
      <c r="R271" s="25"/>
      <c r="S271" s="25"/>
      <c r="T271" s="25"/>
      <c r="U271" s="25"/>
      <c r="V271" s="25"/>
      <c r="W271" s="25"/>
    </row>
    <row r="272" spans="2:23" ht="14.25">
      <c r="B272" s="23"/>
      <c r="C272" s="23"/>
      <c r="D272" s="31"/>
      <c r="E272" s="25"/>
      <c r="F272" s="25"/>
      <c r="G272" s="25"/>
      <c r="H272" s="25"/>
      <c r="I272" s="25"/>
      <c r="J272" s="25"/>
      <c r="K272" s="25"/>
      <c r="L272" s="25"/>
      <c r="M272" s="25"/>
      <c r="N272" s="25"/>
      <c r="O272" s="25"/>
      <c r="P272" s="25"/>
      <c r="Q272" s="25"/>
      <c r="R272" s="25"/>
      <c r="S272" s="25"/>
      <c r="T272" s="25"/>
      <c r="U272" s="25"/>
      <c r="V272" s="25"/>
      <c r="W272" s="25"/>
    </row>
    <row r="273" spans="2:23" ht="14.25">
      <c r="B273" s="23"/>
      <c r="C273" s="23"/>
      <c r="D273" s="31"/>
      <c r="E273" s="25"/>
      <c r="F273" s="25"/>
      <c r="G273" s="25"/>
      <c r="H273" s="25"/>
      <c r="I273" s="25"/>
      <c r="J273" s="25"/>
      <c r="K273" s="25"/>
      <c r="L273" s="25"/>
      <c r="M273" s="25"/>
      <c r="N273" s="25"/>
      <c r="O273" s="25"/>
      <c r="P273" s="25"/>
      <c r="Q273" s="25"/>
      <c r="R273" s="25"/>
      <c r="S273" s="25"/>
      <c r="T273" s="25"/>
      <c r="U273" s="25"/>
      <c r="V273" s="25"/>
      <c r="W273" s="25"/>
    </row>
    <row r="274" spans="2:23" ht="14.25">
      <c r="B274" s="23"/>
      <c r="C274" s="23"/>
      <c r="D274" s="31"/>
      <c r="E274" s="25"/>
      <c r="F274" s="25"/>
      <c r="G274" s="25"/>
      <c r="H274" s="25"/>
      <c r="I274" s="25"/>
      <c r="J274" s="25"/>
      <c r="K274" s="25"/>
      <c r="L274" s="25"/>
      <c r="M274" s="25"/>
      <c r="N274" s="25"/>
      <c r="O274" s="25"/>
      <c r="P274" s="25"/>
      <c r="Q274" s="25"/>
      <c r="R274" s="25"/>
      <c r="S274" s="25"/>
      <c r="T274" s="25"/>
      <c r="U274" s="25"/>
      <c r="V274" s="25"/>
      <c r="W274" s="25"/>
    </row>
    <row r="275" spans="2:23" ht="14.25">
      <c r="B275" s="23"/>
      <c r="C275" s="23"/>
      <c r="D275" s="31"/>
      <c r="E275" s="25"/>
      <c r="F275" s="25"/>
      <c r="G275" s="25"/>
      <c r="H275" s="25"/>
      <c r="I275" s="25"/>
      <c r="J275" s="25"/>
      <c r="K275" s="25"/>
      <c r="L275" s="25"/>
      <c r="M275" s="25"/>
      <c r="N275" s="25"/>
      <c r="O275" s="25"/>
      <c r="P275" s="25"/>
      <c r="Q275" s="25"/>
      <c r="R275" s="25"/>
      <c r="S275" s="25"/>
      <c r="T275" s="25"/>
      <c r="U275" s="25"/>
      <c r="V275" s="25"/>
      <c r="W275" s="25"/>
    </row>
    <row r="276" spans="2:23" ht="14.25">
      <c r="B276" s="23"/>
      <c r="C276" s="23"/>
      <c r="D276" s="31"/>
      <c r="E276" s="25"/>
      <c r="F276" s="25"/>
      <c r="G276" s="25"/>
      <c r="H276" s="25"/>
      <c r="I276" s="25"/>
      <c r="J276" s="25"/>
      <c r="K276" s="25"/>
      <c r="L276" s="25"/>
      <c r="M276" s="25"/>
      <c r="N276" s="25"/>
      <c r="O276" s="25"/>
      <c r="P276" s="25"/>
      <c r="Q276" s="25"/>
      <c r="R276" s="25"/>
      <c r="S276" s="25"/>
      <c r="T276" s="25"/>
      <c r="U276" s="25"/>
      <c r="V276" s="25"/>
      <c r="W276" s="25"/>
    </row>
    <row r="277" spans="2:23" ht="14.25">
      <c r="B277" s="23"/>
      <c r="C277" s="23"/>
      <c r="D277" s="31"/>
      <c r="E277" s="25"/>
      <c r="F277" s="25"/>
      <c r="G277" s="25"/>
      <c r="H277" s="25"/>
      <c r="I277" s="25"/>
      <c r="J277" s="25"/>
      <c r="K277" s="25"/>
      <c r="L277" s="25"/>
      <c r="M277" s="25"/>
      <c r="N277" s="25"/>
      <c r="O277" s="25"/>
      <c r="P277" s="25"/>
      <c r="Q277" s="25"/>
      <c r="R277" s="25"/>
      <c r="S277" s="25"/>
      <c r="T277" s="25"/>
      <c r="U277" s="25"/>
      <c r="V277" s="25"/>
      <c r="W277" s="25"/>
    </row>
    <row r="278" spans="2:23" ht="14.25">
      <c r="B278" s="23"/>
      <c r="C278" s="23"/>
      <c r="D278" s="31"/>
      <c r="E278" s="25"/>
      <c r="F278" s="25"/>
      <c r="G278" s="25"/>
      <c r="H278" s="25"/>
      <c r="I278" s="25"/>
      <c r="J278" s="25"/>
      <c r="K278" s="25"/>
      <c r="L278" s="25"/>
      <c r="M278" s="25"/>
      <c r="N278" s="25"/>
      <c r="O278" s="25"/>
      <c r="P278" s="25"/>
      <c r="Q278" s="25"/>
      <c r="R278" s="25"/>
      <c r="S278" s="25"/>
      <c r="T278" s="25"/>
      <c r="U278" s="25"/>
      <c r="V278" s="25"/>
      <c r="W278" s="25"/>
    </row>
    <row r="279" spans="2:23" ht="14.25">
      <c r="B279" s="23"/>
      <c r="C279" s="23"/>
      <c r="D279" s="31"/>
      <c r="E279" s="25"/>
      <c r="F279" s="25"/>
      <c r="G279" s="25"/>
      <c r="H279" s="25"/>
      <c r="I279" s="25"/>
      <c r="J279" s="25"/>
      <c r="K279" s="25"/>
      <c r="L279" s="25"/>
      <c r="M279" s="25"/>
      <c r="N279" s="25"/>
      <c r="O279" s="25"/>
      <c r="P279" s="25"/>
      <c r="Q279" s="25"/>
      <c r="R279" s="25"/>
      <c r="S279" s="25"/>
      <c r="T279" s="25"/>
      <c r="U279" s="25"/>
      <c r="V279" s="25"/>
      <c r="W279" s="25"/>
    </row>
    <row r="280" spans="2:23" ht="14.25">
      <c r="B280" s="23"/>
      <c r="C280" s="23"/>
      <c r="D280" s="31"/>
      <c r="E280" s="25"/>
      <c r="F280" s="25"/>
      <c r="G280" s="25"/>
      <c r="H280" s="25"/>
      <c r="I280" s="25"/>
      <c r="J280" s="25"/>
      <c r="K280" s="25"/>
      <c r="L280" s="25"/>
      <c r="M280" s="25"/>
      <c r="N280" s="25"/>
      <c r="O280" s="25"/>
      <c r="P280" s="25"/>
      <c r="Q280" s="25"/>
      <c r="R280" s="25"/>
      <c r="S280" s="25"/>
      <c r="T280" s="25"/>
      <c r="U280" s="25"/>
      <c r="V280" s="25"/>
      <c r="W280" s="25"/>
    </row>
    <row r="281" spans="2:23" ht="14.25">
      <c r="B281" s="23"/>
      <c r="C281" s="23"/>
      <c r="D281" s="31"/>
      <c r="E281" s="25"/>
      <c r="F281" s="25"/>
      <c r="G281" s="25"/>
      <c r="H281" s="25"/>
      <c r="I281" s="25"/>
      <c r="J281" s="25"/>
      <c r="K281" s="25"/>
      <c r="L281" s="25"/>
      <c r="M281" s="25"/>
      <c r="N281" s="25"/>
      <c r="O281" s="25"/>
      <c r="P281" s="25"/>
      <c r="Q281" s="25"/>
      <c r="R281" s="25"/>
      <c r="S281" s="25"/>
      <c r="T281" s="25"/>
      <c r="U281" s="25"/>
      <c r="V281" s="25"/>
      <c r="W281" s="25"/>
    </row>
    <row r="282" spans="2:23" ht="14.25">
      <c r="B282" s="23"/>
      <c r="C282" s="23"/>
      <c r="D282" s="31"/>
      <c r="E282" s="25"/>
      <c r="F282" s="25"/>
      <c r="G282" s="25"/>
      <c r="H282" s="25"/>
      <c r="I282" s="25"/>
      <c r="J282" s="25"/>
      <c r="K282" s="25"/>
      <c r="L282" s="25"/>
      <c r="M282" s="25"/>
      <c r="N282" s="25"/>
      <c r="O282" s="25"/>
      <c r="P282" s="25"/>
      <c r="Q282" s="25"/>
      <c r="R282" s="25"/>
      <c r="S282" s="25"/>
      <c r="T282" s="25"/>
      <c r="U282" s="25"/>
      <c r="V282" s="25"/>
      <c r="W282" s="25"/>
    </row>
    <row r="283" spans="2:23" ht="14.25">
      <c r="B283" s="23"/>
      <c r="C283" s="23"/>
      <c r="D283" s="31"/>
      <c r="E283" s="25"/>
      <c r="F283" s="25"/>
      <c r="G283" s="25"/>
      <c r="H283" s="25"/>
      <c r="I283" s="25"/>
      <c r="J283" s="25"/>
      <c r="K283" s="25"/>
      <c r="L283" s="25"/>
      <c r="M283" s="25"/>
      <c r="N283" s="25"/>
      <c r="O283" s="25"/>
      <c r="P283" s="25"/>
      <c r="Q283" s="25"/>
      <c r="R283" s="25"/>
      <c r="S283" s="25"/>
      <c r="T283" s="25"/>
      <c r="U283" s="25"/>
      <c r="V283" s="25"/>
      <c r="W283" s="25"/>
    </row>
    <row r="284" spans="2:23" ht="14.25">
      <c r="B284" s="23"/>
      <c r="C284" s="23"/>
      <c r="D284" s="31"/>
      <c r="E284" s="25"/>
      <c r="F284" s="25"/>
      <c r="G284" s="25"/>
      <c r="H284" s="25"/>
      <c r="I284" s="25"/>
      <c r="J284" s="25"/>
      <c r="K284" s="25"/>
      <c r="L284" s="25"/>
      <c r="M284" s="25"/>
      <c r="N284" s="25"/>
      <c r="O284" s="25"/>
      <c r="P284" s="25"/>
      <c r="Q284" s="25"/>
      <c r="R284" s="25"/>
      <c r="S284" s="25"/>
      <c r="T284" s="25"/>
      <c r="U284" s="25"/>
      <c r="V284" s="25"/>
      <c r="W284" s="25"/>
    </row>
    <row r="285" spans="2:23" ht="14.25">
      <c r="B285" s="23"/>
      <c r="C285" s="23"/>
      <c r="D285" s="31"/>
      <c r="E285" s="25"/>
      <c r="F285" s="25"/>
      <c r="G285" s="25"/>
      <c r="H285" s="25"/>
      <c r="I285" s="25"/>
      <c r="J285" s="25"/>
      <c r="K285" s="25"/>
      <c r="L285" s="25"/>
      <c r="M285" s="25"/>
      <c r="N285" s="25"/>
      <c r="O285" s="25"/>
      <c r="P285" s="25"/>
      <c r="Q285" s="25"/>
      <c r="R285" s="25"/>
      <c r="S285" s="25"/>
      <c r="T285" s="25"/>
      <c r="U285" s="25"/>
      <c r="V285" s="25"/>
      <c r="W285" s="25"/>
    </row>
    <row r="286" spans="2:23" ht="14.25">
      <c r="B286" s="23"/>
      <c r="C286" s="23"/>
      <c r="D286" s="31"/>
      <c r="E286" s="25"/>
      <c r="F286" s="25"/>
      <c r="G286" s="25"/>
      <c r="H286" s="25"/>
      <c r="I286" s="25"/>
      <c r="J286" s="25"/>
      <c r="K286" s="25"/>
      <c r="L286" s="25"/>
      <c r="M286" s="25"/>
      <c r="N286" s="25"/>
      <c r="O286" s="25"/>
      <c r="P286" s="25"/>
      <c r="Q286" s="25"/>
      <c r="R286" s="25"/>
      <c r="S286" s="25"/>
      <c r="T286" s="25"/>
      <c r="U286" s="25"/>
      <c r="V286" s="25"/>
      <c r="W286" s="25"/>
    </row>
    <row r="287" spans="2:23" ht="14.25">
      <c r="B287" s="23"/>
      <c r="C287" s="23"/>
      <c r="D287" s="31"/>
      <c r="E287" s="25"/>
      <c r="F287" s="25"/>
      <c r="G287" s="25"/>
      <c r="H287" s="25"/>
      <c r="I287" s="25"/>
      <c r="J287" s="25"/>
      <c r="K287" s="25"/>
      <c r="L287" s="25"/>
      <c r="M287" s="25"/>
      <c r="N287" s="25"/>
      <c r="O287" s="25"/>
      <c r="P287" s="25"/>
      <c r="Q287" s="25"/>
      <c r="R287" s="25"/>
      <c r="S287" s="25"/>
      <c r="T287" s="25"/>
      <c r="U287" s="25"/>
      <c r="V287" s="25"/>
      <c r="W287" s="25"/>
    </row>
    <row r="288" spans="2:23" ht="14.25">
      <c r="B288" s="23"/>
      <c r="C288" s="23"/>
      <c r="D288" s="31"/>
      <c r="E288" s="25"/>
      <c r="F288" s="25"/>
      <c r="G288" s="25"/>
      <c r="H288" s="25"/>
      <c r="I288" s="25"/>
      <c r="J288" s="25"/>
      <c r="K288" s="25"/>
      <c r="L288" s="25"/>
      <c r="M288" s="25"/>
      <c r="N288" s="25"/>
      <c r="O288" s="25"/>
      <c r="P288" s="25"/>
      <c r="Q288" s="25"/>
      <c r="R288" s="25"/>
      <c r="S288" s="25"/>
      <c r="T288" s="25"/>
      <c r="U288" s="25"/>
      <c r="V288" s="25"/>
      <c r="W288" s="25"/>
    </row>
    <row r="289" spans="2:23" ht="14.25">
      <c r="B289" s="23"/>
      <c r="C289" s="23"/>
      <c r="D289" s="31"/>
      <c r="E289" s="25"/>
      <c r="F289" s="25"/>
      <c r="G289" s="25"/>
      <c r="H289" s="25"/>
      <c r="I289" s="25"/>
      <c r="J289" s="25"/>
      <c r="K289" s="25"/>
      <c r="L289" s="25"/>
      <c r="M289" s="25"/>
      <c r="N289" s="25"/>
      <c r="O289" s="25"/>
      <c r="P289" s="25"/>
      <c r="Q289" s="25"/>
      <c r="R289" s="25"/>
      <c r="S289" s="25"/>
      <c r="T289" s="25"/>
      <c r="U289" s="25"/>
      <c r="V289" s="25"/>
      <c r="W289" s="25"/>
    </row>
    <row r="290" spans="2:23" ht="14.25">
      <c r="B290" s="23"/>
      <c r="C290" s="23"/>
      <c r="D290" s="31"/>
      <c r="E290" s="25"/>
      <c r="F290" s="25"/>
      <c r="G290" s="25"/>
      <c r="H290" s="25"/>
      <c r="I290" s="25"/>
      <c r="J290" s="25"/>
      <c r="K290" s="25"/>
      <c r="L290" s="25"/>
      <c r="M290" s="25"/>
      <c r="N290" s="25"/>
      <c r="O290" s="25"/>
      <c r="P290" s="25"/>
      <c r="Q290" s="25"/>
      <c r="R290" s="25"/>
      <c r="S290" s="25"/>
      <c r="T290" s="25"/>
      <c r="U290" s="25"/>
      <c r="V290" s="25"/>
      <c r="W290" s="25"/>
    </row>
    <row r="291" spans="2:23" ht="14.25">
      <c r="B291" s="23"/>
      <c r="C291" s="23"/>
      <c r="D291" s="31"/>
      <c r="E291" s="25"/>
      <c r="F291" s="25"/>
      <c r="G291" s="25"/>
      <c r="H291" s="25"/>
      <c r="I291" s="25"/>
      <c r="J291" s="25"/>
      <c r="K291" s="25"/>
      <c r="L291" s="25"/>
      <c r="M291" s="25"/>
      <c r="N291" s="25"/>
      <c r="O291" s="25"/>
      <c r="P291" s="25"/>
      <c r="Q291" s="25"/>
      <c r="R291" s="25"/>
      <c r="S291" s="25"/>
      <c r="T291" s="25"/>
      <c r="U291" s="25"/>
      <c r="V291" s="25"/>
      <c r="W291" s="25"/>
    </row>
    <row r="292" spans="2:23" ht="14.25">
      <c r="B292" s="23"/>
      <c r="C292" s="23"/>
      <c r="D292" s="31"/>
      <c r="E292" s="25"/>
      <c r="F292" s="25"/>
      <c r="G292" s="25"/>
      <c r="H292" s="25"/>
      <c r="I292" s="25"/>
      <c r="J292" s="25"/>
      <c r="K292" s="25"/>
      <c r="L292" s="25"/>
      <c r="M292" s="25"/>
      <c r="N292" s="25"/>
      <c r="O292" s="25"/>
      <c r="P292" s="25"/>
      <c r="Q292" s="25"/>
      <c r="R292" s="25"/>
      <c r="S292" s="25"/>
      <c r="T292" s="25"/>
      <c r="U292" s="25"/>
      <c r="V292" s="25"/>
      <c r="W292" s="25"/>
    </row>
    <row r="293" spans="2:23" ht="14.25">
      <c r="B293" s="23"/>
      <c r="C293" s="23"/>
      <c r="D293" s="31"/>
      <c r="E293" s="25"/>
      <c r="F293" s="25"/>
      <c r="G293" s="25"/>
      <c r="H293" s="25"/>
      <c r="I293" s="25"/>
      <c r="J293" s="25"/>
      <c r="K293" s="25"/>
      <c r="L293" s="25"/>
      <c r="M293" s="25"/>
      <c r="N293" s="25"/>
      <c r="O293" s="25"/>
      <c r="P293" s="25"/>
      <c r="Q293" s="25"/>
      <c r="R293" s="25"/>
      <c r="S293" s="25"/>
      <c r="T293" s="25"/>
      <c r="U293" s="25"/>
      <c r="V293" s="25"/>
      <c r="W293" s="25"/>
    </row>
    <row r="294" spans="2:23" ht="14.25">
      <c r="B294" s="23"/>
      <c r="C294" s="23"/>
      <c r="D294" s="31"/>
      <c r="E294" s="25"/>
      <c r="F294" s="25"/>
      <c r="G294" s="25"/>
      <c r="H294" s="25"/>
      <c r="I294" s="25"/>
      <c r="J294" s="25"/>
      <c r="K294" s="25"/>
      <c r="L294" s="25"/>
      <c r="M294" s="25"/>
      <c r="N294" s="25"/>
      <c r="O294" s="25"/>
      <c r="P294" s="25"/>
      <c r="Q294" s="25"/>
      <c r="R294" s="25"/>
      <c r="S294" s="25"/>
      <c r="T294" s="25"/>
      <c r="U294" s="25"/>
      <c r="V294" s="25"/>
      <c r="W294" s="25"/>
    </row>
    <row r="295" spans="2:23" ht="14.25">
      <c r="B295" s="23"/>
      <c r="C295" s="23"/>
      <c r="D295" s="31"/>
      <c r="E295" s="25"/>
      <c r="F295" s="25"/>
      <c r="G295" s="25"/>
      <c r="H295" s="25"/>
      <c r="I295" s="25"/>
      <c r="J295" s="25"/>
      <c r="K295" s="25"/>
      <c r="L295" s="25"/>
      <c r="M295" s="25"/>
      <c r="N295" s="25"/>
      <c r="O295" s="25"/>
      <c r="P295" s="25"/>
      <c r="Q295" s="25"/>
      <c r="R295" s="25"/>
      <c r="S295" s="25"/>
      <c r="T295" s="25"/>
      <c r="U295" s="25"/>
      <c r="V295" s="25"/>
      <c r="W295" s="25"/>
    </row>
    <row r="296" spans="2:23" ht="14.25">
      <c r="B296" s="23"/>
      <c r="C296" s="23"/>
      <c r="D296" s="31"/>
      <c r="E296" s="25"/>
      <c r="F296" s="25"/>
      <c r="G296" s="25"/>
      <c r="H296" s="25"/>
      <c r="I296" s="25"/>
      <c r="J296" s="25"/>
      <c r="K296" s="25"/>
      <c r="L296" s="25"/>
      <c r="M296" s="25"/>
      <c r="N296" s="25"/>
      <c r="O296" s="25"/>
      <c r="P296" s="25"/>
      <c r="Q296" s="25"/>
      <c r="R296" s="25"/>
      <c r="S296" s="25"/>
      <c r="T296" s="25"/>
      <c r="U296" s="25"/>
      <c r="V296" s="25"/>
      <c r="W296" s="25"/>
    </row>
    <row r="297" spans="2:23" ht="14.25">
      <c r="B297" s="23"/>
      <c r="C297" s="23"/>
      <c r="D297" s="31"/>
      <c r="E297" s="25"/>
      <c r="F297" s="25"/>
      <c r="G297" s="25"/>
      <c r="H297" s="25"/>
      <c r="I297" s="25"/>
      <c r="J297" s="25"/>
      <c r="K297" s="25"/>
      <c r="L297" s="25"/>
      <c r="M297" s="25"/>
      <c r="N297" s="25"/>
      <c r="O297" s="25"/>
      <c r="P297" s="25"/>
      <c r="Q297" s="25"/>
      <c r="R297" s="25"/>
      <c r="S297" s="25"/>
      <c r="T297" s="25"/>
      <c r="U297" s="25"/>
      <c r="V297" s="25"/>
      <c r="W297" s="25"/>
    </row>
    <row r="298" spans="2:23" ht="14.25">
      <c r="B298" s="23"/>
      <c r="C298" s="23"/>
      <c r="D298" s="31"/>
      <c r="E298" s="25"/>
      <c r="F298" s="25"/>
      <c r="G298" s="25"/>
      <c r="H298" s="25"/>
      <c r="I298" s="25"/>
      <c r="J298" s="25"/>
      <c r="K298" s="25"/>
      <c r="L298" s="25"/>
      <c r="M298" s="25"/>
      <c r="N298" s="25"/>
      <c r="O298" s="25"/>
      <c r="P298" s="25"/>
      <c r="Q298" s="25"/>
      <c r="R298" s="25"/>
      <c r="S298" s="25"/>
      <c r="T298" s="25"/>
      <c r="U298" s="25"/>
      <c r="V298" s="25"/>
      <c r="W298" s="25"/>
    </row>
    <row r="299" spans="2:23" ht="14.25">
      <c r="B299" s="23"/>
      <c r="C299" s="23"/>
      <c r="D299" s="31"/>
      <c r="E299" s="25"/>
      <c r="F299" s="25"/>
      <c r="G299" s="25"/>
      <c r="H299" s="25"/>
      <c r="I299" s="25"/>
      <c r="J299" s="25"/>
      <c r="K299" s="25"/>
      <c r="L299" s="25"/>
      <c r="M299" s="25"/>
      <c r="N299" s="25"/>
      <c r="O299" s="25"/>
      <c r="P299" s="25"/>
      <c r="Q299" s="25"/>
      <c r="R299" s="25"/>
      <c r="S299" s="25"/>
      <c r="T299" s="25"/>
      <c r="U299" s="25"/>
      <c r="V299" s="25"/>
      <c r="W299" s="25"/>
    </row>
    <row r="300" spans="2:23" ht="14.25">
      <c r="B300" s="23"/>
      <c r="C300" s="23"/>
      <c r="D300" s="31"/>
      <c r="E300" s="25"/>
      <c r="F300" s="25"/>
      <c r="G300" s="25"/>
      <c r="H300" s="25"/>
      <c r="I300" s="25"/>
      <c r="J300" s="25"/>
      <c r="K300" s="25"/>
      <c r="L300" s="25"/>
      <c r="M300" s="25"/>
      <c r="N300" s="25"/>
      <c r="O300" s="25"/>
      <c r="P300" s="25"/>
      <c r="Q300" s="25"/>
      <c r="R300" s="25"/>
      <c r="S300" s="25"/>
      <c r="T300" s="25"/>
      <c r="U300" s="25"/>
      <c r="V300" s="25"/>
      <c r="W300" s="25"/>
    </row>
    <row r="301" spans="2:23" ht="14.25">
      <c r="B301" s="23"/>
      <c r="C301" s="23"/>
      <c r="D301" s="31"/>
      <c r="E301" s="25"/>
      <c r="F301" s="25"/>
      <c r="G301" s="25"/>
      <c r="H301" s="25"/>
      <c r="I301" s="25"/>
      <c r="J301" s="25"/>
      <c r="K301" s="25"/>
      <c r="L301" s="25"/>
      <c r="M301" s="25"/>
      <c r="N301" s="25"/>
      <c r="O301" s="25"/>
      <c r="P301" s="25"/>
      <c r="Q301" s="25"/>
      <c r="R301" s="25"/>
      <c r="S301" s="25"/>
      <c r="T301" s="25"/>
      <c r="U301" s="25"/>
      <c r="V301" s="25"/>
      <c r="W301" s="25"/>
    </row>
    <row r="302" spans="2:23" ht="14.25">
      <c r="B302" s="23"/>
      <c r="C302" s="23"/>
      <c r="D302" s="31"/>
      <c r="E302" s="25"/>
      <c r="F302" s="25"/>
      <c r="G302" s="25"/>
      <c r="H302" s="25"/>
      <c r="I302" s="25"/>
      <c r="J302" s="25"/>
      <c r="K302" s="25"/>
      <c r="L302" s="25"/>
      <c r="M302" s="25"/>
      <c r="N302" s="25"/>
      <c r="O302" s="25"/>
      <c r="P302" s="25"/>
      <c r="Q302" s="25"/>
      <c r="R302" s="25"/>
      <c r="S302" s="25"/>
      <c r="T302" s="25"/>
      <c r="U302" s="25"/>
      <c r="V302" s="25"/>
      <c r="W302" s="25"/>
    </row>
    <row r="303" spans="2:23" ht="14.25">
      <c r="B303" s="23"/>
      <c r="C303" s="23"/>
      <c r="D303" s="31"/>
      <c r="E303" s="25"/>
      <c r="F303" s="25"/>
      <c r="G303" s="25"/>
      <c r="H303" s="25"/>
      <c r="I303" s="25"/>
      <c r="J303" s="25"/>
      <c r="K303" s="25"/>
      <c r="L303" s="25"/>
      <c r="M303" s="25"/>
      <c r="N303" s="25"/>
      <c r="O303" s="25"/>
      <c r="P303" s="25"/>
      <c r="Q303" s="25"/>
      <c r="R303" s="25"/>
      <c r="S303" s="25"/>
      <c r="T303" s="25"/>
      <c r="U303" s="25"/>
      <c r="V303" s="25"/>
      <c r="W303" s="25"/>
    </row>
    <row r="304" spans="2:23" ht="14.25">
      <c r="B304" s="23"/>
      <c r="C304" s="23"/>
      <c r="D304" s="31"/>
      <c r="E304" s="25"/>
      <c r="F304" s="25"/>
      <c r="G304" s="25"/>
      <c r="H304" s="25"/>
      <c r="I304" s="25"/>
      <c r="J304" s="25"/>
      <c r="K304" s="25"/>
      <c r="L304" s="25"/>
      <c r="M304" s="25"/>
      <c r="N304" s="25"/>
      <c r="O304" s="25"/>
      <c r="P304" s="25"/>
      <c r="Q304" s="25"/>
      <c r="R304" s="25"/>
      <c r="S304" s="25"/>
      <c r="T304" s="25"/>
      <c r="U304" s="25"/>
      <c r="V304" s="25"/>
      <c r="W304" s="25"/>
    </row>
    <row r="305" spans="2:23" ht="14.25">
      <c r="B305" s="23"/>
      <c r="C305" s="23"/>
      <c r="D305" s="31"/>
      <c r="E305" s="25"/>
      <c r="F305" s="25"/>
      <c r="G305" s="25"/>
      <c r="H305" s="25"/>
      <c r="I305" s="25"/>
      <c r="J305" s="25"/>
      <c r="K305" s="25"/>
      <c r="L305" s="25"/>
      <c r="M305" s="25"/>
      <c r="N305" s="25"/>
      <c r="O305" s="25"/>
      <c r="P305" s="25"/>
      <c r="Q305" s="25"/>
      <c r="R305" s="25"/>
      <c r="S305" s="25"/>
      <c r="T305" s="25"/>
      <c r="U305" s="25"/>
      <c r="V305" s="25"/>
      <c r="W305" s="25"/>
    </row>
    <row r="306" spans="2:23" ht="14.25">
      <c r="B306" s="23"/>
      <c r="C306" s="23"/>
      <c r="D306" s="31"/>
      <c r="E306" s="25"/>
      <c r="F306" s="25"/>
      <c r="G306" s="25"/>
      <c r="H306" s="25"/>
      <c r="I306" s="25"/>
      <c r="J306" s="25"/>
      <c r="K306" s="25"/>
      <c r="L306" s="25"/>
      <c r="M306" s="25"/>
      <c r="N306" s="25"/>
      <c r="O306" s="25"/>
      <c r="P306" s="25"/>
      <c r="Q306" s="25"/>
      <c r="R306" s="25"/>
      <c r="S306" s="25"/>
      <c r="T306" s="25"/>
      <c r="U306" s="25"/>
      <c r="V306" s="25"/>
      <c r="W306" s="25"/>
    </row>
    <row r="307" spans="2:23" ht="14.25">
      <c r="B307" s="23"/>
      <c r="C307" s="23"/>
      <c r="D307" s="31"/>
      <c r="E307" s="25"/>
      <c r="F307" s="25"/>
      <c r="G307" s="25"/>
      <c r="H307" s="25"/>
      <c r="I307" s="25"/>
      <c r="J307" s="25"/>
      <c r="K307" s="25"/>
      <c r="L307" s="25"/>
      <c r="M307" s="25"/>
      <c r="N307" s="25"/>
      <c r="O307" s="25"/>
      <c r="P307" s="25"/>
      <c r="Q307" s="25"/>
      <c r="R307" s="25"/>
      <c r="S307" s="25"/>
      <c r="T307" s="25"/>
      <c r="U307" s="25"/>
      <c r="V307" s="25"/>
      <c r="W307" s="25"/>
    </row>
    <row r="308" spans="2:23" ht="14.25">
      <c r="B308" s="23"/>
      <c r="C308" s="23"/>
      <c r="D308" s="31"/>
      <c r="E308" s="25"/>
      <c r="F308" s="25"/>
      <c r="G308" s="25"/>
      <c r="H308" s="25"/>
      <c r="I308" s="25"/>
      <c r="J308" s="25"/>
      <c r="K308" s="25"/>
      <c r="L308" s="25"/>
      <c r="M308" s="25"/>
      <c r="N308" s="25"/>
      <c r="O308" s="25"/>
      <c r="P308" s="25"/>
      <c r="Q308" s="25"/>
      <c r="R308" s="25"/>
      <c r="S308" s="25"/>
      <c r="T308" s="25"/>
      <c r="U308" s="25"/>
      <c r="V308" s="25"/>
      <c r="W308" s="25"/>
    </row>
    <row r="309" spans="2:23" ht="14.25">
      <c r="B309" s="23"/>
      <c r="C309" s="23"/>
      <c r="D309" s="31"/>
      <c r="E309" s="25"/>
      <c r="F309" s="25"/>
      <c r="G309" s="25"/>
      <c r="H309" s="25"/>
      <c r="I309" s="25"/>
      <c r="J309" s="25"/>
      <c r="K309" s="25"/>
      <c r="L309" s="25"/>
      <c r="M309" s="25"/>
      <c r="N309" s="25"/>
      <c r="O309" s="25"/>
      <c r="P309" s="25"/>
      <c r="Q309" s="25"/>
      <c r="R309" s="25"/>
      <c r="S309" s="25"/>
      <c r="T309" s="25"/>
      <c r="U309" s="25"/>
      <c r="V309" s="25"/>
      <c r="W309" s="25"/>
    </row>
    <row r="310" spans="2:23" ht="14.25">
      <c r="B310" s="23"/>
      <c r="C310" s="23"/>
      <c r="D310" s="31"/>
      <c r="E310" s="25"/>
      <c r="F310" s="25"/>
      <c r="G310" s="25"/>
      <c r="H310" s="25"/>
      <c r="I310" s="25"/>
      <c r="J310" s="25"/>
      <c r="K310" s="25"/>
      <c r="L310" s="25"/>
      <c r="M310" s="25"/>
      <c r="N310" s="25"/>
      <c r="O310" s="25"/>
      <c r="P310" s="25"/>
      <c r="Q310" s="25"/>
      <c r="R310" s="25"/>
      <c r="S310" s="25"/>
      <c r="T310" s="25"/>
      <c r="U310" s="25"/>
      <c r="V310" s="25"/>
      <c r="W310" s="25"/>
    </row>
    <row r="311" spans="2:23" ht="14.25">
      <c r="B311" s="23"/>
      <c r="C311" s="23"/>
      <c r="D311" s="31"/>
      <c r="E311" s="25"/>
      <c r="F311" s="25"/>
      <c r="G311" s="25"/>
      <c r="H311" s="25"/>
      <c r="I311" s="25"/>
      <c r="J311" s="25"/>
      <c r="K311" s="25"/>
      <c r="L311" s="25"/>
      <c r="M311" s="25"/>
      <c r="N311" s="25"/>
      <c r="O311" s="25"/>
      <c r="P311" s="25"/>
      <c r="Q311" s="25"/>
      <c r="R311" s="25"/>
      <c r="S311" s="25"/>
      <c r="T311" s="25"/>
      <c r="U311" s="25"/>
      <c r="V311" s="25"/>
      <c r="W311" s="25"/>
    </row>
    <row r="312" spans="2:23" ht="14.25">
      <c r="B312" s="23"/>
      <c r="C312" s="23"/>
      <c r="D312" s="31"/>
      <c r="E312" s="25"/>
      <c r="F312" s="25"/>
      <c r="G312" s="25"/>
      <c r="H312" s="25"/>
      <c r="I312" s="25"/>
      <c r="J312" s="25"/>
      <c r="K312" s="25"/>
      <c r="L312" s="25"/>
      <c r="M312" s="25"/>
      <c r="N312" s="25"/>
      <c r="O312" s="25"/>
      <c r="P312" s="25"/>
      <c r="Q312" s="25"/>
      <c r="R312" s="25"/>
      <c r="S312" s="25"/>
      <c r="T312" s="25"/>
      <c r="U312" s="25"/>
      <c r="V312" s="25"/>
      <c r="W312" s="25"/>
    </row>
    <row r="313" spans="2:23" ht="14.25">
      <c r="B313" s="23"/>
      <c r="C313" s="23"/>
      <c r="D313" s="31"/>
      <c r="E313" s="25"/>
      <c r="F313" s="25"/>
      <c r="G313" s="25"/>
      <c r="H313" s="25"/>
      <c r="I313" s="25"/>
      <c r="J313" s="25"/>
      <c r="K313" s="25"/>
      <c r="L313" s="25"/>
      <c r="M313" s="25"/>
      <c r="N313" s="25"/>
      <c r="O313" s="25"/>
      <c r="P313" s="25"/>
      <c r="Q313" s="25"/>
      <c r="R313" s="25"/>
      <c r="S313" s="25"/>
      <c r="T313" s="25"/>
      <c r="U313" s="25"/>
      <c r="V313" s="25"/>
      <c r="W313" s="25"/>
    </row>
    <row r="314" spans="2:23" ht="14.25">
      <c r="B314" s="23"/>
      <c r="C314" s="23"/>
      <c r="D314" s="31"/>
      <c r="E314" s="25"/>
      <c r="F314" s="25"/>
      <c r="G314" s="25"/>
      <c r="H314" s="25"/>
      <c r="I314" s="25"/>
      <c r="J314" s="25"/>
      <c r="K314" s="25"/>
      <c r="L314" s="25"/>
      <c r="M314" s="25"/>
      <c r="N314" s="25"/>
      <c r="O314" s="25"/>
      <c r="P314" s="25"/>
      <c r="Q314" s="25"/>
      <c r="R314" s="25"/>
      <c r="S314" s="25"/>
      <c r="T314" s="25"/>
      <c r="U314" s="25"/>
      <c r="V314" s="25"/>
      <c r="W314" s="25"/>
    </row>
    <row r="315" spans="2:23" ht="14.25">
      <c r="B315" s="23"/>
      <c r="C315" s="23"/>
      <c r="D315" s="31"/>
      <c r="E315" s="25"/>
      <c r="F315" s="25"/>
      <c r="G315" s="25"/>
      <c r="H315" s="25"/>
      <c r="I315" s="25"/>
      <c r="J315" s="25"/>
      <c r="K315" s="25"/>
      <c r="L315" s="25"/>
      <c r="M315" s="25"/>
      <c r="N315" s="25"/>
      <c r="O315" s="25"/>
      <c r="P315" s="25"/>
      <c r="Q315" s="25"/>
      <c r="R315" s="25"/>
      <c r="S315" s="25"/>
      <c r="T315" s="25"/>
      <c r="U315" s="25"/>
      <c r="V315" s="25"/>
      <c r="W315" s="25"/>
    </row>
    <row r="316" spans="2:23" ht="14.25">
      <c r="B316" s="23"/>
      <c r="C316" s="23"/>
      <c r="D316" s="31"/>
      <c r="E316" s="25"/>
      <c r="F316" s="25"/>
      <c r="G316" s="25"/>
      <c r="H316" s="25"/>
      <c r="I316" s="25"/>
      <c r="J316" s="25"/>
      <c r="K316" s="25"/>
      <c r="L316" s="25"/>
      <c r="M316" s="25"/>
      <c r="N316" s="25"/>
      <c r="O316" s="25"/>
      <c r="P316" s="25"/>
      <c r="Q316" s="25"/>
      <c r="R316" s="25"/>
      <c r="S316" s="25"/>
      <c r="T316" s="25"/>
      <c r="U316" s="25"/>
      <c r="V316" s="25"/>
      <c r="W316" s="25"/>
    </row>
    <row r="317" spans="2:23" ht="14.25">
      <c r="B317" s="23"/>
      <c r="C317" s="23"/>
      <c r="D317" s="31"/>
      <c r="E317" s="25"/>
      <c r="F317" s="25"/>
      <c r="G317" s="25"/>
      <c r="H317" s="25"/>
      <c r="I317" s="25"/>
      <c r="J317" s="25"/>
      <c r="K317" s="25"/>
      <c r="L317" s="25"/>
      <c r="M317" s="25"/>
      <c r="N317" s="25"/>
      <c r="O317" s="25"/>
      <c r="P317" s="25"/>
      <c r="Q317" s="25"/>
      <c r="R317" s="25"/>
      <c r="S317" s="25"/>
      <c r="T317" s="25"/>
      <c r="U317" s="25"/>
      <c r="V317" s="25"/>
      <c r="W317" s="25"/>
    </row>
    <row r="318" spans="2:23" ht="14.25">
      <c r="B318" s="23"/>
      <c r="C318" s="23"/>
      <c r="D318" s="31"/>
      <c r="E318" s="25"/>
      <c r="F318" s="25"/>
      <c r="G318" s="25"/>
      <c r="H318" s="25"/>
      <c r="I318" s="25"/>
      <c r="J318" s="25"/>
      <c r="K318" s="25"/>
      <c r="L318" s="25"/>
      <c r="M318" s="25"/>
      <c r="N318" s="25"/>
      <c r="O318" s="25"/>
      <c r="P318" s="25"/>
      <c r="Q318" s="25"/>
      <c r="R318" s="25"/>
      <c r="S318" s="25"/>
      <c r="T318" s="25"/>
      <c r="U318" s="25"/>
      <c r="V318" s="25"/>
      <c r="W318" s="25"/>
    </row>
    <row r="319" spans="2:23" ht="14.25">
      <c r="B319" s="23"/>
      <c r="C319" s="23"/>
      <c r="D319" s="31"/>
      <c r="E319" s="25"/>
      <c r="F319" s="25"/>
      <c r="G319" s="25"/>
      <c r="H319" s="25"/>
      <c r="I319" s="25"/>
      <c r="J319" s="25"/>
      <c r="K319" s="25"/>
      <c r="L319" s="25"/>
      <c r="M319" s="25"/>
      <c r="N319" s="25"/>
      <c r="O319" s="25"/>
      <c r="P319" s="25"/>
      <c r="Q319" s="25"/>
      <c r="R319" s="25"/>
      <c r="S319" s="25"/>
      <c r="T319" s="25"/>
      <c r="U319" s="25"/>
      <c r="V319" s="25"/>
      <c r="W319" s="25"/>
    </row>
    <row r="320" spans="2:23" ht="14.25">
      <c r="B320" s="23"/>
      <c r="C320" s="23"/>
      <c r="D320" s="31"/>
      <c r="E320" s="25"/>
      <c r="F320" s="25"/>
      <c r="G320" s="25"/>
      <c r="H320" s="25"/>
      <c r="I320" s="25"/>
      <c r="J320" s="25"/>
      <c r="K320" s="25"/>
      <c r="L320" s="25"/>
      <c r="M320" s="25"/>
      <c r="N320" s="25"/>
      <c r="O320" s="25"/>
      <c r="P320" s="25"/>
      <c r="Q320" s="25"/>
      <c r="R320" s="25"/>
      <c r="S320" s="25"/>
      <c r="T320" s="25"/>
      <c r="U320" s="25"/>
      <c r="V320" s="25"/>
      <c r="W320" s="25"/>
    </row>
    <row r="321" spans="2:23" ht="14.25">
      <c r="B321" s="23"/>
      <c r="C321" s="23"/>
      <c r="D321" s="31"/>
      <c r="E321" s="25"/>
      <c r="F321" s="25"/>
      <c r="G321" s="25"/>
      <c r="H321" s="25"/>
      <c r="I321" s="25"/>
      <c r="J321" s="25"/>
      <c r="K321" s="25"/>
      <c r="L321" s="25"/>
      <c r="M321" s="25"/>
      <c r="N321" s="25"/>
      <c r="O321" s="25"/>
      <c r="P321" s="25"/>
      <c r="Q321" s="25"/>
      <c r="R321" s="25"/>
      <c r="S321" s="25"/>
      <c r="T321" s="25"/>
      <c r="U321" s="25"/>
      <c r="V321" s="25"/>
      <c r="W321" s="25"/>
    </row>
    <row r="322" spans="2:23" ht="14.25">
      <c r="B322" s="23"/>
      <c r="C322" s="23"/>
      <c r="D322" s="31"/>
      <c r="E322" s="25"/>
      <c r="F322" s="25"/>
      <c r="G322" s="25"/>
      <c r="H322" s="25"/>
      <c r="I322" s="25"/>
      <c r="J322" s="25"/>
      <c r="K322" s="25"/>
      <c r="L322" s="25"/>
      <c r="M322" s="25"/>
      <c r="N322" s="25"/>
      <c r="O322" s="25"/>
      <c r="P322" s="25"/>
      <c r="Q322" s="25"/>
      <c r="R322" s="25"/>
      <c r="S322" s="25"/>
      <c r="T322" s="25"/>
      <c r="U322" s="25"/>
      <c r="V322" s="25"/>
      <c r="W322" s="25"/>
    </row>
    <row r="323" spans="2:23" ht="14.25">
      <c r="B323" s="23"/>
      <c r="C323" s="23"/>
      <c r="D323" s="31"/>
      <c r="E323" s="25"/>
      <c r="F323" s="25"/>
      <c r="G323" s="25"/>
      <c r="H323" s="25"/>
      <c r="I323" s="25"/>
      <c r="J323" s="25"/>
      <c r="K323" s="25"/>
      <c r="L323" s="25"/>
      <c r="M323" s="25"/>
      <c r="N323" s="25"/>
      <c r="O323" s="25"/>
      <c r="P323" s="25"/>
      <c r="Q323" s="25"/>
      <c r="R323" s="25"/>
      <c r="S323" s="25"/>
      <c r="T323" s="25"/>
      <c r="U323" s="25"/>
      <c r="V323" s="25"/>
      <c r="W323" s="25"/>
    </row>
    <row r="324" spans="2:23" ht="14.25">
      <c r="B324" s="23"/>
      <c r="C324" s="23"/>
      <c r="D324" s="31"/>
      <c r="E324" s="25"/>
      <c r="F324" s="25"/>
      <c r="G324" s="25"/>
      <c r="H324" s="25"/>
      <c r="I324" s="25"/>
      <c r="J324" s="25"/>
      <c r="K324" s="25"/>
      <c r="L324" s="25"/>
      <c r="M324" s="25"/>
      <c r="N324" s="25"/>
      <c r="O324" s="25"/>
      <c r="P324" s="25"/>
      <c r="Q324" s="25"/>
      <c r="R324" s="25"/>
      <c r="S324" s="25"/>
      <c r="T324" s="25"/>
      <c r="U324" s="25"/>
      <c r="V324" s="25"/>
      <c r="W324" s="25"/>
    </row>
    <row r="325" spans="2:23" ht="14.25">
      <c r="B325" s="23"/>
      <c r="C325" s="23"/>
      <c r="D325" s="31"/>
      <c r="E325" s="25"/>
      <c r="F325" s="25"/>
      <c r="G325" s="25"/>
      <c r="H325" s="25"/>
      <c r="I325" s="25"/>
      <c r="J325" s="25"/>
      <c r="K325" s="25"/>
      <c r="L325" s="25"/>
      <c r="M325" s="25"/>
      <c r="N325" s="25"/>
      <c r="O325" s="25"/>
      <c r="P325" s="25"/>
      <c r="Q325" s="25"/>
      <c r="R325" s="25"/>
      <c r="S325" s="25"/>
      <c r="T325" s="25"/>
      <c r="U325" s="25"/>
      <c r="V325" s="25"/>
      <c r="W325" s="25"/>
    </row>
    <row r="326" spans="2:23" ht="14.25">
      <c r="B326" s="23"/>
      <c r="C326" s="23"/>
      <c r="D326" s="31"/>
      <c r="E326" s="25"/>
      <c r="F326" s="25"/>
      <c r="G326" s="25"/>
      <c r="H326" s="25"/>
      <c r="I326" s="25"/>
      <c r="J326" s="25"/>
      <c r="K326" s="25"/>
      <c r="L326" s="25"/>
      <c r="M326" s="25"/>
      <c r="N326" s="25"/>
      <c r="O326" s="25"/>
      <c r="P326" s="25"/>
      <c r="Q326" s="25"/>
      <c r="R326" s="25"/>
      <c r="S326" s="25"/>
      <c r="T326" s="25"/>
      <c r="U326" s="25"/>
      <c r="V326" s="25"/>
      <c r="W326" s="25"/>
    </row>
    <row r="327" spans="2:23" ht="14.25">
      <c r="B327" s="23"/>
      <c r="C327" s="23"/>
      <c r="D327" s="31"/>
      <c r="E327" s="25"/>
      <c r="F327" s="25"/>
      <c r="G327" s="25"/>
      <c r="H327" s="25"/>
      <c r="I327" s="25"/>
      <c r="J327" s="25"/>
      <c r="K327" s="25"/>
      <c r="L327" s="25"/>
      <c r="M327" s="25"/>
      <c r="N327" s="25"/>
      <c r="O327" s="25"/>
      <c r="P327" s="25"/>
      <c r="Q327" s="25"/>
      <c r="R327" s="25"/>
      <c r="S327" s="25"/>
      <c r="T327" s="25"/>
      <c r="U327" s="25"/>
      <c r="V327" s="25"/>
      <c r="W327" s="25"/>
    </row>
    <row r="328" spans="2:23" ht="14.25">
      <c r="B328" s="23"/>
      <c r="C328" s="23"/>
      <c r="D328" s="31"/>
      <c r="E328" s="25"/>
      <c r="F328" s="25"/>
      <c r="G328" s="25"/>
      <c r="H328" s="25"/>
      <c r="I328" s="25"/>
      <c r="J328" s="25"/>
      <c r="K328" s="25"/>
      <c r="L328" s="25"/>
      <c r="M328" s="25"/>
      <c r="N328" s="25"/>
      <c r="O328" s="25"/>
      <c r="P328" s="25"/>
      <c r="Q328" s="25"/>
      <c r="R328" s="25"/>
      <c r="S328" s="25"/>
      <c r="T328" s="25"/>
      <c r="U328" s="25"/>
      <c r="V328" s="25"/>
      <c r="W328" s="25"/>
    </row>
    <row r="329" spans="2:23" ht="14.25">
      <c r="B329" s="23"/>
      <c r="C329" s="23"/>
      <c r="D329" s="31"/>
      <c r="E329" s="25"/>
      <c r="F329" s="25"/>
      <c r="G329" s="25"/>
      <c r="H329" s="25"/>
      <c r="I329" s="25"/>
      <c r="J329" s="25"/>
      <c r="K329" s="25"/>
      <c r="L329" s="25"/>
      <c r="M329" s="25"/>
      <c r="N329" s="25"/>
      <c r="O329" s="25"/>
      <c r="P329" s="25"/>
      <c r="Q329" s="25"/>
      <c r="R329" s="25"/>
      <c r="S329" s="25"/>
      <c r="T329" s="25"/>
      <c r="U329" s="25"/>
      <c r="V329" s="25"/>
      <c r="W329" s="25"/>
    </row>
    <row r="330" spans="2:23" ht="14.25">
      <c r="B330" s="23"/>
      <c r="C330" s="23"/>
      <c r="D330" s="31"/>
      <c r="E330" s="25"/>
      <c r="F330" s="25"/>
      <c r="G330" s="25"/>
      <c r="H330" s="25"/>
      <c r="I330" s="25"/>
      <c r="J330" s="25"/>
      <c r="K330" s="25"/>
      <c r="L330" s="25"/>
      <c r="M330" s="25"/>
      <c r="N330" s="25"/>
      <c r="O330" s="25"/>
      <c r="P330" s="25"/>
      <c r="Q330" s="25"/>
      <c r="R330" s="25"/>
      <c r="S330" s="25"/>
      <c r="T330" s="25"/>
      <c r="U330" s="25"/>
      <c r="V330" s="25"/>
      <c r="W330" s="25"/>
    </row>
    <row r="331" spans="2:23" ht="14.25">
      <c r="B331" s="23"/>
      <c r="C331" s="23"/>
      <c r="D331" s="31"/>
      <c r="E331" s="25"/>
      <c r="F331" s="25"/>
      <c r="G331" s="25"/>
      <c r="H331" s="25"/>
      <c r="I331" s="25"/>
      <c r="J331" s="25"/>
      <c r="K331" s="25"/>
      <c r="L331" s="25"/>
      <c r="M331" s="25"/>
      <c r="N331" s="25"/>
      <c r="O331" s="25"/>
      <c r="P331" s="25"/>
      <c r="Q331" s="25"/>
      <c r="R331" s="25"/>
      <c r="S331" s="25"/>
      <c r="T331" s="25"/>
      <c r="U331" s="25"/>
      <c r="V331" s="25"/>
      <c r="W331" s="25"/>
    </row>
    <row r="332" spans="2:23" ht="14.25">
      <c r="B332" s="23"/>
      <c r="C332" s="23"/>
      <c r="D332" s="31"/>
      <c r="E332" s="25"/>
      <c r="F332" s="25"/>
      <c r="G332" s="25"/>
      <c r="H332" s="25"/>
      <c r="I332" s="25"/>
      <c r="J332" s="25"/>
      <c r="K332" s="25"/>
      <c r="L332" s="25"/>
      <c r="M332" s="25"/>
      <c r="N332" s="25"/>
      <c r="O332" s="25"/>
      <c r="P332" s="25"/>
      <c r="Q332" s="25"/>
      <c r="R332" s="25"/>
      <c r="S332" s="25"/>
      <c r="T332" s="25"/>
      <c r="U332" s="25"/>
      <c r="V332" s="25"/>
      <c r="W332" s="25"/>
    </row>
    <row r="333" spans="2:23" ht="14.25">
      <c r="B333" s="23"/>
      <c r="C333" s="23"/>
      <c r="D333" s="31"/>
      <c r="E333" s="25"/>
      <c r="F333" s="25"/>
      <c r="G333" s="25"/>
      <c r="H333" s="25"/>
      <c r="I333" s="25"/>
      <c r="J333" s="25"/>
      <c r="K333" s="25"/>
      <c r="L333" s="25"/>
      <c r="M333" s="25"/>
      <c r="N333" s="25"/>
      <c r="O333" s="25"/>
      <c r="P333" s="25"/>
      <c r="Q333" s="25"/>
      <c r="R333" s="25"/>
      <c r="S333" s="25"/>
      <c r="T333" s="25"/>
      <c r="U333" s="25"/>
      <c r="V333" s="25"/>
      <c r="W333" s="25"/>
    </row>
    <row r="334" spans="2:23" ht="14.25">
      <c r="B334" s="23"/>
      <c r="C334" s="23"/>
      <c r="D334" s="31"/>
      <c r="E334" s="25"/>
      <c r="F334" s="25"/>
      <c r="G334" s="25"/>
      <c r="H334" s="25"/>
      <c r="I334" s="25"/>
      <c r="J334" s="25"/>
      <c r="K334" s="25"/>
      <c r="L334" s="25"/>
      <c r="M334" s="25"/>
      <c r="N334" s="25"/>
      <c r="O334" s="25"/>
      <c r="P334" s="25"/>
      <c r="Q334" s="25"/>
      <c r="R334" s="25"/>
      <c r="S334" s="25"/>
      <c r="T334" s="25"/>
      <c r="U334" s="25"/>
      <c r="V334" s="25"/>
      <c r="W334" s="25"/>
    </row>
    <row r="335" spans="2:23" ht="14.25">
      <c r="B335" s="23"/>
      <c r="C335" s="23"/>
      <c r="D335" s="31"/>
      <c r="E335" s="25"/>
      <c r="F335" s="25"/>
      <c r="G335" s="25"/>
      <c r="H335" s="25"/>
      <c r="I335" s="25"/>
      <c r="J335" s="25"/>
      <c r="K335" s="25"/>
      <c r="L335" s="25"/>
      <c r="M335" s="25"/>
      <c r="N335" s="25"/>
      <c r="O335" s="25"/>
      <c r="P335" s="25"/>
      <c r="Q335" s="25"/>
      <c r="R335" s="25"/>
      <c r="S335" s="25"/>
      <c r="T335" s="25"/>
      <c r="U335" s="25"/>
      <c r="V335" s="25"/>
      <c r="W335" s="25"/>
    </row>
    <row r="336" spans="2:23" ht="14.25">
      <c r="B336" s="23"/>
      <c r="C336" s="23"/>
      <c r="D336" s="31"/>
      <c r="E336" s="25"/>
      <c r="F336" s="25"/>
      <c r="G336" s="25"/>
      <c r="H336" s="25"/>
      <c r="I336" s="25"/>
      <c r="J336" s="25"/>
      <c r="K336" s="25"/>
      <c r="L336" s="25"/>
      <c r="M336" s="25"/>
      <c r="N336" s="25"/>
      <c r="O336" s="25"/>
      <c r="P336" s="25"/>
      <c r="Q336" s="25"/>
      <c r="R336" s="25"/>
      <c r="S336" s="25"/>
      <c r="T336" s="25"/>
      <c r="U336" s="25"/>
      <c r="V336" s="25"/>
      <c r="W336" s="25"/>
    </row>
    <row r="337" spans="2:23" ht="14.25">
      <c r="B337" s="23"/>
      <c r="C337" s="23"/>
      <c r="D337" s="31"/>
      <c r="E337" s="25"/>
      <c r="F337" s="25"/>
      <c r="G337" s="25"/>
      <c r="H337" s="25"/>
      <c r="I337" s="25"/>
      <c r="J337" s="25"/>
      <c r="K337" s="25"/>
      <c r="L337" s="25"/>
      <c r="M337" s="25"/>
      <c r="N337" s="25"/>
      <c r="O337" s="25"/>
      <c r="P337" s="25"/>
      <c r="Q337" s="25"/>
      <c r="R337" s="25"/>
      <c r="S337" s="25"/>
      <c r="T337" s="25"/>
      <c r="U337" s="25"/>
      <c r="V337" s="25"/>
      <c r="W337" s="25"/>
    </row>
    <row r="338" spans="2:23" ht="14.25">
      <c r="B338" s="23"/>
      <c r="C338" s="23"/>
      <c r="D338" s="31"/>
      <c r="E338" s="25"/>
      <c r="F338" s="25"/>
      <c r="G338" s="25"/>
      <c r="H338" s="25"/>
      <c r="I338" s="25"/>
      <c r="J338" s="25"/>
      <c r="K338" s="25"/>
      <c r="L338" s="25"/>
      <c r="M338" s="25"/>
      <c r="N338" s="25"/>
      <c r="O338" s="25"/>
      <c r="P338" s="25"/>
      <c r="Q338" s="25"/>
      <c r="R338" s="25"/>
      <c r="S338" s="25"/>
      <c r="T338" s="25"/>
      <c r="U338" s="25"/>
      <c r="V338" s="25"/>
      <c r="W338" s="25"/>
    </row>
    <row r="339" spans="2:23" ht="14.25">
      <c r="B339" s="23"/>
      <c r="C339" s="23"/>
      <c r="D339" s="31"/>
      <c r="E339" s="25"/>
      <c r="F339" s="25"/>
      <c r="G339" s="25"/>
      <c r="H339" s="25"/>
      <c r="I339" s="25"/>
      <c r="J339" s="25"/>
      <c r="K339" s="25"/>
      <c r="L339" s="25"/>
      <c r="M339" s="25"/>
      <c r="N339" s="25"/>
      <c r="O339" s="25"/>
      <c r="P339" s="25"/>
      <c r="Q339" s="25"/>
      <c r="R339" s="25"/>
      <c r="S339" s="25"/>
      <c r="T339" s="25"/>
      <c r="U339" s="25"/>
      <c r="V339" s="25"/>
      <c r="W339" s="25"/>
    </row>
    <row r="340" spans="2:23" ht="14.25">
      <c r="B340" s="23"/>
      <c r="C340" s="23"/>
      <c r="D340" s="31"/>
      <c r="E340" s="25"/>
      <c r="F340" s="25"/>
      <c r="G340" s="25"/>
      <c r="H340" s="25"/>
      <c r="I340" s="25"/>
      <c r="J340" s="25"/>
      <c r="K340" s="25"/>
      <c r="L340" s="25"/>
      <c r="M340" s="25"/>
      <c r="N340" s="25"/>
      <c r="O340" s="25"/>
      <c r="P340" s="25"/>
      <c r="Q340" s="25"/>
      <c r="R340" s="25"/>
      <c r="S340" s="25"/>
      <c r="T340" s="25"/>
      <c r="U340" s="25"/>
      <c r="V340" s="25"/>
      <c r="W340" s="25"/>
    </row>
    <row r="341" spans="2:23" ht="14.25">
      <c r="B341" s="23"/>
      <c r="C341" s="23"/>
      <c r="D341" s="31"/>
      <c r="E341" s="25"/>
      <c r="F341" s="25"/>
      <c r="G341" s="25"/>
      <c r="H341" s="25"/>
      <c r="I341" s="25"/>
      <c r="J341" s="25"/>
      <c r="K341" s="25"/>
      <c r="L341" s="25"/>
      <c r="M341" s="25"/>
      <c r="N341" s="25"/>
      <c r="O341" s="25"/>
      <c r="P341" s="25"/>
      <c r="Q341" s="25"/>
      <c r="R341" s="25"/>
      <c r="S341" s="25"/>
      <c r="T341" s="25"/>
      <c r="U341" s="25"/>
      <c r="V341" s="25"/>
      <c r="W341" s="25"/>
    </row>
    <row r="342" spans="2:23" ht="14.25">
      <c r="B342" s="23"/>
      <c r="C342" s="23"/>
      <c r="D342" s="31"/>
      <c r="E342" s="25"/>
      <c r="F342" s="25"/>
      <c r="G342" s="25"/>
      <c r="H342" s="25"/>
      <c r="I342" s="25"/>
      <c r="J342" s="25"/>
      <c r="K342" s="25"/>
      <c r="L342" s="25"/>
      <c r="M342" s="25"/>
      <c r="N342" s="25"/>
      <c r="O342" s="25"/>
      <c r="P342" s="25"/>
      <c r="Q342" s="25"/>
      <c r="R342" s="25"/>
      <c r="S342" s="25"/>
      <c r="T342" s="25"/>
      <c r="U342" s="25"/>
      <c r="V342" s="25"/>
      <c r="W342" s="25"/>
    </row>
    <row r="343" spans="2:23" ht="14.25">
      <c r="B343" s="23"/>
      <c r="C343" s="23"/>
      <c r="D343" s="31"/>
      <c r="E343" s="25"/>
      <c r="F343" s="25"/>
      <c r="G343" s="25"/>
      <c r="H343" s="25"/>
      <c r="I343" s="25"/>
      <c r="J343" s="25"/>
      <c r="K343" s="25"/>
      <c r="L343" s="25"/>
      <c r="M343" s="25"/>
      <c r="N343" s="25"/>
      <c r="O343" s="25"/>
      <c r="P343" s="25"/>
      <c r="Q343" s="25"/>
      <c r="R343" s="25"/>
      <c r="S343" s="25"/>
      <c r="T343" s="25"/>
      <c r="U343" s="25"/>
      <c r="V343" s="25"/>
      <c r="W343" s="25"/>
    </row>
    <row r="344" spans="2:23" ht="14.25">
      <c r="B344" s="23"/>
      <c r="C344" s="23"/>
      <c r="D344" s="31"/>
      <c r="E344" s="25"/>
      <c r="F344" s="25"/>
      <c r="G344" s="25"/>
      <c r="H344" s="25"/>
      <c r="I344" s="25"/>
      <c r="J344" s="25"/>
      <c r="K344" s="25"/>
      <c r="L344" s="25"/>
      <c r="M344" s="25"/>
      <c r="N344" s="25"/>
      <c r="O344" s="25"/>
      <c r="P344" s="25"/>
      <c r="Q344" s="25"/>
      <c r="R344" s="25"/>
      <c r="S344" s="25"/>
      <c r="T344" s="25"/>
      <c r="U344" s="25"/>
      <c r="V344" s="25"/>
      <c r="W344" s="25"/>
    </row>
    <row r="345" spans="2:23" ht="14.25">
      <c r="B345" s="23"/>
      <c r="C345" s="23"/>
      <c r="D345" s="31"/>
      <c r="E345" s="25"/>
      <c r="F345" s="25"/>
      <c r="G345" s="25"/>
      <c r="H345" s="25"/>
      <c r="I345" s="25"/>
      <c r="J345" s="25"/>
      <c r="K345" s="25"/>
      <c r="L345" s="25"/>
      <c r="M345" s="25"/>
      <c r="N345" s="25"/>
      <c r="O345" s="25"/>
      <c r="P345" s="25"/>
      <c r="Q345" s="25"/>
      <c r="R345" s="25"/>
      <c r="S345" s="25"/>
      <c r="T345" s="25"/>
      <c r="U345" s="25"/>
      <c r="V345" s="25"/>
      <c r="W345" s="25"/>
    </row>
    <row r="346" spans="2:23" ht="14.25">
      <c r="B346" s="23"/>
      <c r="C346" s="23"/>
      <c r="D346" s="31"/>
      <c r="E346" s="25"/>
      <c r="F346" s="25"/>
      <c r="G346" s="25"/>
      <c r="H346" s="25"/>
      <c r="I346" s="25"/>
      <c r="J346" s="25"/>
      <c r="K346" s="25"/>
      <c r="L346" s="25"/>
      <c r="M346" s="25"/>
      <c r="N346" s="25"/>
      <c r="O346" s="25"/>
      <c r="P346" s="25"/>
      <c r="Q346" s="25"/>
      <c r="R346" s="25"/>
      <c r="S346" s="25"/>
      <c r="T346" s="25"/>
      <c r="U346" s="25"/>
      <c r="V346" s="25"/>
      <c r="W346" s="25"/>
    </row>
    <row r="347" spans="2:23" ht="14.25">
      <c r="B347" s="23"/>
      <c r="C347" s="23"/>
      <c r="D347" s="31"/>
      <c r="E347" s="25"/>
      <c r="F347" s="25"/>
      <c r="G347" s="25"/>
      <c r="H347" s="25"/>
      <c r="I347" s="25"/>
      <c r="J347" s="25"/>
      <c r="K347" s="25"/>
      <c r="L347" s="25"/>
      <c r="M347" s="25"/>
      <c r="N347" s="25"/>
      <c r="O347" s="25"/>
      <c r="P347" s="25"/>
      <c r="Q347" s="25"/>
      <c r="R347" s="25"/>
      <c r="S347" s="25"/>
      <c r="T347" s="25"/>
      <c r="U347" s="25"/>
      <c r="V347" s="25"/>
      <c r="W347" s="25"/>
    </row>
    <row r="348" spans="2:23" ht="14.25">
      <c r="B348" s="23"/>
      <c r="C348" s="23"/>
      <c r="D348" s="31"/>
      <c r="E348" s="25"/>
      <c r="F348" s="25"/>
      <c r="G348" s="25"/>
      <c r="H348" s="25"/>
      <c r="I348" s="25"/>
      <c r="J348" s="25"/>
      <c r="K348" s="25"/>
      <c r="L348" s="25"/>
      <c r="M348" s="25"/>
      <c r="N348" s="25"/>
      <c r="O348" s="25"/>
      <c r="P348" s="25"/>
      <c r="Q348" s="25"/>
      <c r="R348" s="25"/>
      <c r="S348" s="25"/>
      <c r="T348" s="25"/>
      <c r="U348" s="25"/>
      <c r="V348" s="25"/>
      <c r="W348" s="25"/>
    </row>
    <row r="349" spans="2:23" ht="14.25">
      <c r="B349" s="23"/>
      <c r="C349" s="23"/>
      <c r="D349" s="31"/>
      <c r="E349" s="25"/>
      <c r="F349" s="25"/>
      <c r="G349" s="25"/>
      <c r="H349" s="25"/>
      <c r="I349" s="25"/>
      <c r="J349" s="25"/>
      <c r="K349" s="25"/>
      <c r="L349" s="25"/>
      <c r="M349" s="25"/>
      <c r="N349" s="25"/>
      <c r="O349" s="25"/>
      <c r="P349" s="25"/>
      <c r="Q349" s="25"/>
      <c r="R349" s="25"/>
      <c r="S349" s="25"/>
      <c r="T349" s="25"/>
      <c r="U349" s="25"/>
      <c r="V349" s="25"/>
      <c r="W349" s="25"/>
    </row>
    <row r="350" spans="2:23" ht="14.25">
      <c r="B350" s="23"/>
      <c r="C350" s="23"/>
      <c r="D350" s="31"/>
      <c r="E350" s="25"/>
      <c r="F350" s="25"/>
      <c r="G350" s="25"/>
      <c r="H350" s="25"/>
      <c r="I350" s="25"/>
      <c r="J350" s="25"/>
      <c r="K350" s="25"/>
      <c r="L350" s="25"/>
      <c r="M350" s="25"/>
      <c r="N350" s="25"/>
      <c r="O350" s="25"/>
      <c r="P350" s="25"/>
      <c r="Q350" s="25"/>
      <c r="R350" s="25"/>
      <c r="S350" s="25"/>
      <c r="T350" s="25"/>
      <c r="U350" s="25"/>
      <c r="V350" s="25"/>
      <c r="W350" s="25"/>
    </row>
    <row r="351" spans="2:23" ht="14.25">
      <c r="B351" s="23"/>
      <c r="C351" s="23"/>
      <c r="D351" s="31"/>
      <c r="E351" s="25"/>
      <c r="F351" s="25"/>
      <c r="G351" s="25"/>
      <c r="H351" s="25"/>
      <c r="I351" s="25"/>
      <c r="J351" s="25"/>
      <c r="K351" s="25"/>
      <c r="L351" s="25"/>
      <c r="M351" s="25"/>
      <c r="N351" s="25"/>
      <c r="O351" s="25"/>
      <c r="P351" s="25"/>
      <c r="Q351" s="25"/>
      <c r="R351" s="25"/>
      <c r="S351" s="25"/>
      <c r="T351" s="25"/>
      <c r="U351" s="25"/>
      <c r="V351" s="25"/>
      <c r="W351" s="25"/>
    </row>
    <row r="352" spans="2:23" ht="14.25">
      <c r="B352" s="23"/>
      <c r="C352" s="23"/>
      <c r="D352" s="31"/>
      <c r="E352" s="25"/>
      <c r="F352" s="25"/>
      <c r="G352" s="25"/>
      <c r="H352" s="25"/>
      <c r="I352" s="25"/>
      <c r="J352" s="25"/>
      <c r="K352" s="25"/>
      <c r="L352" s="25"/>
      <c r="M352" s="25"/>
      <c r="N352" s="25"/>
      <c r="O352" s="25"/>
      <c r="P352" s="25"/>
      <c r="Q352" s="25"/>
      <c r="R352" s="25"/>
      <c r="S352" s="25"/>
      <c r="T352" s="25"/>
      <c r="U352" s="25"/>
      <c r="V352" s="25"/>
      <c r="W352" s="25"/>
    </row>
    <row r="353" spans="2:23" ht="14.25">
      <c r="B353" s="23"/>
      <c r="C353" s="23"/>
      <c r="D353" s="31"/>
      <c r="E353" s="25"/>
      <c r="F353" s="25"/>
      <c r="G353" s="25"/>
      <c r="H353" s="25"/>
      <c r="I353" s="25"/>
      <c r="J353" s="25"/>
      <c r="K353" s="25"/>
      <c r="L353" s="25"/>
      <c r="M353" s="25"/>
      <c r="N353" s="25"/>
      <c r="O353" s="25"/>
      <c r="P353" s="25"/>
      <c r="Q353" s="25"/>
      <c r="R353" s="25"/>
      <c r="S353" s="25"/>
      <c r="T353" s="25"/>
      <c r="U353" s="25"/>
      <c r="V353" s="25"/>
      <c r="W353" s="25"/>
    </row>
    <row r="354" spans="2:23" ht="14.25">
      <c r="B354" s="23"/>
      <c r="C354" s="23"/>
      <c r="D354" s="31"/>
      <c r="E354" s="25"/>
      <c r="F354" s="25"/>
      <c r="G354" s="25"/>
      <c r="H354" s="25"/>
      <c r="I354" s="25"/>
      <c r="J354" s="25"/>
      <c r="K354" s="25"/>
      <c r="L354" s="25"/>
      <c r="M354" s="25"/>
      <c r="N354" s="25"/>
      <c r="O354" s="25"/>
      <c r="P354" s="25"/>
      <c r="Q354" s="25"/>
      <c r="R354" s="25"/>
      <c r="S354" s="25"/>
      <c r="T354" s="25"/>
      <c r="U354" s="25"/>
      <c r="V354" s="25"/>
      <c r="W354" s="25"/>
    </row>
    <row r="355" spans="2:23" ht="14.25">
      <c r="B355" s="23"/>
      <c r="C355" s="23"/>
      <c r="D355" s="31"/>
      <c r="E355" s="25"/>
      <c r="F355" s="25"/>
      <c r="G355" s="25"/>
      <c r="H355" s="25"/>
      <c r="I355" s="25"/>
      <c r="J355" s="25"/>
      <c r="K355" s="25"/>
      <c r="L355" s="25"/>
      <c r="M355" s="25"/>
      <c r="N355" s="25"/>
      <c r="O355" s="25"/>
      <c r="P355" s="25"/>
      <c r="Q355" s="25"/>
      <c r="R355" s="25"/>
      <c r="S355" s="25"/>
      <c r="T355" s="25"/>
      <c r="U355" s="25"/>
      <c r="V355" s="25"/>
      <c r="W355" s="25"/>
    </row>
    <row r="356" spans="2:23" ht="14.25">
      <c r="B356" s="23"/>
      <c r="C356" s="23"/>
      <c r="D356" s="31"/>
      <c r="E356" s="25"/>
      <c r="F356" s="25"/>
      <c r="G356" s="25"/>
      <c r="H356" s="25"/>
      <c r="I356" s="25"/>
      <c r="J356" s="25"/>
      <c r="K356" s="25"/>
      <c r="L356" s="25"/>
      <c r="M356" s="25"/>
      <c r="N356" s="25"/>
      <c r="O356" s="25"/>
      <c r="P356" s="25"/>
      <c r="Q356" s="25"/>
      <c r="R356" s="25"/>
      <c r="S356" s="25"/>
      <c r="T356" s="25"/>
      <c r="U356" s="25"/>
      <c r="V356" s="25"/>
      <c r="W356" s="25"/>
    </row>
    <row r="357" spans="2:23" ht="14.25">
      <c r="B357" s="23"/>
      <c r="C357" s="23"/>
      <c r="D357" s="31"/>
      <c r="E357" s="25"/>
      <c r="F357" s="25"/>
      <c r="G357" s="25"/>
      <c r="H357" s="25"/>
      <c r="I357" s="25"/>
      <c r="J357" s="25"/>
      <c r="K357" s="25"/>
      <c r="L357" s="25"/>
      <c r="M357" s="25"/>
      <c r="N357" s="25"/>
      <c r="O357" s="25"/>
      <c r="P357" s="25"/>
      <c r="Q357" s="25"/>
      <c r="R357" s="25"/>
      <c r="S357" s="25"/>
      <c r="T357" s="25"/>
      <c r="U357" s="25"/>
      <c r="V357" s="25"/>
      <c r="W357" s="25"/>
    </row>
    <row r="358" spans="2:23" ht="14.25">
      <c r="B358" s="23"/>
      <c r="C358" s="23"/>
      <c r="D358" s="31"/>
      <c r="E358" s="25"/>
      <c r="F358" s="25"/>
      <c r="G358" s="25"/>
      <c r="H358" s="25"/>
      <c r="I358" s="25"/>
      <c r="J358" s="25"/>
      <c r="K358" s="25"/>
      <c r="L358" s="25"/>
      <c r="M358" s="25"/>
      <c r="N358" s="25"/>
      <c r="O358" s="25"/>
      <c r="P358" s="25"/>
      <c r="Q358" s="25"/>
      <c r="R358" s="25"/>
      <c r="S358" s="25"/>
      <c r="T358" s="25"/>
      <c r="U358" s="25"/>
      <c r="V358" s="25"/>
      <c r="W358" s="25"/>
    </row>
    <row r="359" spans="2:23" ht="14.25">
      <c r="B359" s="23"/>
      <c r="C359" s="23"/>
      <c r="D359" s="31"/>
      <c r="E359" s="25"/>
      <c r="F359" s="25"/>
      <c r="G359" s="25"/>
      <c r="H359" s="25"/>
      <c r="I359" s="25"/>
      <c r="J359" s="25"/>
      <c r="K359" s="25"/>
      <c r="L359" s="25"/>
      <c r="M359" s="25"/>
      <c r="N359" s="25"/>
      <c r="O359" s="25"/>
      <c r="P359" s="25"/>
      <c r="Q359" s="25"/>
      <c r="R359" s="25"/>
      <c r="S359" s="25"/>
      <c r="T359" s="25"/>
      <c r="U359" s="25"/>
      <c r="V359" s="25"/>
      <c r="W359" s="25"/>
    </row>
    <row r="360" spans="2:23" ht="14.25">
      <c r="B360" s="23"/>
      <c r="C360" s="23"/>
      <c r="D360" s="31"/>
      <c r="E360" s="25"/>
      <c r="F360" s="25"/>
      <c r="G360" s="25"/>
      <c r="H360" s="25"/>
      <c r="I360" s="25"/>
      <c r="J360" s="25"/>
      <c r="K360" s="25"/>
      <c r="L360" s="25"/>
      <c r="M360" s="25"/>
      <c r="N360" s="25"/>
      <c r="O360" s="25"/>
      <c r="P360" s="25"/>
      <c r="Q360" s="25"/>
      <c r="R360" s="25"/>
      <c r="S360" s="25"/>
      <c r="T360" s="25"/>
      <c r="U360" s="25"/>
      <c r="V360" s="25"/>
      <c r="W360" s="25"/>
    </row>
    <row r="361" spans="2:23" ht="14.25">
      <c r="B361" s="23"/>
      <c r="C361" s="23"/>
      <c r="D361" s="31"/>
      <c r="E361" s="25"/>
      <c r="F361" s="25"/>
      <c r="G361" s="25"/>
      <c r="H361" s="25"/>
      <c r="I361" s="25"/>
      <c r="J361" s="25"/>
      <c r="K361" s="25"/>
      <c r="L361" s="25"/>
      <c r="M361" s="25"/>
      <c r="N361" s="25"/>
      <c r="O361" s="25"/>
      <c r="P361" s="25"/>
      <c r="Q361" s="25"/>
      <c r="R361" s="25"/>
      <c r="S361" s="25"/>
      <c r="T361" s="25"/>
      <c r="U361" s="25"/>
      <c r="V361" s="25"/>
      <c r="W361" s="25"/>
    </row>
    <row r="362" spans="2:23" ht="14.25">
      <c r="B362" s="23"/>
      <c r="C362" s="23"/>
      <c r="D362" s="31"/>
      <c r="E362" s="25"/>
      <c r="F362" s="25"/>
      <c r="G362" s="25"/>
      <c r="H362" s="25"/>
      <c r="I362" s="25"/>
      <c r="J362" s="25"/>
      <c r="K362" s="25"/>
      <c r="L362" s="25"/>
      <c r="M362" s="25"/>
      <c r="N362" s="25"/>
      <c r="O362" s="25"/>
      <c r="P362" s="25"/>
      <c r="Q362" s="25"/>
      <c r="R362" s="25"/>
      <c r="S362" s="25"/>
      <c r="T362" s="25"/>
      <c r="U362" s="25"/>
      <c r="V362" s="25"/>
      <c r="W362" s="25"/>
    </row>
    <row r="363" spans="2:23" ht="14.25">
      <c r="B363" s="23"/>
      <c r="C363" s="23"/>
      <c r="D363" s="31"/>
      <c r="E363" s="25"/>
      <c r="F363" s="25"/>
      <c r="G363" s="25"/>
      <c r="H363" s="25"/>
      <c r="I363" s="25"/>
      <c r="J363" s="25"/>
      <c r="K363" s="25"/>
      <c r="L363" s="25"/>
      <c r="M363" s="25"/>
      <c r="N363" s="25"/>
      <c r="O363" s="25"/>
      <c r="P363" s="25"/>
      <c r="Q363" s="25"/>
      <c r="R363" s="25"/>
      <c r="S363" s="25"/>
      <c r="T363" s="25"/>
      <c r="U363" s="25"/>
      <c r="V363" s="25"/>
      <c r="W363" s="25"/>
    </row>
    <row r="364" spans="2:23" ht="14.25">
      <c r="B364" s="23"/>
      <c r="C364" s="23"/>
      <c r="D364" s="31"/>
      <c r="E364" s="25"/>
      <c r="F364" s="25"/>
      <c r="G364" s="25"/>
      <c r="H364" s="25"/>
      <c r="I364" s="25"/>
      <c r="J364" s="25"/>
      <c r="K364" s="25"/>
      <c r="L364" s="25"/>
      <c r="M364" s="25"/>
      <c r="N364" s="25"/>
      <c r="O364" s="25"/>
      <c r="P364" s="25"/>
      <c r="Q364" s="25"/>
      <c r="R364" s="25"/>
      <c r="S364" s="25"/>
      <c r="T364" s="25"/>
      <c r="U364" s="25"/>
      <c r="V364" s="25"/>
      <c r="W364" s="25"/>
    </row>
    <row r="365" spans="2:23" ht="14.25">
      <c r="B365" s="23"/>
      <c r="C365" s="23"/>
      <c r="D365" s="31"/>
      <c r="E365" s="25"/>
      <c r="F365" s="25"/>
      <c r="G365" s="25"/>
      <c r="H365" s="25"/>
      <c r="I365" s="25"/>
      <c r="J365" s="25"/>
      <c r="K365" s="25"/>
      <c r="L365" s="25"/>
      <c r="M365" s="25"/>
      <c r="N365" s="25"/>
      <c r="O365" s="25"/>
      <c r="P365" s="25"/>
      <c r="Q365" s="25"/>
      <c r="R365" s="25"/>
      <c r="S365" s="25"/>
      <c r="T365" s="25"/>
      <c r="U365" s="25"/>
      <c r="V365" s="25"/>
      <c r="W365" s="25"/>
    </row>
    <row r="366" spans="2:23" ht="14.25">
      <c r="B366" s="23"/>
      <c r="C366" s="23"/>
      <c r="D366" s="31"/>
      <c r="E366" s="25"/>
      <c r="F366" s="25"/>
      <c r="G366" s="25"/>
      <c r="H366" s="25"/>
      <c r="I366" s="25"/>
      <c r="J366" s="25"/>
      <c r="K366" s="25"/>
      <c r="L366" s="25"/>
      <c r="M366" s="25"/>
      <c r="N366" s="25"/>
      <c r="O366" s="25"/>
      <c r="P366" s="25"/>
      <c r="Q366" s="25"/>
      <c r="R366" s="25"/>
      <c r="S366" s="25"/>
      <c r="T366" s="25"/>
      <c r="U366" s="25"/>
      <c r="V366" s="25"/>
      <c r="W366" s="25"/>
    </row>
    <row r="367" spans="2:23" ht="14.25">
      <c r="B367" s="23"/>
      <c r="C367" s="23"/>
      <c r="D367" s="31"/>
      <c r="E367" s="25"/>
      <c r="F367" s="25"/>
      <c r="G367" s="25"/>
      <c r="H367" s="25"/>
      <c r="I367" s="25"/>
      <c r="J367" s="25"/>
      <c r="K367" s="25"/>
      <c r="L367" s="25"/>
      <c r="M367" s="25"/>
      <c r="N367" s="25"/>
      <c r="O367" s="25"/>
      <c r="P367" s="25"/>
      <c r="Q367" s="25"/>
      <c r="R367" s="25"/>
      <c r="S367" s="25"/>
      <c r="T367" s="25"/>
      <c r="U367" s="25"/>
      <c r="V367" s="25"/>
      <c r="W367" s="25"/>
    </row>
    <row r="368" spans="2:23" ht="14.25">
      <c r="B368" s="23"/>
      <c r="C368" s="23"/>
      <c r="D368" s="31"/>
      <c r="E368" s="25"/>
      <c r="F368" s="25"/>
      <c r="G368" s="25"/>
      <c r="H368" s="25"/>
      <c r="I368" s="25"/>
      <c r="J368" s="25"/>
      <c r="K368" s="25"/>
      <c r="L368" s="25"/>
      <c r="M368" s="25"/>
      <c r="N368" s="25"/>
      <c r="O368" s="25"/>
      <c r="P368" s="25"/>
      <c r="Q368" s="25"/>
      <c r="R368" s="25"/>
      <c r="S368" s="25"/>
      <c r="T368" s="25"/>
      <c r="U368" s="25"/>
      <c r="V368" s="25"/>
      <c r="W368" s="25"/>
    </row>
    <row r="369" spans="2:23" ht="14.25">
      <c r="B369" s="23"/>
      <c r="C369" s="23"/>
      <c r="D369" s="31"/>
      <c r="E369" s="25"/>
      <c r="F369" s="25"/>
      <c r="G369" s="25"/>
      <c r="H369" s="25"/>
      <c r="I369" s="25"/>
      <c r="J369" s="25"/>
      <c r="K369" s="25"/>
      <c r="L369" s="25"/>
      <c r="M369" s="25"/>
      <c r="N369" s="25"/>
      <c r="O369" s="25"/>
      <c r="P369" s="25"/>
      <c r="Q369" s="25"/>
      <c r="R369" s="25"/>
      <c r="S369" s="25"/>
      <c r="T369" s="25"/>
      <c r="U369" s="25"/>
      <c r="V369" s="25"/>
      <c r="W369" s="25"/>
    </row>
    <row r="370" spans="2:23" ht="14.25">
      <c r="B370" s="23"/>
      <c r="C370" s="23"/>
      <c r="D370" s="31"/>
      <c r="E370" s="25"/>
      <c r="F370" s="25"/>
      <c r="G370" s="25"/>
      <c r="H370" s="25"/>
      <c r="I370" s="25"/>
      <c r="J370" s="25"/>
      <c r="K370" s="25"/>
      <c r="L370" s="25"/>
      <c r="M370" s="25"/>
      <c r="N370" s="25"/>
      <c r="O370" s="25"/>
      <c r="P370" s="25"/>
      <c r="Q370" s="25"/>
      <c r="R370" s="25"/>
      <c r="S370" s="25"/>
      <c r="T370" s="25"/>
      <c r="U370" s="25"/>
      <c r="V370" s="25"/>
      <c r="W370" s="25"/>
    </row>
    <row r="371" spans="2:23" ht="14.25">
      <c r="B371" s="23"/>
      <c r="C371" s="23"/>
      <c r="D371" s="31"/>
      <c r="E371" s="25"/>
      <c r="F371" s="25"/>
      <c r="G371" s="25"/>
      <c r="H371" s="25"/>
      <c r="I371" s="25"/>
      <c r="J371" s="25"/>
      <c r="K371" s="25"/>
      <c r="L371" s="25"/>
      <c r="M371" s="25"/>
      <c r="N371" s="25"/>
      <c r="O371" s="25"/>
      <c r="P371" s="25"/>
      <c r="Q371" s="25"/>
      <c r="R371" s="25"/>
      <c r="S371" s="25"/>
      <c r="T371" s="25"/>
      <c r="U371" s="25"/>
      <c r="V371" s="25"/>
      <c r="W371" s="25"/>
    </row>
    <row r="372" spans="2:23" ht="14.25">
      <c r="B372" s="23"/>
      <c r="C372" s="23"/>
      <c r="D372" s="31"/>
      <c r="E372" s="25"/>
      <c r="F372" s="25"/>
      <c r="G372" s="25"/>
      <c r="H372" s="25"/>
      <c r="I372" s="25"/>
      <c r="J372" s="25"/>
      <c r="K372" s="25"/>
      <c r="L372" s="25"/>
      <c r="M372" s="25"/>
      <c r="N372" s="25"/>
      <c r="O372" s="25"/>
      <c r="P372" s="25"/>
      <c r="Q372" s="25"/>
      <c r="R372" s="25"/>
      <c r="S372" s="25"/>
      <c r="T372" s="25"/>
      <c r="U372" s="25"/>
      <c r="V372" s="25"/>
      <c r="W372" s="25"/>
    </row>
    <row r="373" spans="2:23" ht="14.25">
      <c r="B373" s="23"/>
      <c r="C373" s="23"/>
      <c r="D373" s="31"/>
      <c r="E373" s="25"/>
      <c r="F373" s="25"/>
      <c r="G373" s="25"/>
      <c r="H373" s="25"/>
      <c r="I373" s="25"/>
      <c r="J373" s="25"/>
      <c r="K373" s="25"/>
      <c r="L373" s="25"/>
      <c r="M373" s="25"/>
      <c r="N373" s="25"/>
      <c r="O373" s="25"/>
      <c r="P373" s="25"/>
      <c r="Q373" s="25"/>
      <c r="R373" s="25"/>
      <c r="S373" s="25"/>
      <c r="T373" s="25"/>
      <c r="U373" s="25"/>
      <c r="V373" s="25"/>
      <c r="W373" s="25"/>
    </row>
    <row r="374" spans="2:23" ht="14.25">
      <c r="B374" s="23"/>
      <c r="C374" s="23"/>
      <c r="D374" s="31"/>
      <c r="E374" s="25"/>
      <c r="F374" s="25"/>
      <c r="G374" s="25"/>
      <c r="H374" s="25"/>
      <c r="I374" s="25"/>
      <c r="J374" s="25"/>
      <c r="K374" s="25"/>
      <c r="L374" s="25"/>
      <c r="M374" s="25"/>
      <c r="N374" s="25"/>
      <c r="O374" s="25"/>
      <c r="P374" s="25"/>
      <c r="Q374" s="25"/>
      <c r="R374" s="25"/>
      <c r="S374" s="25"/>
      <c r="T374" s="25"/>
      <c r="U374" s="25"/>
      <c r="V374" s="25"/>
      <c r="W374" s="25"/>
    </row>
    <row r="375" spans="2:23" ht="14.25">
      <c r="B375" s="23"/>
      <c r="C375" s="23"/>
      <c r="D375" s="31"/>
      <c r="E375" s="25"/>
      <c r="F375" s="25"/>
      <c r="G375" s="25"/>
      <c r="H375" s="25"/>
      <c r="I375" s="25"/>
      <c r="J375" s="25"/>
      <c r="K375" s="25"/>
      <c r="L375" s="25"/>
      <c r="M375" s="25"/>
      <c r="N375" s="25"/>
      <c r="O375" s="25"/>
      <c r="P375" s="25"/>
      <c r="Q375" s="25"/>
      <c r="R375" s="25"/>
      <c r="S375" s="25"/>
      <c r="T375" s="25"/>
      <c r="U375" s="25"/>
      <c r="V375" s="25"/>
      <c r="W375" s="25"/>
    </row>
    <row r="376" spans="2:23" ht="14.25">
      <c r="B376" s="23"/>
      <c r="C376" s="23"/>
      <c r="D376" s="31"/>
      <c r="E376" s="25"/>
      <c r="F376" s="25"/>
      <c r="G376" s="25"/>
      <c r="H376" s="25"/>
      <c r="I376" s="25"/>
      <c r="J376" s="25"/>
      <c r="K376" s="25"/>
      <c r="L376" s="25"/>
      <c r="M376" s="25"/>
      <c r="N376" s="25"/>
      <c r="O376" s="25"/>
      <c r="P376" s="25"/>
      <c r="Q376" s="25"/>
      <c r="R376" s="25"/>
      <c r="S376" s="25"/>
      <c r="T376" s="25"/>
      <c r="U376" s="25"/>
      <c r="V376" s="25"/>
      <c r="W376" s="25"/>
    </row>
    <row r="377" spans="2:23" ht="14.25">
      <c r="B377" s="23"/>
      <c r="C377" s="23"/>
      <c r="D377" s="31"/>
      <c r="E377" s="25"/>
      <c r="F377" s="25"/>
      <c r="G377" s="25"/>
      <c r="H377" s="25"/>
      <c r="I377" s="25"/>
      <c r="J377" s="25"/>
      <c r="K377" s="25"/>
      <c r="L377" s="25"/>
      <c r="M377" s="25"/>
      <c r="N377" s="25"/>
      <c r="O377" s="25"/>
      <c r="P377" s="25"/>
      <c r="Q377" s="25"/>
      <c r="R377" s="25"/>
      <c r="S377" s="25"/>
      <c r="T377" s="25"/>
      <c r="U377" s="25"/>
      <c r="V377" s="25"/>
      <c r="W377" s="25"/>
    </row>
    <row r="378" spans="2:23" ht="14.25">
      <c r="B378" s="23"/>
      <c r="C378" s="23"/>
      <c r="D378" s="31"/>
      <c r="E378" s="25"/>
      <c r="F378" s="25"/>
      <c r="G378" s="25"/>
      <c r="H378" s="25"/>
      <c r="I378" s="25"/>
      <c r="J378" s="25"/>
      <c r="K378" s="25"/>
      <c r="L378" s="25"/>
      <c r="M378" s="25"/>
      <c r="N378" s="25"/>
      <c r="O378" s="25"/>
      <c r="P378" s="25"/>
      <c r="Q378" s="25"/>
      <c r="R378" s="25"/>
      <c r="S378" s="25"/>
      <c r="T378" s="25"/>
      <c r="U378" s="25"/>
      <c r="V378" s="25"/>
      <c r="W378" s="25"/>
    </row>
    <row r="379" spans="2:23" ht="14.25">
      <c r="B379" s="23"/>
      <c r="C379" s="23"/>
      <c r="D379" s="31"/>
      <c r="E379" s="25"/>
      <c r="F379" s="25"/>
      <c r="G379" s="25"/>
      <c r="H379" s="25"/>
      <c r="I379" s="25"/>
      <c r="J379" s="25"/>
      <c r="K379" s="25"/>
      <c r="L379" s="25"/>
      <c r="M379" s="25"/>
      <c r="N379" s="25"/>
      <c r="O379" s="25"/>
      <c r="P379" s="25"/>
      <c r="Q379" s="25"/>
      <c r="R379" s="25"/>
      <c r="S379" s="25"/>
      <c r="T379" s="25"/>
      <c r="U379" s="25"/>
      <c r="V379" s="25"/>
      <c r="W379" s="25"/>
    </row>
    <row r="380" spans="2:23" ht="14.25">
      <c r="B380" s="23"/>
      <c r="C380" s="23"/>
      <c r="D380" s="31"/>
      <c r="E380" s="25"/>
      <c r="F380" s="25"/>
      <c r="G380" s="25"/>
      <c r="H380" s="25"/>
      <c r="I380" s="25"/>
      <c r="J380" s="25"/>
      <c r="K380" s="25"/>
      <c r="L380" s="25"/>
      <c r="M380" s="25"/>
      <c r="N380" s="25"/>
      <c r="O380" s="25"/>
      <c r="P380" s="25"/>
      <c r="Q380" s="25"/>
      <c r="R380" s="25"/>
      <c r="S380" s="25"/>
      <c r="T380" s="25"/>
      <c r="U380" s="25"/>
      <c r="V380" s="25"/>
      <c r="W380" s="25"/>
    </row>
    <row r="381" spans="2:23" ht="14.25">
      <c r="B381" s="23"/>
      <c r="C381" s="23"/>
      <c r="D381" s="31"/>
      <c r="E381" s="25"/>
      <c r="F381" s="25"/>
      <c r="G381" s="25"/>
      <c r="H381" s="25"/>
      <c r="I381" s="25"/>
      <c r="J381" s="25"/>
      <c r="K381" s="25"/>
      <c r="L381" s="25"/>
      <c r="M381" s="25"/>
      <c r="N381" s="25"/>
      <c r="O381" s="25"/>
      <c r="P381" s="25"/>
      <c r="Q381" s="25"/>
      <c r="R381" s="25"/>
      <c r="S381" s="25"/>
      <c r="T381" s="25"/>
      <c r="U381" s="25"/>
      <c r="V381" s="25"/>
      <c r="W381" s="25"/>
    </row>
    <row r="382" spans="2:23" ht="14.25">
      <c r="B382" s="23"/>
      <c r="C382" s="23"/>
      <c r="D382" s="31"/>
      <c r="E382" s="25"/>
      <c r="F382" s="25"/>
      <c r="G382" s="25"/>
      <c r="H382" s="25"/>
      <c r="I382" s="25"/>
      <c r="J382" s="25"/>
      <c r="K382" s="25"/>
      <c r="L382" s="25"/>
      <c r="M382" s="25"/>
      <c r="N382" s="25"/>
      <c r="O382" s="25"/>
      <c r="P382" s="25"/>
      <c r="Q382" s="25"/>
      <c r="R382" s="25"/>
      <c r="S382" s="25"/>
      <c r="T382" s="25"/>
      <c r="U382" s="25"/>
      <c r="V382" s="25"/>
      <c r="W382" s="25"/>
    </row>
    <row r="383" spans="2:23" ht="14.25">
      <c r="B383" s="23"/>
      <c r="C383" s="23"/>
      <c r="D383" s="31"/>
      <c r="E383" s="25"/>
      <c r="F383" s="25"/>
      <c r="G383" s="25"/>
      <c r="H383" s="25"/>
      <c r="I383" s="25"/>
      <c r="J383" s="25"/>
      <c r="K383" s="25"/>
      <c r="L383" s="25"/>
      <c r="M383" s="25"/>
      <c r="N383" s="25"/>
      <c r="O383" s="25"/>
      <c r="P383" s="25"/>
      <c r="Q383" s="25"/>
      <c r="R383" s="25"/>
      <c r="S383" s="25"/>
      <c r="T383" s="25"/>
      <c r="U383" s="25"/>
      <c r="V383" s="25"/>
      <c r="W383" s="25"/>
    </row>
    <row r="384" spans="2:23" ht="14.25">
      <c r="B384" s="23"/>
      <c r="C384" s="23"/>
      <c r="D384" s="31"/>
      <c r="E384" s="25"/>
      <c r="F384" s="25"/>
      <c r="G384" s="25"/>
      <c r="H384" s="25"/>
      <c r="I384" s="25"/>
      <c r="J384" s="25"/>
      <c r="K384" s="25"/>
      <c r="L384" s="25"/>
      <c r="M384" s="25"/>
      <c r="N384" s="25"/>
      <c r="O384" s="25"/>
      <c r="P384" s="25"/>
      <c r="Q384" s="25"/>
      <c r="R384" s="25"/>
      <c r="S384" s="25"/>
      <c r="T384" s="25"/>
      <c r="U384" s="25"/>
      <c r="V384" s="25"/>
      <c r="W384" s="25"/>
    </row>
    <row r="385" spans="2:23" ht="14.25">
      <c r="B385" s="23"/>
      <c r="C385" s="23"/>
      <c r="D385" s="31"/>
      <c r="E385" s="25"/>
      <c r="F385" s="25"/>
      <c r="G385" s="25"/>
      <c r="H385" s="25"/>
      <c r="I385" s="25"/>
      <c r="J385" s="25"/>
      <c r="K385" s="25"/>
      <c r="L385" s="25"/>
      <c r="M385" s="25"/>
      <c r="N385" s="25"/>
      <c r="O385" s="25"/>
      <c r="P385" s="25"/>
      <c r="Q385" s="25"/>
      <c r="R385" s="25"/>
      <c r="S385" s="25"/>
      <c r="T385" s="25"/>
      <c r="U385" s="25"/>
      <c r="V385" s="25"/>
      <c r="W385" s="25"/>
    </row>
    <row r="386" spans="2:23" ht="14.25">
      <c r="B386" s="23"/>
      <c r="C386" s="23"/>
      <c r="D386" s="31"/>
      <c r="E386" s="25"/>
      <c r="F386" s="25"/>
      <c r="G386" s="25"/>
      <c r="H386" s="25"/>
      <c r="I386" s="25"/>
      <c r="J386" s="25"/>
      <c r="K386" s="25"/>
      <c r="L386" s="25"/>
      <c r="M386" s="25"/>
      <c r="N386" s="25"/>
      <c r="O386" s="25"/>
      <c r="P386" s="25"/>
      <c r="Q386" s="25"/>
      <c r="R386" s="25"/>
      <c r="S386" s="25"/>
      <c r="T386" s="25"/>
      <c r="U386" s="25"/>
      <c r="V386" s="25"/>
      <c r="W386" s="25"/>
    </row>
    <row r="387" spans="2:23" ht="14.25">
      <c r="B387" s="23"/>
      <c r="C387" s="23"/>
      <c r="D387" s="31"/>
      <c r="E387" s="25"/>
      <c r="F387" s="25"/>
      <c r="G387" s="25"/>
      <c r="H387" s="25"/>
      <c r="I387" s="25"/>
      <c r="J387" s="25"/>
      <c r="K387" s="25"/>
      <c r="L387" s="25"/>
      <c r="M387" s="25"/>
      <c r="N387" s="25"/>
      <c r="O387" s="25"/>
      <c r="P387" s="25"/>
      <c r="Q387" s="25"/>
      <c r="R387" s="25"/>
      <c r="S387" s="25"/>
      <c r="T387" s="25"/>
      <c r="U387" s="25"/>
      <c r="V387" s="25"/>
      <c r="W387" s="25"/>
    </row>
    <row r="388" spans="2:23" ht="14.25">
      <c r="B388" s="23"/>
      <c r="C388" s="23"/>
      <c r="D388" s="31"/>
      <c r="E388" s="25"/>
      <c r="F388" s="25"/>
      <c r="G388" s="25"/>
      <c r="H388" s="25"/>
      <c r="I388" s="25"/>
      <c r="J388" s="25"/>
      <c r="K388" s="25"/>
      <c r="L388" s="25"/>
      <c r="M388" s="25"/>
      <c r="N388" s="25"/>
      <c r="O388" s="25"/>
      <c r="P388" s="25"/>
      <c r="Q388" s="25"/>
      <c r="R388" s="25"/>
      <c r="S388" s="25"/>
      <c r="T388" s="25"/>
      <c r="U388" s="25"/>
      <c r="V388" s="25"/>
      <c r="W388" s="25"/>
    </row>
    <row r="389" spans="2:23" ht="14.25">
      <c r="B389" s="23"/>
      <c r="C389" s="23"/>
      <c r="D389" s="31"/>
      <c r="E389" s="25"/>
      <c r="F389" s="25"/>
      <c r="G389" s="25"/>
      <c r="H389" s="25"/>
      <c r="I389" s="25"/>
      <c r="J389" s="25"/>
      <c r="K389" s="25"/>
      <c r="L389" s="25"/>
      <c r="M389" s="25"/>
      <c r="N389" s="25"/>
      <c r="O389" s="25"/>
      <c r="P389" s="25"/>
      <c r="Q389" s="25"/>
      <c r="R389" s="25"/>
      <c r="S389" s="25"/>
      <c r="T389" s="25"/>
      <c r="U389" s="25"/>
      <c r="V389" s="25"/>
      <c r="W389" s="25"/>
    </row>
    <row r="390" spans="2:23" ht="14.25">
      <c r="B390" s="23"/>
      <c r="C390" s="23"/>
      <c r="D390" s="31"/>
      <c r="E390" s="25"/>
      <c r="F390" s="25"/>
      <c r="G390" s="25"/>
      <c r="H390" s="25"/>
      <c r="I390" s="25"/>
      <c r="J390" s="25"/>
      <c r="K390" s="25"/>
      <c r="L390" s="25"/>
      <c r="M390" s="25"/>
      <c r="N390" s="25"/>
      <c r="O390" s="25"/>
      <c r="P390" s="25"/>
      <c r="Q390" s="25"/>
      <c r="R390" s="25"/>
      <c r="S390" s="25"/>
      <c r="T390" s="25"/>
      <c r="U390" s="25"/>
      <c r="V390" s="25"/>
      <c r="W390" s="25"/>
    </row>
    <row r="391" spans="2:23" ht="14.25">
      <c r="B391" s="23"/>
      <c r="C391" s="23"/>
      <c r="D391" s="31"/>
      <c r="E391" s="25"/>
      <c r="F391" s="25"/>
      <c r="G391" s="25"/>
      <c r="H391" s="25"/>
      <c r="I391" s="25"/>
      <c r="J391" s="25"/>
      <c r="K391" s="25"/>
      <c r="L391" s="25"/>
      <c r="M391" s="25"/>
      <c r="N391" s="25"/>
      <c r="O391" s="25"/>
      <c r="P391" s="25"/>
      <c r="Q391" s="25"/>
      <c r="R391" s="25"/>
      <c r="S391" s="25"/>
      <c r="T391" s="25"/>
      <c r="U391" s="25"/>
      <c r="V391" s="25"/>
      <c r="W391" s="25"/>
    </row>
    <row r="392" spans="2:23" ht="14.25">
      <c r="B392" s="23"/>
      <c r="C392" s="23"/>
      <c r="D392" s="31"/>
      <c r="E392" s="25"/>
      <c r="F392" s="25"/>
      <c r="G392" s="25"/>
      <c r="H392" s="25"/>
      <c r="I392" s="25"/>
      <c r="J392" s="25"/>
      <c r="K392" s="25"/>
      <c r="L392" s="25"/>
      <c r="M392" s="25"/>
      <c r="N392" s="25"/>
      <c r="O392" s="25"/>
      <c r="P392" s="25"/>
      <c r="Q392" s="25"/>
      <c r="R392" s="25"/>
      <c r="S392" s="25"/>
      <c r="T392" s="25"/>
      <c r="U392" s="25"/>
      <c r="V392" s="25"/>
      <c r="W392" s="25"/>
    </row>
    <row r="393" spans="2:23" ht="14.25">
      <c r="B393" s="23"/>
      <c r="C393" s="23"/>
      <c r="D393" s="31"/>
      <c r="E393" s="25"/>
      <c r="F393" s="25"/>
      <c r="G393" s="25"/>
      <c r="H393" s="25"/>
      <c r="I393" s="25"/>
      <c r="J393" s="25"/>
      <c r="K393" s="25"/>
      <c r="L393" s="25"/>
      <c r="M393" s="25"/>
      <c r="N393" s="25"/>
      <c r="O393" s="25"/>
      <c r="P393" s="25"/>
      <c r="Q393" s="25"/>
      <c r="R393" s="25"/>
      <c r="S393" s="25"/>
      <c r="T393" s="25"/>
      <c r="U393" s="25"/>
      <c r="V393" s="25"/>
      <c r="W393" s="25"/>
    </row>
    <row r="394" spans="2:23" ht="14.25">
      <c r="B394" s="23"/>
      <c r="C394" s="23"/>
      <c r="D394" s="31"/>
      <c r="E394" s="25"/>
      <c r="F394" s="25"/>
      <c r="G394" s="25"/>
      <c r="H394" s="25"/>
      <c r="I394" s="25"/>
      <c r="J394" s="25"/>
      <c r="K394" s="25"/>
      <c r="L394" s="25"/>
      <c r="M394" s="25"/>
      <c r="N394" s="25"/>
      <c r="O394" s="25"/>
      <c r="P394" s="25"/>
      <c r="Q394" s="25"/>
      <c r="R394" s="25"/>
      <c r="S394" s="25"/>
      <c r="T394" s="25"/>
      <c r="U394" s="25"/>
      <c r="V394" s="25"/>
      <c r="W394" s="25"/>
    </row>
    <row r="395" spans="2:23" ht="14.25">
      <c r="B395" s="23"/>
      <c r="C395" s="23"/>
      <c r="D395" s="31"/>
      <c r="E395" s="25"/>
      <c r="F395" s="25"/>
      <c r="G395" s="25"/>
      <c r="H395" s="25"/>
      <c r="I395" s="25"/>
      <c r="J395" s="25"/>
      <c r="K395" s="25"/>
      <c r="L395" s="25"/>
      <c r="M395" s="25"/>
      <c r="N395" s="25"/>
      <c r="O395" s="25"/>
      <c r="P395" s="25"/>
      <c r="Q395" s="25"/>
      <c r="R395" s="25"/>
      <c r="S395" s="25"/>
      <c r="T395" s="25"/>
      <c r="U395" s="25"/>
      <c r="V395" s="25"/>
      <c r="W395" s="25"/>
    </row>
    <row r="396" spans="2:23" ht="14.25">
      <c r="B396" s="23"/>
      <c r="C396" s="23"/>
      <c r="D396" s="31"/>
      <c r="E396" s="25"/>
      <c r="F396" s="25"/>
      <c r="G396" s="25"/>
      <c r="H396" s="25"/>
      <c r="I396" s="25"/>
      <c r="J396" s="25"/>
      <c r="K396" s="25"/>
      <c r="L396" s="25"/>
      <c r="M396" s="25"/>
      <c r="N396" s="25"/>
      <c r="O396" s="25"/>
      <c r="P396" s="25"/>
      <c r="Q396" s="25"/>
      <c r="R396" s="25"/>
      <c r="S396" s="25"/>
      <c r="T396" s="25"/>
      <c r="U396" s="25"/>
      <c r="V396" s="25"/>
      <c r="W396" s="25"/>
    </row>
    <row r="397" spans="2:23" ht="14.25">
      <c r="B397" s="23"/>
      <c r="C397" s="23"/>
      <c r="D397" s="31"/>
      <c r="E397" s="25"/>
      <c r="F397" s="25"/>
      <c r="G397" s="25"/>
      <c r="H397" s="25"/>
      <c r="I397" s="25"/>
      <c r="J397" s="25"/>
      <c r="K397" s="25"/>
      <c r="L397" s="25"/>
      <c r="M397" s="25"/>
      <c r="N397" s="25"/>
      <c r="O397" s="25"/>
      <c r="P397" s="25"/>
      <c r="Q397" s="25"/>
      <c r="R397" s="25"/>
      <c r="S397" s="25"/>
      <c r="T397" s="25"/>
      <c r="U397" s="25"/>
      <c r="V397" s="25"/>
      <c r="W397" s="25"/>
    </row>
    <row r="398" spans="2:23" ht="14.25">
      <c r="B398" s="23"/>
      <c r="C398" s="23"/>
      <c r="D398" s="31"/>
      <c r="E398" s="25"/>
      <c r="F398" s="25"/>
      <c r="G398" s="25"/>
      <c r="H398" s="25"/>
      <c r="I398" s="25"/>
      <c r="J398" s="25"/>
      <c r="K398" s="25"/>
      <c r="L398" s="25"/>
      <c r="M398" s="25"/>
      <c r="N398" s="25"/>
      <c r="O398" s="25"/>
      <c r="P398" s="25"/>
      <c r="Q398" s="25"/>
      <c r="R398" s="25"/>
      <c r="S398" s="25"/>
      <c r="T398" s="25"/>
      <c r="U398" s="25"/>
      <c r="V398" s="25"/>
      <c r="W398" s="25"/>
    </row>
    <row r="399" spans="2:23" ht="14.25">
      <c r="B399" s="23"/>
      <c r="C399" s="23"/>
      <c r="D399" s="31"/>
      <c r="E399" s="25"/>
      <c r="F399" s="25"/>
      <c r="G399" s="25"/>
      <c r="H399" s="25"/>
      <c r="I399" s="25"/>
      <c r="J399" s="25"/>
      <c r="K399" s="25"/>
      <c r="L399" s="25"/>
      <c r="M399" s="25"/>
      <c r="N399" s="25"/>
      <c r="O399" s="25"/>
      <c r="P399" s="25"/>
      <c r="Q399" s="25"/>
      <c r="R399" s="25"/>
      <c r="S399" s="25"/>
      <c r="T399" s="25"/>
      <c r="U399" s="25"/>
      <c r="V399" s="25"/>
      <c r="W399" s="25"/>
    </row>
    <row r="400" spans="2:23" ht="14.25">
      <c r="B400" s="23"/>
      <c r="C400" s="23"/>
      <c r="D400" s="31"/>
      <c r="E400" s="25"/>
      <c r="F400" s="25"/>
      <c r="G400" s="25"/>
      <c r="H400" s="25"/>
      <c r="I400" s="25"/>
      <c r="J400" s="25"/>
      <c r="K400" s="25"/>
      <c r="L400" s="25"/>
      <c r="M400" s="25"/>
      <c r="N400" s="25"/>
      <c r="O400" s="25"/>
      <c r="P400" s="25"/>
      <c r="Q400" s="25"/>
      <c r="R400" s="25"/>
      <c r="S400" s="25"/>
      <c r="T400" s="25"/>
      <c r="U400" s="25"/>
      <c r="V400" s="25"/>
      <c r="W400" s="25"/>
    </row>
    <row r="401" spans="2:23" ht="14.25">
      <c r="B401" s="23"/>
      <c r="C401" s="23"/>
      <c r="D401" s="31"/>
      <c r="E401" s="25"/>
      <c r="F401" s="25"/>
      <c r="G401" s="25"/>
      <c r="H401" s="25"/>
      <c r="I401" s="25"/>
      <c r="J401" s="25"/>
      <c r="K401" s="25"/>
      <c r="L401" s="25"/>
      <c r="M401" s="25"/>
      <c r="N401" s="25"/>
      <c r="O401" s="25"/>
      <c r="P401" s="25"/>
      <c r="Q401" s="25"/>
      <c r="R401" s="25"/>
      <c r="S401" s="25"/>
      <c r="T401" s="25"/>
      <c r="U401" s="25"/>
      <c r="V401" s="25"/>
      <c r="W401" s="25"/>
    </row>
    <row r="402" spans="2:23" ht="14.25">
      <c r="B402" s="23"/>
      <c r="C402" s="23"/>
      <c r="D402" s="31"/>
      <c r="E402" s="25"/>
      <c r="F402" s="25"/>
      <c r="G402" s="25"/>
      <c r="H402" s="25"/>
      <c r="I402" s="25"/>
      <c r="J402" s="25"/>
      <c r="K402" s="25"/>
      <c r="L402" s="25"/>
      <c r="M402" s="25"/>
      <c r="N402" s="25"/>
      <c r="O402" s="25"/>
      <c r="P402" s="25"/>
      <c r="Q402" s="25"/>
      <c r="R402" s="25"/>
      <c r="S402" s="25"/>
      <c r="T402" s="25"/>
      <c r="U402" s="25"/>
      <c r="V402" s="25"/>
      <c r="W402" s="25"/>
    </row>
    <row r="403" spans="2:23" ht="14.25">
      <c r="B403" s="23"/>
      <c r="C403" s="23"/>
      <c r="D403" s="31"/>
      <c r="E403" s="25"/>
      <c r="F403" s="25"/>
      <c r="G403" s="25"/>
      <c r="H403" s="25"/>
      <c r="I403" s="25"/>
      <c r="J403" s="25"/>
      <c r="K403" s="25"/>
      <c r="L403" s="25"/>
      <c r="M403" s="25"/>
      <c r="N403" s="25"/>
      <c r="O403" s="25"/>
      <c r="P403" s="25"/>
      <c r="Q403" s="25"/>
      <c r="R403" s="25"/>
      <c r="S403" s="25"/>
      <c r="T403" s="25"/>
      <c r="U403" s="25"/>
      <c r="V403" s="25"/>
      <c r="W403" s="25"/>
    </row>
    <row r="404" spans="2:23" ht="14.25">
      <c r="B404" s="23"/>
      <c r="C404" s="23"/>
      <c r="D404" s="31"/>
      <c r="E404" s="25"/>
      <c r="F404" s="25"/>
      <c r="G404" s="25"/>
      <c r="H404" s="25"/>
      <c r="I404" s="25"/>
      <c r="J404" s="25"/>
      <c r="K404" s="25"/>
      <c r="L404" s="25"/>
      <c r="M404" s="25"/>
      <c r="N404" s="25"/>
      <c r="O404" s="25"/>
      <c r="P404" s="25"/>
      <c r="Q404" s="25"/>
      <c r="R404" s="25"/>
      <c r="S404" s="25"/>
      <c r="T404" s="25"/>
      <c r="U404" s="25"/>
      <c r="V404" s="25"/>
      <c r="W404" s="25"/>
    </row>
    <row r="405" spans="2:23" ht="14.25">
      <c r="B405" s="23"/>
      <c r="C405" s="23"/>
      <c r="D405" s="31"/>
      <c r="E405" s="25"/>
      <c r="F405" s="25"/>
      <c r="G405" s="25"/>
      <c r="H405" s="25"/>
      <c r="I405" s="25"/>
      <c r="J405" s="25"/>
      <c r="K405" s="25"/>
      <c r="L405" s="25"/>
      <c r="M405" s="25"/>
      <c r="N405" s="25"/>
      <c r="O405" s="25"/>
      <c r="P405" s="25"/>
      <c r="Q405" s="25"/>
      <c r="R405" s="25"/>
      <c r="S405" s="25"/>
      <c r="T405" s="25"/>
      <c r="U405" s="25"/>
      <c r="V405" s="25"/>
      <c r="W405" s="25"/>
    </row>
    <row r="406" spans="2:23" ht="14.25">
      <c r="B406" s="23"/>
      <c r="C406" s="23"/>
      <c r="D406" s="31"/>
      <c r="E406" s="25"/>
      <c r="F406" s="25"/>
      <c r="G406" s="25"/>
      <c r="H406" s="25"/>
      <c r="I406" s="25"/>
      <c r="J406" s="25"/>
      <c r="K406" s="25"/>
      <c r="L406" s="25"/>
      <c r="M406" s="25"/>
      <c r="N406" s="25"/>
      <c r="O406" s="25"/>
      <c r="P406" s="25"/>
      <c r="Q406" s="25"/>
      <c r="R406" s="25"/>
      <c r="S406" s="25"/>
      <c r="T406" s="25"/>
      <c r="U406" s="25"/>
      <c r="V406" s="25"/>
      <c r="W406" s="25"/>
    </row>
    <row r="407" spans="2:23" ht="14.25">
      <c r="B407" s="23"/>
      <c r="C407" s="23"/>
      <c r="D407" s="31"/>
      <c r="E407" s="25"/>
      <c r="F407" s="25"/>
      <c r="G407" s="25"/>
      <c r="H407" s="25"/>
      <c r="I407" s="25"/>
      <c r="J407" s="25"/>
      <c r="K407" s="25"/>
      <c r="L407" s="25"/>
      <c r="M407" s="25"/>
      <c r="N407" s="25"/>
      <c r="O407" s="25"/>
      <c r="P407" s="25"/>
      <c r="Q407" s="25"/>
      <c r="R407" s="25"/>
      <c r="S407" s="25"/>
      <c r="T407" s="25"/>
      <c r="U407" s="25"/>
      <c r="V407" s="25"/>
      <c r="W407" s="25"/>
    </row>
    <row r="408" spans="2:23" ht="14.25">
      <c r="B408" s="23"/>
      <c r="C408" s="23"/>
      <c r="D408" s="31"/>
      <c r="E408" s="25"/>
      <c r="F408" s="25"/>
      <c r="G408" s="25"/>
      <c r="H408" s="25"/>
      <c r="I408" s="25"/>
      <c r="J408" s="25"/>
      <c r="K408" s="25"/>
      <c r="L408" s="25"/>
      <c r="M408" s="25"/>
      <c r="N408" s="25"/>
      <c r="O408" s="25"/>
      <c r="P408" s="25"/>
      <c r="Q408" s="25"/>
      <c r="R408" s="25"/>
      <c r="S408" s="25"/>
      <c r="T408" s="25"/>
      <c r="U408" s="25"/>
      <c r="V408" s="25"/>
      <c r="W408" s="25"/>
    </row>
    <row r="409" spans="2:23" ht="14.25">
      <c r="B409" s="23"/>
      <c r="C409" s="23"/>
      <c r="D409" s="31"/>
      <c r="E409" s="25"/>
      <c r="F409" s="25"/>
      <c r="G409" s="25"/>
      <c r="H409" s="25"/>
      <c r="I409" s="25"/>
      <c r="J409" s="25"/>
      <c r="K409" s="25"/>
      <c r="L409" s="25"/>
      <c r="M409" s="25"/>
      <c r="N409" s="25"/>
      <c r="O409" s="25"/>
      <c r="P409" s="25"/>
      <c r="Q409" s="25"/>
      <c r="R409" s="25"/>
      <c r="S409" s="25"/>
      <c r="T409" s="25"/>
      <c r="U409" s="25"/>
      <c r="V409" s="25"/>
      <c r="W409" s="25"/>
    </row>
    <row r="410" spans="2:23" ht="14.25">
      <c r="B410" s="23"/>
      <c r="C410" s="23"/>
      <c r="D410" s="31"/>
      <c r="E410" s="25"/>
      <c r="F410" s="25"/>
      <c r="G410" s="25"/>
      <c r="H410" s="25"/>
      <c r="I410" s="25"/>
      <c r="J410" s="25"/>
      <c r="K410" s="25"/>
      <c r="L410" s="25"/>
      <c r="M410" s="25"/>
      <c r="N410" s="25"/>
      <c r="O410" s="25"/>
      <c r="P410" s="25"/>
      <c r="Q410" s="25"/>
      <c r="R410" s="25"/>
      <c r="S410" s="25"/>
      <c r="T410" s="25"/>
      <c r="U410" s="25"/>
      <c r="V410" s="25"/>
      <c r="W410" s="25"/>
    </row>
    <row r="411" spans="2:23" ht="14.25">
      <c r="B411" s="23"/>
      <c r="C411" s="23"/>
      <c r="D411" s="31"/>
      <c r="E411" s="25"/>
      <c r="F411" s="25"/>
      <c r="G411" s="25"/>
      <c r="H411" s="25"/>
      <c r="I411" s="25"/>
      <c r="J411" s="25"/>
      <c r="K411" s="25"/>
      <c r="L411" s="25"/>
      <c r="M411" s="25"/>
      <c r="N411" s="25"/>
      <c r="O411" s="25"/>
      <c r="P411" s="25"/>
      <c r="Q411" s="25"/>
      <c r="R411" s="25"/>
      <c r="S411" s="25"/>
      <c r="T411" s="25"/>
      <c r="U411" s="25"/>
      <c r="V411" s="25"/>
      <c r="W411" s="25"/>
    </row>
    <row r="412" spans="2:23" ht="14.25">
      <c r="B412" s="23"/>
      <c r="C412" s="23"/>
      <c r="D412" s="31"/>
      <c r="E412" s="25"/>
      <c r="F412" s="25"/>
      <c r="G412" s="25"/>
      <c r="H412" s="25"/>
      <c r="I412" s="25"/>
      <c r="J412" s="25"/>
      <c r="K412" s="25"/>
      <c r="L412" s="25"/>
      <c r="M412" s="25"/>
      <c r="N412" s="25"/>
      <c r="O412" s="25"/>
      <c r="P412" s="25"/>
      <c r="Q412" s="25"/>
      <c r="R412" s="25"/>
      <c r="S412" s="25"/>
      <c r="T412" s="25"/>
      <c r="U412" s="25"/>
      <c r="V412" s="25"/>
      <c r="W412" s="25"/>
    </row>
    <row r="413" spans="2:23" ht="14.25">
      <c r="B413" s="23"/>
      <c r="C413" s="23"/>
      <c r="D413" s="31"/>
      <c r="E413" s="25"/>
      <c r="F413" s="25"/>
      <c r="G413" s="25"/>
      <c r="H413" s="25"/>
      <c r="I413" s="25"/>
      <c r="J413" s="25"/>
      <c r="K413" s="25"/>
      <c r="L413" s="25"/>
      <c r="M413" s="25"/>
      <c r="N413" s="25"/>
      <c r="O413" s="25"/>
      <c r="P413" s="25"/>
      <c r="Q413" s="25"/>
      <c r="R413" s="25"/>
      <c r="S413" s="25"/>
      <c r="T413" s="25"/>
      <c r="U413" s="25"/>
      <c r="V413" s="25"/>
      <c r="W413" s="25"/>
    </row>
    <row r="414" spans="2:23" ht="14.25">
      <c r="B414" s="23"/>
      <c r="C414" s="23"/>
      <c r="D414" s="31"/>
      <c r="E414" s="25"/>
      <c r="F414" s="25"/>
      <c r="G414" s="25"/>
      <c r="H414" s="25"/>
      <c r="I414" s="25"/>
      <c r="J414" s="25"/>
      <c r="K414" s="25"/>
      <c r="L414" s="25"/>
      <c r="M414" s="25"/>
      <c r="N414" s="25"/>
      <c r="O414" s="25"/>
      <c r="P414" s="25"/>
      <c r="Q414" s="25"/>
      <c r="R414" s="25"/>
      <c r="S414" s="25"/>
      <c r="T414" s="25"/>
      <c r="U414" s="25"/>
      <c r="V414" s="25"/>
      <c r="W414" s="25"/>
    </row>
    <row r="415" spans="2:23" ht="14.25">
      <c r="B415" s="23"/>
      <c r="C415" s="23"/>
      <c r="D415" s="31"/>
      <c r="E415" s="25"/>
      <c r="F415" s="25"/>
      <c r="G415" s="25"/>
      <c r="H415" s="25"/>
      <c r="I415" s="25"/>
      <c r="J415" s="25"/>
      <c r="K415" s="25"/>
      <c r="L415" s="25"/>
      <c r="M415" s="25"/>
      <c r="N415" s="25"/>
      <c r="O415" s="25"/>
      <c r="P415" s="25"/>
      <c r="Q415" s="25"/>
      <c r="R415" s="25"/>
      <c r="S415" s="25"/>
      <c r="T415" s="25"/>
      <c r="U415" s="25"/>
      <c r="V415" s="25"/>
      <c r="W415" s="25"/>
    </row>
    <row r="416" spans="2:23" ht="14.25">
      <c r="B416" s="23"/>
      <c r="C416" s="23"/>
      <c r="D416" s="31"/>
      <c r="E416" s="25"/>
      <c r="F416" s="25"/>
      <c r="G416" s="25"/>
      <c r="H416" s="25"/>
      <c r="I416" s="25"/>
      <c r="J416" s="25"/>
      <c r="K416" s="25"/>
      <c r="L416" s="25"/>
      <c r="M416" s="25"/>
      <c r="N416" s="25"/>
      <c r="O416" s="25"/>
      <c r="P416" s="25"/>
      <c r="Q416" s="25"/>
      <c r="R416" s="25"/>
      <c r="S416" s="25"/>
      <c r="T416" s="25"/>
      <c r="U416" s="25"/>
      <c r="V416" s="25"/>
      <c r="W416" s="25"/>
    </row>
    <row r="417" spans="2:23" ht="14.25">
      <c r="B417" s="23"/>
      <c r="C417" s="23"/>
      <c r="D417" s="31"/>
      <c r="E417" s="25"/>
      <c r="F417" s="25"/>
      <c r="G417" s="25"/>
      <c r="H417" s="25"/>
      <c r="I417" s="25"/>
      <c r="J417" s="25"/>
      <c r="K417" s="25"/>
      <c r="L417" s="25"/>
      <c r="M417" s="25"/>
      <c r="N417" s="25"/>
      <c r="O417" s="25"/>
      <c r="P417" s="25"/>
      <c r="Q417" s="25"/>
      <c r="R417" s="25"/>
      <c r="S417" s="25"/>
      <c r="T417" s="25"/>
      <c r="U417" s="25"/>
      <c r="V417" s="25"/>
      <c r="W417" s="25"/>
    </row>
    <row r="418" spans="2:23" ht="14.25">
      <c r="B418" s="23"/>
      <c r="C418" s="23"/>
      <c r="D418" s="31"/>
      <c r="E418" s="25"/>
      <c r="F418" s="25"/>
      <c r="G418" s="25"/>
      <c r="H418" s="25"/>
      <c r="I418" s="25"/>
      <c r="J418" s="25"/>
      <c r="K418" s="25"/>
      <c r="L418" s="25"/>
      <c r="M418" s="25"/>
      <c r="N418" s="25"/>
      <c r="O418" s="25"/>
      <c r="P418" s="25"/>
      <c r="Q418" s="25"/>
      <c r="R418" s="25"/>
      <c r="S418" s="25"/>
      <c r="T418" s="25"/>
      <c r="U418" s="25"/>
      <c r="V418" s="25"/>
      <c r="W418" s="25"/>
    </row>
    <row r="419" spans="2:23" ht="14.25">
      <c r="B419" s="23"/>
      <c r="C419" s="23"/>
      <c r="D419" s="31"/>
      <c r="E419" s="25"/>
      <c r="F419" s="25"/>
      <c r="G419" s="25"/>
      <c r="H419" s="25"/>
      <c r="I419" s="25"/>
      <c r="J419" s="25"/>
      <c r="K419" s="25"/>
      <c r="L419" s="25"/>
      <c r="M419" s="25"/>
      <c r="N419" s="25"/>
      <c r="O419" s="25"/>
      <c r="P419" s="25"/>
      <c r="Q419" s="25"/>
      <c r="R419" s="25"/>
      <c r="S419" s="25"/>
      <c r="T419" s="25"/>
      <c r="U419" s="25"/>
      <c r="V419" s="25"/>
      <c r="W419" s="25"/>
    </row>
    <row r="420" spans="2:23" ht="14.25">
      <c r="B420" s="23"/>
      <c r="C420" s="23"/>
      <c r="D420" s="31"/>
      <c r="E420" s="25"/>
      <c r="F420" s="25"/>
      <c r="G420" s="25"/>
      <c r="H420" s="25"/>
      <c r="I420" s="25"/>
      <c r="J420" s="25"/>
      <c r="K420" s="25"/>
      <c r="L420" s="25"/>
      <c r="M420" s="25"/>
      <c r="N420" s="25"/>
      <c r="O420" s="25"/>
      <c r="P420" s="25"/>
      <c r="Q420" s="25"/>
      <c r="R420" s="25"/>
      <c r="S420" s="25"/>
      <c r="T420" s="25"/>
      <c r="U420" s="25"/>
      <c r="V420" s="25"/>
      <c r="W420" s="25"/>
    </row>
    <row r="421" spans="2:23" ht="14.25">
      <c r="B421" s="23"/>
      <c r="C421" s="23"/>
      <c r="D421" s="31"/>
      <c r="E421" s="25"/>
      <c r="F421" s="25"/>
      <c r="G421" s="25"/>
      <c r="H421" s="25"/>
      <c r="I421" s="25"/>
      <c r="J421" s="25"/>
      <c r="K421" s="25"/>
      <c r="L421" s="25"/>
      <c r="M421" s="25"/>
      <c r="N421" s="25"/>
      <c r="O421" s="25"/>
      <c r="P421" s="25"/>
      <c r="Q421" s="25"/>
      <c r="R421" s="25"/>
      <c r="S421" s="25"/>
      <c r="T421" s="25"/>
      <c r="U421" s="25"/>
      <c r="V421" s="25"/>
      <c r="W421" s="25"/>
    </row>
    <row r="422" spans="2:23" ht="14.25">
      <c r="B422" s="23"/>
      <c r="C422" s="23"/>
      <c r="D422" s="31"/>
      <c r="E422" s="25"/>
      <c r="F422" s="25"/>
      <c r="G422" s="25"/>
      <c r="H422" s="25"/>
      <c r="I422" s="25"/>
      <c r="J422" s="25"/>
      <c r="K422" s="25"/>
      <c r="L422" s="25"/>
      <c r="M422" s="25"/>
      <c r="N422" s="25"/>
      <c r="O422" s="25"/>
      <c r="P422" s="25"/>
      <c r="Q422" s="25"/>
      <c r="R422" s="25"/>
      <c r="S422" s="25"/>
      <c r="T422" s="25"/>
      <c r="U422" s="25"/>
      <c r="V422" s="25"/>
      <c r="W422" s="25"/>
    </row>
    <row r="423" spans="2:23" ht="14.25">
      <c r="B423" s="23"/>
      <c r="C423" s="23"/>
      <c r="D423" s="31"/>
      <c r="E423" s="25"/>
      <c r="F423" s="25"/>
      <c r="G423" s="25"/>
      <c r="H423" s="25"/>
      <c r="I423" s="25"/>
      <c r="J423" s="25"/>
      <c r="K423" s="25"/>
      <c r="L423" s="25"/>
      <c r="M423" s="25"/>
      <c r="N423" s="25"/>
      <c r="O423" s="25"/>
      <c r="P423" s="25"/>
      <c r="Q423" s="25"/>
      <c r="R423" s="25"/>
      <c r="S423" s="25"/>
      <c r="T423" s="25"/>
      <c r="U423" s="25"/>
      <c r="V423" s="25"/>
      <c r="W423" s="25"/>
    </row>
    <row r="424" spans="2:23" ht="14.25">
      <c r="B424" s="23"/>
      <c r="C424" s="23"/>
      <c r="D424" s="31"/>
      <c r="E424" s="25"/>
      <c r="F424" s="25"/>
      <c r="G424" s="25"/>
      <c r="H424" s="25"/>
      <c r="I424" s="25"/>
      <c r="J424" s="25"/>
      <c r="K424" s="25"/>
      <c r="L424" s="25"/>
      <c r="M424" s="25"/>
      <c r="N424" s="25"/>
      <c r="O424" s="25"/>
      <c r="P424" s="25"/>
      <c r="Q424" s="25"/>
      <c r="R424" s="25"/>
      <c r="S424" s="25"/>
      <c r="T424" s="25"/>
      <c r="U424" s="25"/>
      <c r="V424" s="25"/>
      <c r="W424" s="25"/>
    </row>
    <row r="425" spans="2:23" ht="14.25">
      <c r="B425" s="23"/>
      <c r="C425" s="23"/>
      <c r="D425" s="31"/>
      <c r="E425" s="25"/>
      <c r="F425" s="25"/>
      <c r="G425" s="25"/>
      <c r="H425" s="25"/>
      <c r="I425" s="25"/>
      <c r="J425" s="25"/>
      <c r="K425" s="25"/>
      <c r="L425" s="25"/>
      <c r="M425" s="25"/>
      <c r="N425" s="25"/>
      <c r="O425" s="25"/>
      <c r="P425" s="25"/>
      <c r="Q425" s="25"/>
      <c r="R425" s="25"/>
      <c r="S425" s="25"/>
      <c r="T425" s="25"/>
      <c r="U425" s="25"/>
      <c r="V425" s="25"/>
      <c r="W425" s="25"/>
    </row>
    <row r="426" spans="2:23" ht="14.25">
      <c r="B426" s="23"/>
      <c r="C426" s="23"/>
      <c r="D426" s="31"/>
      <c r="E426" s="25"/>
      <c r="F426" s="25"/>
      <c r="G426" s="25"/>
      <c r="H426" s="25"/>
      <c r="I426" s="25"/>
      <c r="J426" s="25"/>
      <c r="K426" s="25"/>
      <c r="L426" s="25"/>
      <c r="M426" s="25"/>
      <c r="N426" s="25"/>
      <c r="O426" s="25"/>
      <c r="P426" s="25"/>
      <c r="Q426" s="25"/>
      <c r="R426" s="25"/>
      <c r="S426" s="25"/>
      <c r="T426" s="25"/>
      <c r="U426" s="25"/>
      <c r="V426" s="25"/>
      <c r="W426" s="25"/>
    </row>
    <row r="427" spans="2:23" ht="14.25">
      <c r="B427" s="23"/>
      <c r="C427" s="23"/>
      <c r="D427" s="31"/>
      <c r="E427" s="25"/>
      <c r="F427" s="25"/>
      <c r="G427" s="25"/>
      <c r="H427" s="25"/>
      <c r="I427" s="25"/>
      <c r="J427" s="25"/>
      <c r="K427" s="25"/>
      <c r="L427" s="25"/>
      <c r="M427" s="25"/>
      <c r="N427" s="25"/>
      <c r="O427" s="25"/>
      <c r="P427" s="25"/>
      <c r="Q427" s="25"/>
      <c r="R427" s="25"/>
      <c r="S427" s="25"/>
      <c r="T427" s="25"/>
      <c r="U427" s="25"/>
      <c r="V427" s="25"/>
      <c r="W427" s="25"/>
    </row>
    <row r="428" spans="2:23" ht="14.25">
      <c r="B428" s="23"/>
      <c r="C428" s="23"/>
      <c r="D428" s="31"/>
      <c r="E428" s="25"/>
      <c r="F428" s="25"/>
      <c r="G428" s="25"/>
      <c r="H428" s="25"/>
      <c r="I428" s="25"/>
      <c r="J428" s="25"/>
      <c r="K428" s="25"/>
      <c r="L428" s="25"/>
      <c r="M428" s="25"/>
      <c r="N428" s="25"/>
      <c r="O428" s="25"/>
      <c r="P428" s="25"/>
      <c r="Q428" s="25"/>
      <c r="R428" s="25"/>
      <c r="S428" s="25"/>
      <c r="T428" s="25"/>
      <c r="U428" s="25"/>
      <c r="V428" s="25"/>
      <c r="W428" s="25"/>
    </row>
    <row r="429" spans="2:23" ht="14.25">
      <c r="B429" s="23"/>
      <c r="C429" s="23"/>
      <c r="D429" s="31"/>
      <c r="E429" s="25"/>
      <c r="F429" s="25"/>
      <c r="G429" s="25"/>
      <c r="H429" s="25"/>
      <c r="I429" s="25"/>
      <c r="J429" s="25"/>
      <c r="K429" s="25"/>
      <c r="L429" s="25"/>
      <c r="M429" s="25"/>
      <c r="N429" s="25"/>
      <c r="O429" s="25"/>
      <c r="P429" s="25"/>
      <c r="Q429" s="25"/>
      <c r="R429" s="25"/>
      <c r="S429" s="25"/>
      <c r="T429" s="25"/>
      <c r="U429" s="25"/>
      <c r="V429" s="25"/>
      <c r="W429" s="25"/>
    </row>
    <row r="430" spans="2:23" ht="14.25">
      <c r="B430" s="23"/>
      <c r="C430" s="23"/>
      <c r="D430" s="31"/>
      <c r="E430" s="25"/>
      <c r="F430" s="25"/>
      <c r="G430" s="25"/>
      <c r="H430" s="25"/>
      <c r="I430" s="25"/>
      <c r="J430" s="25"/>
      <c r="K430" s="25"/>
      <c r="L430" s="25"/>
      <c r="M430" s="25"/>
      <c r="N430" s="25"/>
      <c r="O430" s="25"/>
      <c r="P430" s="25"/>
      <c r="Q430" s="25"/>
      <c r="R430" s="25"/>
      <c r="S430" s="25"/>
      <c r="T430" s="25"/>
      <c r="U430" s="25"/>
      <c r="V430" s="25"/>
      <c r="W430" s="25"/>
    </row>
    <row r="431" spans="2:23" ht="14.25">
      <c r="B431" s="23"/>
      <c r="C431" s="23"/>
      <c r="D431" s="31"/>
      <c r="E431" s="25"/>
      <c r="F431" s="25"/>
      <c r="G431" s="25"/>
      <c r="H431" s="25"/>
      <c r="I431" s="25"/>
      <c r="J431" s="25"/>
      <c r="K431" s="25"/>
      <c r="L431" s="25"/>
      <c r="M431" s="25"/>
      <c r="N431" s="25"/>
      <c r="O431" s="25"/>
      <c r="P431" s="25"/>
      <c r="Q431" s="25"/>
      <c r="R431" s="25"/>
      <c r="S431" s="25"/>
      <c r="T431" s="25"/>
      <c r="U431" s="25"/>
      <c r="V431" s="25"/>
      <c r="W431" s="25"/>
    </row>
    <row r="432" spans="2:23" ht="14.25">
      <c r="B432" s="23"/>
      <c r="C432" s="23"/>
      <c r="D432" s="31"/>
      <c r="E432" s="25"/>
      <c r="F432" s="25"/>
      <c r="G432" s="25"/>
      <c r="H432" s="25"/>
      <c r="I432" s="25"/>
      <c r="J432" s="25"/>
      <c r="K432" s="25"/>
      <c r="L432" s="25"/>
      <c r="M432" s="25"/>
      <c r="N432" s="25"/>
      <c r="O432" s="25"/>
      <c r="P432" s="25"/>
      <c r="Q432" s="25"/>
      <c r="R432" s="25"/>
      <c r="S432" s="25"/>
      <c r="T432" s="25"/>
      <c r="U432" s="25"/>
      <c r="V432" s="25"/>
      <c r="W432" s="25"/>
    </row>
    <row r="433" spans="2:23" ht="14.25">
      <c r="B433" s="23"/>
      <c r="C433" s="23"/>
      <c r="D433" s="31"/>
      <c r="E433" s="25"/>
      <c r="F433" s="25"/>
      <c r="G433" s="25"/>
      <c r="H433" s="25"/>
      <c r="I433" s="25"/>
      <c r="J433" s="25"/>
      <c r="K433" s="25"/>
      <c r="L433" s="25"/>
      <c r="M433" s="25"/>
      <c r="N433" s="25"/>
      <c r="O433" s="25"/>
      <c r="P433" s="25"/>
      <c r="Q433" s="25"/>
      <c r="R433" s="25"/>
      <c r="S433" s="25"/>
      <c r="T433" s="25"/>
      <c r="U433" s="25"/>
      <c r="V433" s="25"/>
      <c r="W433" s="25"/>
    </row>
    <row r="434" spans="2:23" ht="14.25">
      <c r="B434" s="23"/>
      <c r="C434" s="23"/>
      <c r="D434" s="31"/>
      <c r="E434" s="25"/>
      <c r="F434" s="25"/>
      <c r="G434" s="25"/>
      <c r="H434" s="25"/>
      <c r="I434" s="25"/>
      <c r="J434" s="25"/>
      <c r="K434" s="25"/>
      <c r="L434" s="25"/>
      <c r="M434" s="25"/>
      <c r="N434" s="25"/>
      <c r="O434" s="25"/>
      <c r="P434" s="25"/>
      <c r="Q434" s="25"/>
      <c r="R434" s="25"/>
      <c r="S434" s="25"/>
      <c r="T434" s="25"/>
      <c r="U434" s="25"/>
      <c r="V434" s="25"/>
      <c r="W434" s="25"/>
    </row>
    <row r="435" spans="2:23" ht="14.25">
      <c r="B435" s="23"/>
      <c r="C435" s="23"/>
      <c r="D435" s="31"/>
      <c r="E435" s="25"/>
      <c r="F435" s="25"/>
      <c r="G435" s="25"/>
      <c r="H435" s="25"/>
      <c r="I435" s="25"/>
      <c r="J435" s="25"/>
      <c r="K435" s="25"/>
      <c r="L435" s="25"/>
      <c r="M435" s="25"/>
      <c r="N435" s="25"/>
      <c r="O435" s="25"/>
      <c r="P435" s="25"/>
      <c r="Q435" s="25"/>
      <c r="R435" s="25"/>
      <c r="S435" s="25"/>
      <c r="T435" s="25"/>
      <c r="U435" s="25"/>
      <c r="V435" s="25"/>
      <c r="W435" s="25"/>
    </row>
    <row r="436" spans="2:23" ht="14.25">
      <c r="B436" s="23"/>
      <c r="C436" s="23"/>
      <c r="D436" s="31"/>
      <c r="E436" s="25"/>
      <c r="F436" s="25"/>
      <c r="G436" s="25"/>
      <c r="H436" s="25"/>
      <c r="I436" s="25"/>
      <c r="J436" s="25"/>
      <c r="K436" s="25"/>
      <c r="L436" s="25"/>
      <c r="M436" s="25"/>
      <c r="N436" s="25"/>
      <c r="O436" s="25"/>
      <c r="P436" s="25"/>
      <c r="Q436" s="25"/>
      <c r="R436" s="25"/>
      <c r="S436" s="25"/>
      <c r="T436" s="25"/>
      <c r="U436" s="25"/>
      <c r="V436" s="25"/>
      <c r="W436" s="25"/>
    </row>
    <row r="437" spans="2:23" ht="14.25">
      <c r="B437" s="23"/>
      <c r="C437" s="23"/>
      <c r="D437" s="31"/>
      <c r="E437" s="25"/>
      <c r="F437" s="25"/>
      <c r="G437" s="25"/>
      <c r="H437" s="25"/>
      <c r="I437" s="25"/>
      <c r="J437" s="25"/>
      <c r="K437" s="25"/>
      <c r="L437" s="25"/>
      <c r="M437" s="25"/>
      <c r="N437" s="25"/>
      <c r="O437" s="25"/>
      <c r="P437" s="25"/>
      <c r="Q437" s="25"/>
      <c r="R437" s="25"/>
      <c r="S437" s="25"/>
      <c r="T437" s="25"/>
      <c r="U437" s="25"/>
      <c r="V437" s="25"/>
      <c r="W437" s="25"/>
    </row>
    <row r="438" spans="2:23" ht="14.25">
      <c r="B438" s="23"/>
      <c r="C438" s="23"/>
      <c r="D438" s="31"/>
      <c r="E438" s="25"/>
      <c r="F438" s="25"/>
      <c r="G438" s="25"/>
      <c r="H438" s="25"/>
      <c r="I438" s="25"/>
      <c r="J438" s="25"/>
      <c r="K438" s="25"/>
      <c r="L438" s="25"/>
      <c r="M438" s="25"/>
      <c r="N438" s="25"/>
      <c r="O438" s="25"/>
      <c r="P438" s="25"/>
      <c r="Q438" s="25"/>
      <c r="R438" s="25"/>
      <c r="S438" s="25"/>
      <c r="T438" s="25"/>
      <c r="U438" s="25"/>
      <c r="V438" s="25"/>
      <c r="W438" s="25"/>
    </row>
    <row r="439" spans="2:23" ht="14.25">
      <c r="B439" s="23"/>
      <c r="C439" s="23"/>
      <c r="D439" s="31"/>
      <c r="E439" s="25"/>
      <c r="F439" s="25"/>
      <c r="G439" s="25"/>
      <c r="H439" s="25"/>
      <c r="I439" s="25"/>
      <c r="J439" s="25"/>
      <c r="K439" s="25"/>
      <c r="L439" s="25"/>
      <c r="M439" s="25"/>
      <c r="N439" s="25"/>
      <c r="O439" s="25"/>
      <c r="P439" s="25"/>
      <c r="Q439" s="25"/>
      <c r="R439" s="25"/>
      <c r="S439" s="25"/>
      <c r="T439" s="25"/>
      <c r="U439" s="25"/>
      <c r="V439" s="25"/>
      <c r="W439" s="25"/>
    </row>
    <row r="440" spans="2:23" ht="14.25">
      <c r="B440" s="23"/>
      <c r="C440" s="23"/>
      <c r="D440" s="31"/>
      <c r="E440" s="25"/>
      <c r="F440" s="25"/>
      <c r="G440" s="25"/>
      <c r="H440" s="25"/>
      <c r="I440" s="25"/>
      <c r="J440" s="25"/>
      <c r="K440" s="25"/>
      <c r="L440" s="25"/>
      <c r="M440" s="25"/>
      <c r="N440" s="25"/>
      <c r="O440" s="25"/>
      <c r="P440" s="25"/>
      <c r="Q440" s="25"/>
      <c r="R440" s="25"/>
      <c r="S440" s="25"/>
      <c r="T440" s="25"/>
      <c r="U440" s="25"/>
      <c r="V440" s="25"/>
      <c r="W440" s="25"/>
    </row>
    <row r="441" spans="2:23" ht="14.25">
      <c r="B441" s="23"/>
      <c r="C441" s="23"/>
      <c r="D441" s="31"/>
      <c r="E441" s="25"/>
      <c r="F441" s="25"/>
      <c r="G441" s="25"/>
      <c r="H441" s="25"/>
      <c r="I441" s="25"/>
      <c r="J441" s="25"/>
      <c r="K441" s="25"/>
      <c r="L441" s="25"/>
      <c r="M441" s="25"/>
      <c r="N441" s="25"/>
      <c r="O441" s="25"/>
      <c r="P441" s="25"/>
      <c r="Q441" s="25"/>
      <c r="R441" s="25"/>
      <c r="S441" s="25"/>
      <c r="T441" s="25"/>
      <c r="U441" s="25"/>
      <c r="V441" s="25"/>
      <c r="W441" s="25"/>
    </row>
    <row r="442" spans="2:23" ht="14.25">
      <c r="B442" s="23"/>
      <c r="C442" s="23"/>
      <c r="D442" s="31"/>
      <c r="E442" s="25"/>
      <c r="F442" s="25"/>
      <c r="G442" s="25"/>
      <c r="H442" s="25"/>
      <c r="I442" s="25"/>
      <c r="J442" s="25"/>
      <c r="K442" s="25"/>
      <c r="L442" s="25"/>
      <c r="M442" s="25"/>
      <c r="N442" s="25"/>
      <c r="O442" s="25"/>
      <c r="P442" s="25"/>
      <c r="Q442" s="25"/>
      <c r="R442" s="25"/>
      <c r="S442" s="25"/>
      <c r="T442" s="25"/>
      <c r="U442" s="25"/>
      <c r="V442" s="25"/>
      <c r="W442" s="25"/>
    </row>
    <row r="443" spans="2:23" ht="14.25">
      <c r="B443" s="23"/>
      <c r="C443" s="23"/>
      <c r="D443" s="31"/>
      <c r="E443" s="25"/>
      <c r="F443" s="25"/>
      <c r="G443" s="25"/>
      <c r="H443" s="25"/>
      <c r="I443" s="25"/>
      <c r="J443" s="25"/>
      <c r="K443" s="25"/>
      <c r="L443" s="25"/>
      <c r="M443" s="25"/>
      <c r="N443" s="25"/>
      <c r="O443" s="25"/>
      <c r="P443" s="25"/>
      <c r="Q443" s="25"/>
      <c r="R443" s="25"/>
      <c r="S443" s="25"/>
      <c r="T443" s="25"/>
      <c r="U443" s="25"/>
      <c r="V443" s="25"/>
      <c r="W443" s="25"/>
    </row>
    <row r="444" spans="2:23" ht="14.25">
      <c r="B444" s="23"/>
      <c r="C444" s="23"/>
      <c r="D444" s="31"/>
      <c r="E444" s="25"/>
      <c r="F444" s="25"/>
      <c r="G444" s="25"/>
      <c r="H444" s="25"/>
      <c r="I444" s="25"/>
      <c r="J444" s="25"/>
      <c r="K444" s="25"/>
      <c r="L444" s="25"/>
      <c r="M444" s="25"/>
      <c r="N444" s="25"/>
      <c r="O444" s="25"/>
      <c r="P444" s="25"/>
      <c r="Q444" s="25"/>
      <c r="R444" s="25"/>
      <c r="S444" s="25"/>
      <c r="T444" s="25"/>
      <c r="U444" s="25"/>
      <c r="V444" s="25"/>
      <c r="W444" s="25"/>
    </row>
    <row r="445" spans="2:23" ht="14.25">
      <c r="B445" s="23"/>
      <c r="C445" s="23"/>
      <c r="D445" s="31"/>
      <c r="E445" s="25"/>
      <c r="F445" s="25"/>
      <c r="G445" s="25"/>
      <c r="H445" s="25"/>
      <c r="I445" s="25"/>
      <c r="J445" s="25"/>
      <c r="K445" s="25"/>
      <c r="L445" s="25"/>
      <c r="M445" s="25"/>
      <c r="N445" s="25"/>
      <c r="O445" s="25"/>
      <c r="P445" s="25"/>
      <c r="Q445" s="25"/>
      <c r="R445" s="25"/>
      <c r="S445" s="25"/>
      <c r="T445" s="25"/>
      <c r="U445" s="25"/>
      <c r="V445" s="25"/>
      <c r="W445" s="25"/>
    </row>
    <row r="446" spans="2:23" ht="14.25">
      <c r="B446" s="23"/>
      <c r="C446" s="23"/>
      <c r="D446" s="31"/>
      <c r="E446" s="25"/>
      <c r="F446" s="25"/>
      <c r="G446" s="25"/>
      <c r="H446" s="25"/>
      <c r="I446" s="25"/>
      <c r="J446" s="25"/>
      <c r="K446" s="25"/>
      <c r="L446" s="25"/>
      <c r="M446" s="25"/>
      <c r="N446" s="25"/>
      <c r="O446" s="25"/>
      <c r="P446" s="25"/>
      <c r="Q446" s="25"/>
      <c r="R446" s="25"/>
      <c r="S446" s="25"/>
      <c r="T446" s="25"/>
      <c r="U446" s="25"/>
      <c r="V446" s="25"/>
      <c r="W446" s="25"/>
    </row>
    <row r="447" spans="2:23" ht="14.25">
      <c r="B447" s="23"/>
      <c r="C447" s="23"/>
      <c r="D447" s="31"/>
      <c r="E447" s="25"/>
      <c r="F447" s="25"/>
      <c r="G447" s="25"/>
      <c r="H447" s="25"/>
      <c r="I447" s="25"/>
      <c r="J447" s="25"/>
      <c r="K447" s="25"/>
      <c r="L447" s="25"/>
      <c r="M447" s="25"/>
      <c r="N447" s="25"/>
      <c r="O447" s="25"/>
      <c r="P447" s="25"/>
      <c r="Q447" s="25"/>
      <c r="R447" s="25"/>
      <c r="S447" s="25"/>
      <c r="T447" s="25"/>
      <c r="U447" s="25"/>
      <c r="V447" s="25"/>
      <c r="W447" s="25"/>
    </row>
    <row r="448" spans="2:23" ht="14.25">
      <c r="B448" s="23"/>
      <c r="C448" s="23"/>
      <c r="D448" s="31"/>
      <c r="E448" s="25"/>
      <c r="F448" s="25"/>
      <c r="G448" s="25"/>
      <c r="H448" s="25"/>
      <c r="I448" s="25"/>
      <c r="J448" s="25"/>
      <c r="K448" s="25"/>
      <c r="L448" s="25"/>
      <c r="M448" s="25"/>
      <c r="N448" s="25"/>
      <c r="O448" s="25"/>
      <c r="P448" s="25"/>
      <c r="Q448" s="25"/>
      <c r="R448" s="25"/>
      <c r="S448" s="25"/>
      <c r="T448" s="25"/>
      <c r="U448" s="25"/>
      <c r="V448" s="25"/>
      <c r="W448" s="25"/>
    </row>
    <row r="449" spans="2:23" ht="14.25">
      <c r="B449" s="23"/>
      <c r="C449" s="23"/>
      <c r="D449" s="31"/>
      <c r="E449" s="25"/>
      <c r="F449" s="25"/>
      <c r="G449" s="25"/>
      <c r="H449" s="25"/>
      <c r="I449" s="25"/>
      <c r="J449" s="25"/>
      <c r="K449" s="25"/>
      <c r="L449" s="25"/>
      <c r="M449" s="25"/>
      <c r="N449" s="25"/>
      <c r="O449" s="25"/>
      <c r="P449" s="25"/>
      <c r="Q449" s="25"/>
      <c r="R449" s="25"/>
      <c r="S449" s="25"/>
      <c r="T449" s="25"/>
      <c r="U449" s="25"/>
      <c r="V449" s="25"/>
      <c r="W449" s="25"/>
    </row>
    <row r="450" spans="2:23" ht="14.25">
      <c r="B450" s="23"/>
      <c r="C450" s="23"/>
      <c r="D450" s="31"/>
      <c r="E450" s="25"/>
      <c r="F450" s="25"/>
      <c r="G450" s="25"/>
      <c r="H450" s="25"/>
      <c r="I450" s="25"/>
      <c r="J450" s="25"/>
      <c r="K450" s="25"/>
      <c r="L450" s="25"/>
      <c r="M450" s="25"/>
      <c r="N450" s="25"/>
      <c r="O450" s="25"/>
      <c r="P450" s="25"/>
      <c r="Q450" s="25"/>
      <c r="R450" s="25"/>
      <c r="S450" s="25"/>
      <c r="T450" s="25"/>
      <c r="U450" s="25"/>
      <c r="V450" s="25"/>
      <c r="W450" s="25"/>
    </row>
    <row r="451" spans="2:23" ht="14.25">
      <c r="B451" s="23"/>
      <c r="C451" s="23"/>
      <c r="D451" s="31"/>
      <c r="E451" s="25"/>
      <c r="F451" s="25"/>
      <c r="G451" s="25"/>
      <c r="H451" s="25"/>
      <c r="I451" s="25"/>
      <c r="J451" s="25"/>
      <c r="K451" s="25"/>
      <c r="L451" s="25"/>
      <c r="M451" s="25"/>
      <c r="N451" s="25"/>
      <c r="O451" s="25"/>
      <c r="P451" s="25"/>
      <c r="Q451" s="25"/>
      <c r="R451" s="25"/>
      <c r="S451" s="25"/>
      <c r="T451" s="25"/>
      <c r="U451" s="25"/>
      <c r="V451" s="25"/>
      <c r="W451" s="25"/>
    </row>
    <row r="452" spans="2:23" ht="14.25">
      <c r="B452" s="23"/>
      <c r="C452" s="23"/>
      <c r="D452" s="31"/>
      <c r="E452" s="25"/>
      <c r="F452" s="25"/>
      <c r="G452" s="25"/>
      <c r="H452" s="25"/>
      <c r="I452" s="25"/>
      <c r="J452" s="25"/>
      <c r="K452" s="25"/>
      <c r="L452" s="25"/>
      <c r="M452" s="25"/>
      <c r="N452" s="25"/>
      <c r="O452" s="25"/>
      <c r="P452" s="25"/>
      <c r="Q452" s="25"/>
      <c r="R452" s="25"/>
      <c r="S452" s="25"/>
      <c r="T452" s="25"/>
      <c r="U452" s="25"/>
      <c r="V452" s="25"/>
      <c r="W452" s="25"/>
    </row>
    <row r="453" spans="2:23" ht="14.25">
      <c r="B453" s="23"/>
      <c r="C453" s="23"/>
      <c r="D453" s="31"/>
      <c r="E453" s="25"/>
      <c r="F453" s="25"/>
      <c r="G453" s="25"/>
      <c r="H453" s="25"/>
      <c r="I453" s="25"/>
      <c r="J453" s="25"/>
      <c r="K453" s="25"/>
      <c r="L453" s="25"/>
      <c r="M453" s="25"/>
      <c r="N453" s="25"/>
      <c r="O453" s="25"/>
      <c r="P453" s="25"/>
      <c r="Q453" s="25"/>
      <c r="R453" s="25"/>
      <c r="S453" s="25"/>
      <c r="T453" s="25"/>
      <c r="U453" s="25"/>
      <c r="V453" s="25"/>
      <c r="W453" s="25"/>
    </row>
    <row r="454" spans="2:23" ht="14.25">
      <c r="B454" s="23"/>
      <c r="C454" s="23"/>
      <c r="D454" s="31"/>
      <c r="E454" s="25"/>
      <c r="F454" s="25"/>
      <c r="G454" s="25"/>
      <c r="H454" s="25"/>
      <c r="I454" s="25"/>
      <c r="J454" s="25"/>
      <c r="K454" s="25"/>
      <c r="L454" s="25"/>
      <c r="M454" s="25"/>
      <c r="N454" s="25"/>
      <c r="O454" s="25"/>
      <c r="P454" s="25"/>
      <c r="Q454" s="25"/>
      <c r="R454" s="25"/>
      <c r="S454" s="25"/>
      <c r="T454" s="25"/>
      <c r="U454" s="25"/>
      <c r="V454" s="25"/>
      <c r="W454" s="25"/>
    </row>
    <row r="455" spans="2:23" ht="14.25">
      <c r="B455" s="23"/>
      <c r="C455" s="23"/>
      <c r="D455" s="31"/>
      <c r="E455" s="25"/>
      <c r="F455" s="25"/>
      <c r="G455" s="25"/>
      <c r="H455" s="25"/>
      <c r="I455" s="25"/>
      <c r="J455" s="25"/>
      <c r="K455" s="25"/>
      <c r="L455" s="25"/>
      <c r="M455" s="25"/>
      <c r="N455" s="25"/>
      <c r="O455" s="25"/>
      <c r="P455" s="25"/>
      <c r="Q455" s="25"/>
      <c r="R455" s="25"/>
      <c r="S455" s="25"/>
      <c r="T455" s="25"/>
      <c r="U455" s="25"/>
      <c r="V455" s="25"/>
      <c r="W455" s="25"/>
    </row>
    <row r="456" spans="2:23" ht="14.25">
      <c r="B456" s="23"/>
      <c r="C456" s="23"/>
      <c r="D456" s="31"/>
      <c r="E456" s="25"/>
      <c r="F456" s="25"/>
      <c r="G456" s="25"/>
      <c r="H456" s="25"/>
      <c r="I456" s="25"/>
      <c r="J456" s="25"/>
      <c r="K456" s="25"/>
      <c r="L456" s="25"/>
      <c r="M456" s="25"/>
      <c r="N456" s="25"/>
      <c r="O456" s="25"/>
      <c r="P456" s="25"/>
      <c r="Q456" s="25"/>
      <c r="R456" s="25"/>
      <c r="S456" s="25"/>
      <c r="T456" s="25"/>
      <c r="U456" s="25"/>
      <c r="V456" s="25"/>
      <c r="W456" s="25"/>
    </row>
    <row r="457" spans="2:23" ht="14.25">
      <c r="B457" s="23"/>
      <c r="C457" s="23"/>
      <c r="D457" s="31"/>
      <c r="E457" s="25"/>
      <c r="F457" s="25"/>
      <c r="G457" s="25"/>
      <c r="H457" s="25"/>
      <c r="I457" s="25"/>
      <c r="J457" s="25"/>
      <c r="K457" s="25"/>
      <c r="L457" s="25"/>
      <c r="M457" s="25"/>
      <c r="N457" s="25"/>
      <c r="O457" s="25"/>
      <c r="P457" s="25"/>
      <c r="Q457" s="25"/>
      <c r="R457" s="25"/>
      <c r="S457" s="25"/>
      <c r="T457" s="25"/>
      <c r="U457" s="25"/>
      <c r="V457" s="25"/>
      <c r="W457" s="25"/>
    </row>
    <row r="458" spans="2:23" ht="14.25">
      <c r="B458" s="23"/>
      <c r="C458" s="23"/>
      <c r="D458" s="31"/>
      <c r="E458" s="25"/>
      <c r="F458" s="25"/>
      <c r="G458" s="25"/>
      <c r="H458" s="25"/>
      <c r="I458" s="25"/>
      <c r="J458" s="25"/>
      <c r="K458" s="25"/>
      <c r="L458" s="25"/>
      <c r="M458" s="25"/>
      <c r="N458" s="25"/>
      <c r="O458" s="25"/>
      <c r="P458" s="25"/>
      <c r="Q458" s="25"/>
      <c r="R458" s="25"/>
      <c r="S458" s="25"/>
      <c r="T458" s="25"/>
      <c r="U458" s="25"/>
      <c r="V458" s="25"/>
      <c r="W458" s="25"/>
    </row>
    <row r="459" spans="2:23" ht="14.25">
      <c r="B459" s="23"/>
      <c r="C459" s="23"/>
      <c r="D459" s="31"/>
      <c r="E459" s="25"/>
      <c r="F459" s="25"/>
      <c r="G459" s="25"/>
      <c r="H459" s="25"/>
      <c r="I459" s="25"/>
      <c r="J459" s="25"/>
      <c r="K459" s="25"/>
      <c r="L459" s="25"/>
      <c r="M459" s="25"/>
      <c r="N459" s="25"/>
      <c r="O459" s="25"/>
      <c r="P459" s="25"/>
      <c r="Q459" s="25"/>
      <c r="R459" s="25"/>
      <c r="S459" s="25"/>
      <c r="T459" s="25"/>
      <c r="U459" s="25"/>
      <c r="V459" s="25"/>
      <c r="W459" s="25"/>
    </row>
    <row r="460" spans="2:23" ht="14.25">
      <c r="B460" s="23"/>
      <c r="C460" s="23"/>
      <c r="D460" s="31"/>
      <c r="E460" s="25"/>
      <c r="F460" s="25"/>
      <c r="G460" s="25"/>
      <c r="H460" s="25"/>
      <c r="I460" s="25"/>
      <c r="J460" s="25"/>
      <c r="K460" s="25"/>
      <c r="L460" s="25"/>
      <c r="M460" s="25"/>
      <c r="N460" s="25"/>
      <c r="O460" s="25"/>
      <c r="P460" s="25"/>
      <c r="Q460" s="25"/>
      <c r="R460" s="25"/>
      <c r="S460" s="25"/>
      <c r="T460" s="25"/>
      <c r="U460" s="25"/>
      <c r="V460" s="25"/>
      <c r="W460" s="25"/>
    </row>
    <row r="461" spans="2:23" ht="14.25">
      <c r="B461" s="23"/>
      <c r="C461" s="23"/>
      <c r="D461" s="31"/>
      <c r="E461" s="25"/>
      <c r="F461" s="25"/>
      <c r="G461" s="25"/>
      <c r="H461" s="25"/>
      <c r="I461" s="25"/>
      <c r="J461" s="25"/>
      <c r="K461" s="25"/>
      <c r="L461" s="25"/>
      <c r="M461" s="25"/>
      <c r="N461" s="25"/>
      <c r="O461" s="25"/>
      <c r="P461" s="25"/>
      <c r="Q461" s="25"/>
      <c r="R461" s="25"/>
      <c r="S461" s="25"/>
      <c r="T461" s="25"/>
      <c r="U461" s="25"/>
      <c r="V461" s="25"/>
      <c r="W461" s="25"/>
    </row>
    <row r="462" spans="2:23" ht="14.25">
      <c r="B462" s="23"/>
      <c r="C462" s="23"/>
      <c r="D462" s="31"/>
      <c r="E462" s="25"/>
      <c r="F462" s="25"/>
      <c r="G462" s="25"/>
      <c r="H462" s="25"/>
      <c r="I462" s="25"/>
      <c r="J462" s="25"/>
      <c r="K462" s="25"/>
      <c r="L462" s="25"/>
      <c r="M462" s="25"/>
      <c r="N462" s="25"/>
      <c r="O462" s="25"/>
      <c r="P462" s="25"/>
      <c r="Q462" s="25"/>
      <c r="R462" s="25"/>
      <c r="S462" s="25"/>
      <c r="T462" s="25"/>
      <c r="U462" s="25"/>
      <c r="V462" s="25"/>
      <c r="W462" s="25"/>
    </row>
    <row r="463" spans="2:23" ht="14.25">
      <c r="B463" s="23"/>
      <c r="C463" s="23"/>
      <c r="D463" s="31"/>
      <c r="E463" s="25"/>
      <c r="F463" s="25"/>
      <c r="G463" s="25"/>
      <c r="H463" s="25"/>
      <c r="I463" s="25"/>
      <c r="J463" s="25"/>
      <c r="K463" s="25"/>
      <c r="L463" s="25"/>
      <c r="M463" s="25"/>
      <c r="N463" s="25"/>
      <c r="O463" s="25"/>
      <c r="P463" s="25"/>
      <c r="Q463" s="25"/>
      <c r="R463" s="25"/>
      <c r="S463" s="25"/>
      <c r="T463" s="25"/>
      <c r="U463" s="25"/>
      <c r="V463" s="25"/>
      <c r="W463" s="25"/>
    </row>
    <row r="464" spans="2:23" ht="14.25">
      <c r="B464" s="23"/>
      <c r="C464" s="23"/>
      <c r="D464" s="31"/>
      <c r="E464" s="25"/>
      <c r="F464" s="25"/>
      <c r="G464" s="25"/>
      <c r="H464" s="25"/>
      <c r="I464" s="25"/>
      <c r="J464" s="25"/>
      <c r="K464" s="25"/>
      <c r="L464" s="25"/>
      <c r="M464" s="25"/>
      <c r="N464" s="25"/>
      <c r="O464" s="25"/>
      <c r="P464" s="25"/>
      <c r="Q464" s="25"/>
      <c r="R464" s="25"/>
      <c r="S464" s="25"/>
      <c r="T464" s="25"/>
      <c r="U464" s="25"/>
      <c r="V464" s="25"/>
      <c r="W464" s="25"/>
    </row>
    <row r="465" spans="2:23" ht="14.25">
      <c r="B465" s="23"/>
      <c r="C465" s="23"/>
      <c r="D465" s="31"/>
      <c r="E465" s="25"/>
      <c r="F465" s="25"/>
      <c r="G465" s="25"/>
      <c r="H465" s="25"/>
      <c r="I465" s="25"/>
      <c r="J465" s="25"/>
      <c r="K465" s="25"/>
      <c r="L465" s="25"/>
      <c r="M465" s="25"/>
      <c r="N465" s="25"/>
      <c r="O465" s="25"/>
      <c r="P465" s="25"/>
      <c r="Q465" s="25"/>
      <c r="R465" s="25"/>
      <c r="S465" s="25"/>
      <c r="T465" s="25"/>
      <c r="U465" s="25"/>
      <c r="V465" s="25"/>
      <c r="W465" s="25"/>
    </row>
    <row r="466" spans="2:23" ht="14.25">
      <c r="B466" s="23"/>
      <c r="C466" s="23"/>
      <c r="D466" s="31"/>
      <c r="E466" s="25"/>
      <c r="F466" s="25"/>
      <c r="G466" s="25"/>
      <c r="H466" s="25"/>
      <c r="I466" s="25"/>
      <c r="J466" s="25"/>
      <c r="K466" s="25"/>
      <c r="L466" s="25"/>
      <c r="M466" s="25"/>
      <c r="N466" s="25"/>
      <c r="O466" s="25"/>
      <c r="P466" s="25"/>
      <c r="Q466" s="25"/>
      <c r="R466" s="25"/>
      <c r="S466" s="25"/>
      <c r="T466" s="25"/>
      <c r="U466" s="25"/>
      <c r="V466" s="25"/>
      <c r="W466" s="25"/>
    </row>
    <row r="467" spans="2:23" ht="14.25">
      <c r="B467" s="23"/>
      <c r="C467" s="23"/>
      <c r="D467" s="31"/>
      <c r="E467" s="25"/>
      <c r="F467" s="25"/>
      <c r="G467" s="25"/>
      <c r="H467" s="25"/>
      <c r="I467" s="25"/>
      <c r="J467" s="25"/>
      <c r="K467" s="25"/>
      <c r="L467" s="25"/>
      <c r="M467" s="25"/>
      <c r="N467" s="25"/>
      <c r="O467" s="25"/>
      <c r="P467" s="25"/>
      <c r="Q467" s="25"/>
      <c r="R467" s="25"/>
      <c r="S467" s="25"/>
      <c r="T467" s="25"/>
      <c r="U467" s="25"/>
      <c r="V467" s="25"/>
      <c r="W467" s="25"/>
    </row>
    <row r="468" spans="2:23" ht="14.25">
      <c r="B468" s="23"/>
      <c r="C468" s="23"/>
      <c r="D468" s="31"/>
      <c r="E468" s="25"/>
      <c r="F468" s="25"/>
      <c r="G468" s="25"/>
      <c r="H468" s="25"/>
      <c r="I468" s="25"/>
      <c r="J468" s="25"/>
      <c r="K468" s="25"/>
      <c r="L468" s="25"/>
      <c r="M468" s="25"/>
      <c r="N468" s="25"/>
      <c r="O468" s="25"/>
      <c r="P468" s="25"/>
      <c r="Q468" s="25"/>
      <c r="R468" s="25"/>
      <c r="S468" s="25"/>
      <c r="T468" s="25"/>
      <c r="U468" s="25"/>
      <c r="V468" s="25"/>
      <c r="W468" s="25"/>
    </row>
    <row r="469" spans="2:23" ht="14.25">
      <c r="B469" s="23"/>
      <c r="C469" s="23"/>
      <c r="D469" s="31"/>
      <c r="E469" s="25"/>
      <c r="F469" s="25"/>
      <c r="G469" s="25"/>
      <c r="H469" s="25"/>
      <c r="I469" s="25"/>
      <c r="J469" s="25"/>
      <c r="K469" s="25"/>
      <c r="L469" s="25"/>
      <c r="M469" s="25"/>
      <c r="N469" s="25"/>
      <c r="O469" s="25"/>
      <c r="P469" s="25"/>
      <c r="Q469" s="25"/>
      <c r="R469" s="25"/>
      <c r="S469" s="25"/>
      <c r="T469" s="25"/>
      <c r="U469" s="25"/>
      <c r="V469" s="25"/>
      <c r="W469" s="25"/>
    </row>
    <row r="470" spans="2:23" ht="14.25">
      <c r="B470" s="23"/>
      <c r="C470" s="23"/>
      <c r="D470" s="31"/>
      <c r="E470" s="25"/>
      <c r="F470" s="25"/>
      <c r="G470" s="25"/>
      <c r="H470" s="25"/>
      <c r="I470" s="25"/>
      <c r="J470" s="25"/>
      <c r="K470" s="25"/>
      <c r="L470" s="25"/>
      <c r="M470" s="25"/>
      <c r="N470" s="25"/>
      <c r="O470" s="25"/>
      <c r="P470" s="25"/>
      <c r="Q470" s="25"/>
      <c r="R470" s="25"/>
      <c r="S470" s="25"/>
      <c r="T470" s="25"/>
      <c r="U470" s="25"/>
      <c r="V470" s="25"/>
      <c r="W470" s="25"/>
    </row>
    <row r="471" spans="2:23" ht="14.25">
      <c r="B471" s="23"/>
      <c r="C471" s="23"/>
      <c r="D471" s="31"/>
      <c r="E471" s="25"/>
      <c r="F471" s="25"/>
      <c r="G471" s="25"/>
      <c r="H471" s="25"/>
      <c r="I471" s="25"/>
      <c r="J471" s="25"/>
      <c r="K471" s="25"/>
      <c r="L471" s="25"/>
      <c r="M471" s="25"/>
      <c r="N471" s="25"/>
      <c r="O471" s="25"/>
      <c r="P471" s="25"/>
      <c r="Q471" s="25"/>
      <c r="R471" s="25"/>
      <c r="S471" s="25"/>
      <c r="T471" s="25"/>
      <c r="U471" s="25"/>
      <c r="V471" s="25"/>
      <c r="W471" s="25"/>
    </row>
    <row r="472" spans="2:23" ht="14.25">
      <c r="B472" s="23"/>
      <c r="C472" s="23"/>
      <c r="D472" s="31"/>
      <c r="E472" s="25"/>
      <c r="F472" s="25"/>
      <c r="G472" s="25"/>
      <c r="H472" s="25"/>
      <c r="I472" s="25"/>
      <c r="J472" s="25"/>
      <c r="K472" s="25"/>
      <c r="L472" s="25"/>
      <c r="M472" s="25"/>
      <c r="N472" s="25"/>
      <c r="O472" s="25"/>
      <c r="P472" s="25"/>
      <c r="Q472" s="25"/>
      <c r="R472" s="25"/>
      <c r="S472" s="25"/>
      <c r="T472" s="25"/>
      <c r="U472" s="25"/>
      <c r="V472" s="25"/>
      <c r="W472" s="25"/>
    </row>
    <row r="473" spans="2:23" ht="14.25">
      <c r="B473" s="23"/>
      <c r="C473" s="23"/>
      <c r="D473" s="31"/>
      <c r="E473" s="25"/>
      <c r="F473" s="25"/>
      <c r="G473" s="25"/>
      <c r="H473" s="25"/>
      <c r="I473" s="25"/>
      <c r="J473" s="25"/>
      <c r="K473" s="25"/>
      <c r="L473" s="25"/>
      <c r="M473" s="25"/>
      <c r="N473" s="25"/>
      <c r="O473" s="25"/>
      <c r="P473" s="25"/>
      <c r="Q473" s="25"/>
      <c r="R473" s="25"/>
      <c r="S473" s="25"/>
      <c r="T473" s="25"/>
      <c r="U473" s="25"/>
      <c r="V473" s="25"/>
      <c r="W473" s="25"/>
    </row>
    <row r="474" spans="2:23" ht="14.25">
      <c r="B474" s="23"/>
      <c r="C474" s="23"/>
      <c r="D474" s="31"/>
      <c r="E474" s="25"/>
      <c r="F474" s="25"/>
      <c r="G474" s="25"/>
      <c r="H474" s="25"/>
      <c r="I474" s="25"/>
      <c r="J474" s="25"/>
      <c r="K474" s="25"/>
      <c r="L474" s="25"/>
      <c r="M474" s="25"/>
      <c r="N474" s="25"/>
      <c r="O474" s="25"/>
      <c r="P474" s="25"/>
      <c r="Q474" s="25"/>
      <c r="R474" s="25"/>
      <c r="S474" s="25"/>
      <c r="T474" s="25"/>
      <c r="U474" s="25"/>
      <c r="V474" s="25"/>
      <c r="W474" s="25"/>
    </row>
    <row r="475" spans="2:23" ht="14.25">
      <c r="B475" s="23"/>
      <c r="C475" s="23"/>
      <c r="D475" s="31"/>
      <c r="E475" s="25"/>
      <c r="F475" s="25"/>
      <c r="G475" s="25"/>
      <c r="H475" s="25"/>
      <c r="I475" s="25"/>
      <c r="J475" s="25"/>
      <c r="K475" s="25"/>
      <c r="L475" s="25"/>
      <c r="M475" s="25"/>
      <c r="N475" s="25"/>
      <c r="O475" s="25"/>
      <c r="P475" s="25"/>
      <c r="Q475" s="25"/>
      <c r="R475" s="25"/>
      <c r="S475" s="25"/>
      <c r="T475" s="25"/>
      <c r="U475" s="25"/>
      <c r="V475" s="25"/>
      <c r="W475" s="25"/>
    </row>
    <row r="476" spans="2:23" ht="14.25">
      <c r="B476" s="23"/>
      <c r="C476" s="23"/>
      <c r="D476" s="31"/>
      <c r="E476" s="25"/>
      <c r="F476" s="25"/>
      <c r="G476" s="25"/>
      <c r="H476" s="25"/>
      <c r="I476" s="25"/>
      <c r="J476" s="25"/>
      <c r="K476" s="25"/>
      <c r="L476" s="25"/>
      <c r="M476" s="25"/>
      <c r="N476" s="25"/>
      <c r="O476" s="25"/>
      <c r="P476" s="25"/>
      <c r="Q476" s="25"/>
      <c r="R476" s="25"/>
      <c r="S476" s="25"/>
      <c r="T476" s="25"/>
      <c r="U476" s="25"/>
      <c r="V476" s="25"/>
      <c r="W476" s="25"/>
    </row>
    <row r="477" spans="2:23" ht="14.25">
      <c r="B477" s="23"/>
      <c r="C477" s="23"/>
      <c r="D477" s="31"/>
      <c r="E477" s="25"/>
      <c r="F477" s="25"/>
      <c r="G477" s="25"/>
      <c r="H477" s="25"/>
      <c r="I477" s="25"/>
      <c r="J477" s="25"/>
      <c r="K477" s="25"/>
      <c r="L477" s="25"/>
      <c r="M477" s="25"/>
      <c r="N477" s="25"/>
      <c r="O477" s="25"/>
      <c r="P477" s="25"/>
      <c r="Q477" s="25"/>
      <c r="R477" s="25"/>
      <c r="S477" s="25"/>
      <c r="T477" s="25"/>
      <c r="U477" s="25"/>
      <c r="V477" s="25"/>
      <c r="W477" s="25"/>
    </row>
    <row r="478" spans="2:23" ht="14.25">
      <c r="B478" s="23"/>
      <c r="C478" s="23"/>
      <c r="D478" s="31"/>
      <c r="E478" s="25"/>
      <c r="F478" s="25"/>
      <c r="G478" s="25"/>
      <c r="H478" s="25"/>
      <c r="I478" s="25"/>
      <c r="J478" s="25"/>
      <c r="K478" s="25"/>
      <c r="L478" s="25"/>
      <c r="M478" s="25"/>
      <c r="N478" s="25"/>
      <c r="O478" s="25"/>
      <c r="P478" s="25"/>
      <c r="Q478" s="25"/>
      <c r="R478" s="25"/>
      <c r="S478" s="25"/>
      <c r="T478" s="25"/>
      <c r="U478" s="25"/>
      <c r="V478" s="25"/>
      <c r="W478" s="25"/>
    </row>
    <row r="479" spans="2:23" ht="14.25">
      <c r="B479" s="23"/>
      <c r="C479" s="23"/>
      <c r="D479" s="31"/>
      <c r="E479" s="25"/>
      <c r="F479" s="25"/>
      <c r="G479" s="25"/>
      <c r="H479" s="25"/>
      <c r="I479" s="25"/>
      <c r="J479" s="25"/>
      <c r="K479" s="25"/>
      <c r="L479" s="25"/>
      <c r="M479" s="25"/>
      <c r="N479" s="25"/>
      <c r="O479" s="25"/>
      <c r="P479" s="25"/>
      <c r="Q479" s="25"/>
      <c r="R479" s="25"/>
      <c r="S479" s="25"/>
      <c r="T479" s="25"/>
      <c r="U479" s="25"/>
      <c r="V479" s="25"/>
      <c r="W479" s="25"/>
    </row>
    <row r="480" spans="2:23" ht="14.25">
      <c r="B480" s="23"/>
      <c r="C480" s="23"/>
      <c r="D480" s="31"/>
      <c r="E480" s="25"/>
      <c r="F480" s="25"/>
      <c r="G480" s="25"/>
      <c r="H480" s="25"/>
      <c r="I480" s="25"/>
      <c r="J480" s="25"/>
      <c r="K480" s="25"/>
      <c r="L480" s="25"/>
      <c r="M480" s="25"/>
      <c r="N480" s="25"/>
      <c r="O480" s="25"/>
      <c r="P480" s="25"/>
      <c r="Q480" s="25"/>
      <c r="R480" s="25"/>
      <c r="S480" s="25"/>
      <c r="T480" s="25"/>
      <c r="U480" s="25"/>
      <c r="V480" s="25"/>
      <c r="W480" s="25"/>
    </row>
    <row r="481" spans="2:23" ht="14.25">
      <c r="B481" s="23"/>
      <c r="C481" s="23"/>
      <c r="D481" s="31"/>
      <c r="E481" s="25"/>
      <c r="F481" s="25"/>
      <c r="G481" s="25"/>
      <c r="H481" s="25"/>
      <c r="I481" s="25"/>
      <c r="J481" s="25"/>
      <c r="K481" s="25"/>
      <c r="L481" s="25"/>
      <c r="M481" s="25"/>
      <c r="N481" s="25"/>
      <c r="O481" s="25"/>
      <c r="P481" s="25"/>
      <c r="Q481" s="25"/>
      <c r="R481" s="25"/>
      <c r="S481" s="25"/>
      <c r="T481" s="25"/>
      <c r="U481" s="25"/>
      <c r="V481" s="25"/>
      <c r="W481" s="25"/>
    </row>
    <row r="482" spans="2:23" ht="14.25">
      <c r="B482" s="23"/>
      <c r="C482" s="23"/>
      <c r="D482" s="31"/>
      <c r="E482" s="25"/>
      <c r="F482" s="25"/>
      <c r="G482" s="25"/>
      <c r="H482" s="25"/>
      <c r="I482" s="25"/>
      <c r="J482" s="25"/>
      <c r="K482" s="25"/>
      <c r="L482" s="25"/>
      <c r="M482" s="25"/>
      <c r="N482" s="25"/>
      <c r="O482" s="25"/>
      <c r="P482" s="25"/>
      <c r="Q482" s="25"/>
      <c r="R482" s="25"/>
      <c r="S482" s="25"/>
      <c r="T482" s="25"/>
      <c r="U482" s="25"/>
      <c r="V482" s="25"/>
      <c r="W482" s="25"/>
    </row>
    <row r="483" spans="2:23" ht="14.25">
      <c r="B483" s="23"/>
      <c r="C483" s="23"/>
      <c r="D483" s="31"/>
      <c r="E483" s="25"/>
      <c r="F483" s="25"/>
      <c r="G483" s="25"/>
      <c r="H483" s="25"/>
      <c r="I483" s="25"/>
      <c r="J483" s="25"/>
      <c r="K483" s="25"/>
      <c r="L483" s="25"/>
      <c r="M483" s="25"/>
      <c r="N483" s="25"/>
      <c r="O483" s="25"/>
      <c r="P483" s="25"/>
      <c r="Q483" s="25"/>
      <c r="R483" s="25"/>
      <c r="S483" s="25"/>
      <c r="T483" s="25"/>
      <c r="U483" s="25"/>
      <c r="V483" s="25"/>
      <c r="W483" s="25"/>
    </row>
    <row r="484" spans="2:23" ht="14.25">
      <c r="B484" s="23"/>
      <c r="C484" s="23"/>
      <c r="D484" s="31"/>
      <c r="E484" s="25"/>
      <c r="F484" s="25"/>
      <c r="G484" s="25"/>
      <c r="H484" s="25"/>
      <c r="I484" s="25"/>
      <c r="J484" s="25"/>
      <c r="K484" s="25"/>
      <c r="L484" s="25"/>
      <c r="M484" s="25"/>
      <c r="N484" s="25"/>
      <c r="O484" s="25"/>
      <c r="P484" s="25"/>
      <c r="Q484" s="25"/>
      <c r="R484" s="25"/>
      <c r="S484" s="25"/>
      <c r="T484" s="25"/>
      <c r="U484" s="25"/>
      <c r="V484" s="25"/>
      <c r="W484" s="25"/>
    </row>
    <row r="485" spans="2:23" ht="14.25">
      <c r="B485" s="23"/>
      <c r="C485" s="23"/>
      <c r="D485" s="31"/>
      <c r="E485" s="25"/>
      <c r="F485" s="25"/>
      <c r="G485" s="25"/>
      <c r="H485" s="25"/>
      <c r="I485" s="25"/>
      <c r="J485" s="25"/>
      <c r="K485" s="25"/>
      <c r="L485" s="25"/>
      <c r="M485" s="25"/>
      <c r="N485" s="25"/>
      <c r="O485" s="25"/>
      <c r="P485" s="25"/>
      <c r="Q485" s="25"/>
      <c r="R485" s="25"/>
      <c r="S485" s="25"/>
      <c r="T485" s="25"/>
      <c r="U485" s="25"/>
      <c r="V485" s="25"/>
      <c r="W485" s="25"/>
    </row>
    <row r="486" spans="2:23" ht="14.25">
      <c r="B486" s="23"/>
      <c r="C486" s="23"/>
      <c r="D486" s="31"/>
      <c r="E486" s="25"/>
      <c r="F486" s="25"/>
      <c r="G486" s="25"/>
      <c r="H486" s="25"/>
      <c r="I486" s="25"/>
      <c r="J486" s="25"/>
      <c r="K486" s="25"/>
      <c r="L486" s="25"/>
      <c r="M486" s="25"/>
      <c r="N486" s="25"/>
      <c r="O486" s="25"/>
      <c r="P486" s="25"/>
      <c r="Q486" s="25"/>
      <c r="R486" s="25"/>
      <c r="S486" s="25"/>
      <c r="T486" s="25"/>
      <c r="U486" s="25"/>
      <c r="V486" s="25"/>
      <c r="W486" s="25"/>
    </row>
    <row r="487" spans="2:23" ht="14.25">
      <c r="B487" s="23"/>
      <c r="C487" s="23"/>
      <c r="D487" s="31"/>
      <c r="E487" s="25"/>
      <c r="F487" s="25"/>
      <c r="G487" s="25"/>
      <c r="H487" s="25"/>
      <c r="I487" s="25"/>
      <c r="J487" s="25"/>
      <c r="K487" s="25"/>
      <c r="L487" s="25"/>
      <c r="M487" s="25"/>
      <c r="N487" s="25"/>
      <c r="O487" s="25"/>
      <c r="P487" s="25"/>
      <c r="Q487" s="25"/>
      <c r="R487" s="25"/>
      <c r="S487" s="25"/>
      <c r="T487" s="25"/>
      <c r="U487" s="25"/>
      <c r="V487" s="25"/>
      <c r="W487" s="25"/>
    </row>
    <row r="488" spans="2:23" ht="14.25">
      <c r="B488" s="23"/>
      <c r="C488" s="23"/>
      <c r="D488" s="31"/>
      <c r="E488" s="25"/>
      <c r="F488" s="25"/>
      <c r="G488" s="25"/>
      <c r="H488" s="25"/>
      <c r="I488" s="25"/>
      <c r="J488" s="25"/>
      <c r="K488" s="25"/>
      <c r="L488" s="25"/>
      <c r="M488" s="25"/>
      <c r="N488" s="25"/>
      <c r="O488" s="25"/>
      <c r="P488" s="25"/>
      <c r="Q488" s="25"/>
      <c r="R488" s="25"/>
      <c r="S488" s="25"/>
      <c r="T488" s="25"/>
      <c r="U488" s="25"/>
      <c r="V488" s="25"/>
      <c r="W488" s="25"/>
    </row>
    <row r="489" spans="2:23" ht="14.25">
      <c r="B489" s="23"/>
      <c r="C489" s="23"/>
      <c r="D489" s="31"/>
      <c r="E489" s="25"/>
      <c r="F489" s="25"/>
      <c r="G489" s="25"/>
      <c r="H489" s="25"/>
      <c r="I489" s="25"/>
      <c r="J489" s="25"/>
      <c r="K489" s="25"/>
      <c r="L489" s="25"/>
      <c r="M489" s="25"/>
      <c r="N489" s="25"/>
      <c r="O489" s="25"/>
      <c r="P489" s="25"/>
      <c r="Q489" s="25"/>
      <c r="R489" s="25"/>
      <c r="S489" s="25"/>
      <c r="T489" s="25"/>
      <c r="U489" s="25"/>
      <c r="V489" s="25"/>
      <c r="W489" s="25"/>
    </row>
    <row r="490" spans="2:23" ht="14.25">
      <c r="B490" s="23"/>
      <c r="C490" s="23"/>
      <c r="D490" s="31"/>
      <c r="E490" s="25"/>
      <c r="F490" s="25"/>
      <c r="G490" s="25"/>
      <c r="H490" s="25"/>
      <c r="I490" s="25"/>
      <c r="J490" s="25"/>
      <c r="K490" s="25"/>
      <c r="L490" s="25"/>
      <c r="M490" s="25"/>
      <c r="N490" s="25"/>
      <c r="O490" s="25"/>
      <c r="P490" s="25"/>
      <c r="Q490" s="25"/>
      <c r="R490" s="25"/>
      <c r="S490" s="25"/>
      <c r="T490" s="25"/>
      <c r="U490" s="25"/>
      <c r="V490" s="25"/>
      <c r="W490" s="25"/>
    </row>
    <row r="491" spans="2:23" ht="14.25">
      <c r="B491" s="23"/>
      <c r="C491" s="23"/>
      <c r="D491" s="31"/>
      <c r="E491" s="25"/>
      <c r="F491" s="25"/>
      <c r="G491" s="25"/>
      <c r="H491" s="25"/>
      <c r="I491" s="25"/>
      <c r="J491" s="25"/>
      <c r="K491" s="25"/>
      <c r="L491" s="25"/>
      <c r="M491" s="25"/>
      <c r="N491" s="25"/>
      <c r="O491" s="25"/>
      <c r="P491" s="25"/>
      <c r="Q491" s="25"/>
      <c r="R491" s="25"/>
      <c r="S491" s="25"/>
      <c r="T491" s="25"/>
      <c r="U491" s="25"/>
      <c r="V491" s="25"/>
      <c r="W491" s="25"/>
    </row>
    <row r="492" spans="2:23" ht="14.25">
      <c r="B492" s="23"/>
      <c r="C492" s="23"/>
      <c r="D492" s="31"/>
      <c r="E492" s="25"/>
      <c r="F492" s="25"/>
      <c r="G492" s="25"/>
      <c r="H492" s="25"/>
      <c r="I492" s="25"/>
      <c r="J492" s="25"/>
      <c r="K492" s="25"/>
      <c r="L492" s="25"/>
      <c r="M492" s="25"/>
      <c r="N492" s="25"/>
      <c r="O492" s="25"/>
      <c r="P492" s="25"/>
      <c r="Q492" s="25"/>
      <c r="R492" s="25"/>
      <c r="S492" s="25"/>
      <c r="T492" s="25"/>
      <c r="U492" s="25"/>
      <c r="V492" s="25"/>
      <c r="W492" s="25"/>
    </row>
    <row r="493" spans="2:23" ht="14.25">
      <c r="B493" s="23"/>
      <c r="C493" s="23"/>
      <c r="D493" s="31"/>
      <c r="E493" s="25"/>
      <c r="F493" s="25"/>
      <c r="G493" s="25"/>
      <c r="H493" s="25"/>
      <c r="I493" s="25"/>
      <c r="J493" s="25"/>
      <c r="K493" s="25"/>
      <c r="L493" s="25"/>
      <c r="M493" s="25"/>
      <c r="N493" s="25"/>
      <c r="O493" s="25"/>
      <c r="P493" s="25"/>
      <c r="Q493" s="25"/>
      <c r="R493" s="25"/>
      <c r="S493" s="25"/>
      <c r="T493" s="25"/>
      <c r="U493" s="25"/>
      <c r="V493" s="25"/>
      <c r="W493" s="25"/>
    </row>
    <row r="494" spans="2:23" ht="14.25">
      <c r="B494" s="23"/>
      <c r="C494" s="23"/>
      <c r="D494" s="31"/>
      <c r="E494" s="25"/>
      <c r="F494" s="25"/>
      <c r="G494" s="25"/>
      <c r="H494" s="25"/>
      <c r="I494" s="25"/>
      <c r="J494" s="25"/>
      <c r="K494" s="25"/>
      <c r="L494" s="25"/>
      <c r="M494" s="25"/>
      <c r="N494" s="25"/>
      <c r="O494" s="25"/>
      <c r="P494" s="25"/>
      <c r="Q494" s="25"/>
      <c r="R494" s="25"/>
      <c r="S494" s="25"/>
      <c r="T494" s="25"/>
      <c r="U494" s="25"/>
      <c r="V494" s="25"/>
      <c r="W494" s="25"/>
    </row>
    <row r="495" spans="2:23" ht="14.25">
      <c r="B495" s="23"/>
      <c r="C495" s="23"/>
      <c r="D495" s="31"/>
      <c r="E495" s="25"/>
      <c r="F495" s="25"/>
      <c r="G495" s="25"/>
      <c r="H495" s="25"/>
      <c r="I495" s="25"/>
      <c r="J495" s="25"/>
      <c r="K495" s="25"/>
      <c r="L495" s="25"/>
      <c r="M495" s="25"/>
      <c r="N495" s="25"/>
      <c r="O495" s="25"/>
      <c r="P495" s="25"/>
      <c r="Q495" s="25"/>
      <c r="R495" s="25"/>
      <c r="S495" s="25"/>
      <c r="T495" s="25"/>
      <c r="U495" s="25"/>
      <c r="V495" s="25"/>
      <c r="W495" s="25"/>
    </row>
    <row r="496" spans="2:23" ht="14.25">
      <c r="B496" s="23"/>
      <c r="C496" s="23"/>
      <c r="D496" s="31"/>
      <c r="E496" s="25"/>
      <c r="F496" s="25"/>
      <c r="G496" s="25"/>
      <c r="H496" s="25"/>
      <c r="I496" s="25"/>
      <c r="J496" s="25"/>
      <c r="K496" s="25"/>
      <c r="L496" s="25"/>
      <c r="M496" s="25"/>
      <c r="N496" s="25"/>
      <c r="O496" s="25"/>
      <c r="P496" s="25"/>
      <c r="Q496" s="25"/>
      <c r="R496" s="25"/>
      <c r="S496" s="25"/>
      <c r="T496" s="25"/>
      <c r="U496" s="25"/>
      <c r="V496" s="25"/>
      <c r="W496" s="25"/>
    </row>
    <row r="497" spans="2:23" ht="14.25">
      <c r="B497" s="23"/>
      <c r="C497" s="23"/>
      <c r="D497" s="31"/>
      <c r="E497" s="25"/>
      <c r="F497" s="25"/>
      <c r="G497" s="25"/>
      <c r="H497" s="25"/>
      <c r="I497" s="25"/>
      <c r="J497" s="25"/>
      <c r="K497" s="25"/>
      <c r="L497" s="25"/>
      <c r="M497" s="25"/>
      <c r="N497" s="25"/>
      <c r="O497" s="25"/>
      <c r="P497" s="25"/>
      <c r="Q497" s="25"/>
      <c r="R497" s="25"/>
      <c r="S497" s="25"/>
      <c r="T497" s="25"/>
      <c r="U497" s="25"/>
      <c r="V497" s="25"/>
      <c r="W497" s="25"/>
    </row>
    <row r="498" spans="2:23" ht="14.25">
      <c r="B498" s="23"/>
      <c r="C498" s="23"/>
      <c r="D498" s="31"/>
      <c r="E498" s="25"/>
      <c r="F498" s="25"/>
      <c r="G498" s="25"/>
      <c r="H498" s="25"/>
      <c r="I498" s="25"/>
      <c r="J498" s="25"/>
      <c r="K498" s="25"/>
      <c r="L498" s="25"/>
      <c r="M498" s="25"/>
      <c r="N498" s="25"/>
      <c r="O498" s="25"/>
      <c r="P498" s="25"/>
      <c r="Q498" s="25"/>
      <c r="R498" s="25"/>
      <c r="S498" s="25"/>
      <c r="T498" s="25"/>
      <c r="U498" s="25"/>
      <c r="V498" s="25"/>
      <c r="W498" s="25"/>
    </row>
    <row r="499" spans="2:23" ht="14.25">
      <c r="B499" s="23"/>
      <c r="C499" s="23"/>
      <c r="D499" s="31"/>
      <c r="E499" s="25"/>
      <c r="F499" s="25"/>
      <c r="G499" s="25"/>
      <c r="H499" s="25"/>
      <c r="I499" s="25"/>
      <c r="J499" s="25"/>
      <c r="K499" s="25"/>
      <c r="L499" s="25"/>
      <c r="M499" s="25"/>
      <c r="N499" s="25"/>
      <c r="O499" s="25"/>
      <c r="P499" s="25"/>
      <c r="Q499" s="25"/>
      <c r="R499" s="25"/>
      <c r="S499" s="25"/>
      <c r="T499" s="25"/>
      <c r="U499" s="25"/>
      <c r="V499" s="25"/>
      <c r="W499" s="25"/>
    </row>
    <row r="500" spans="2:23" ht="14.25">
      <c r="B500" s="23"/>
      <c r="C500" s="23"/>
      <c r="D500" s="31"/>
      <c r="E500" s="25"/>
      <c r="F500" s="25"/>
      <c r="G500" s="25"/>
      <c r="H500" s="25"/>
      <c r="I500" s="25"/>
      <c r="J500" s="25"/>
      <c r="K500" s="25"/>
      <c r="L500" s="25"/>
      <c r="M500" s="25"/>
      <c r="N500" s="25"/>
      <c r="O500" s="25"/>
      <c r="P500" s="25"/>
      <c r="Q500" s="25"/>
      <c r="R500" s="25"/>
      <c r="S500" s="25"/>
      <c r="T500" s="25"/>
      <c r="U500" s="25"/>
      <c r="V500" s="25"/>
      <c r="W500" s="25"/>
    </row>
    <row r="501" spans="2:23" ht="14.25">
      <c r="B501" s="23"/>
      <c r="C501" s="23"/>
      <c r="D501" s="31"/>
      <c r="E501" s="25"/>
      <c r="F501" s="25"/>
      <c r="G501" s="25"/>
      <c r="H501" s="25"/>
      <c r="I501" s="25"/>
      <c r="J501" s="25"/>
      <c r="K501" s="25"/>
      <c r="L501" s="25"/>
      <c r="M501" s="25"/>
      <c r="N501" s="25"/>
      <c r="O501" s="25"/>
      <c r="P501" s="25"/>
      <c r="Q501" s="25"/>
      <c r="R501" s="25"/>
      <c r="S501" s="25"/>
      <c r="T501" s="25"/>
      <c r="U501" s="25"/>
      <c r="V501" s="25"/>
      <c r="W501" s="25"/>
    </row>
    <row r="502" spans="2:23" ht="14.25">
      <c r="B502" s="23"/>
      <c r="C502" s="23"/>
      <c r="D502" s="31"/>
      <c r="E502" s="25"/>
      <c r="F502" s="25"/>
      <c r="G502" s="25"/>
      <c r="H502" s="25"/>
      <c r="I502" s="25"/>
      <c r="J502" s="25"/>
      <c r="K502" s="25"/>
      <c r="L502" s="25"/>
      <c r="M502" s="25"/>
      <c r="N502" s="25"/>
      <c r="O502" s="25"/>
      <c r="P502" s="25"/>
      <c r="Q502" s="25"/>
      <c r="R502" s="25"/>
      <c r="S502" s="25"/>
      <c r="T502" s="25"/>
      <c r="U502" s="25"/>
      <c r="V502" s="25"/>
      <c r="W502" s="25"/>
    </row>
    <row r="503" spans="2:23" ht="14.25">
      <c r="B503" s="23"/>
      <c r="C503" s="23"/>
      <c r="D503" s="31"/>
      <c r="E503" s="25"/>
      <c r="F503" s="25"/>
      <c r="G503" s="25"/>
      <c r="H503" s="25"/>
      <c r="I503" s="25"/>
      <c r="J503" s="25"/>
      <c r="K503" s="25"/>
      <c r="L503" s="25"/>
      <c r="M503" s="25"/>
      <c r="N503" s="25"/>
      <c r="O503" s="25"/>
      <c r="P503" s="25"/>
      <c r="Q503" s="25"/>
      <c r="R503" s="25"/>
      <c r="S503" s="25"/>
      <c r="T503" s="25"/>
      <c r="U503" s="25"/>
      <c r="V503" s="25"/>
      <c r="W503" s="25"/>
    </row>
    <row r="504" spans="2:23" ht="14.25">
      <c r="B504" s="23"/>
      <c r="C504" s="23"/>
      <c r="D504" s="31"/>
      <c r="E504" s="25"/>
      <c r="F504" s="25"/>
      <c r="G504" s="25"/>
      <c r="H504" s="25"/>
      <c r="I504" s="25"/>
      <c r="J504" s="25"/>
      <c r="K504" s="25"/>
      <c r="L504" s="25"/>
      <c r="M504" s="25"/>
      <c r="N504" s="25"/>
      <c r="O504" s="25"/>
      <c r="P504" s="25"/>
      <c r="Q504" s="25"/>
      <c r="R504" s="25"/>
      <c r="S504" s="25"/>
      <c r="T504" s="25"/>
      <c r="U504" s="25"/>
      <c r="V504" s="25"/>
      <c r="W504" s="25"/>
    </row>
    <row r="505" spans="2:23" ht="14.25">
      <c r="B505" s="23"/>
      <c r="C505" s="23"/>
      <c r="D505" s="31"/>
      <c r="E505" s="25"/>
      <c r="F505" s="25"/>
      <c r="G505" s="25"/>
      <c r="H505" s="25"/>
      <c r="I505" s="25"/>
      <c r="J505" s="25"/>
      <c r="K505" s="25"/>
      <c r="L505" s="25"/>
      <c r="M505" s="25"/>
      <c r="N505" s="25"/>
      <c r="O505" s="25"/>
      <c r="P505" s="25"/>
      <c r="Q505" s="25"/>
      <c r="R505" s="25"/>
      <c r="S505" s="25"/>
      <c r="T505" s="25"/>
      <c r="U505" s="25"/>
      <c r="V505" s="25"/>
      <c r="W505" s="25"/>
    </row>
    <row r="506" spans="2:23" ht="14.25">
      <c r="B506" s="23"/>
      <c r="C506" s="23"/>
      <c r="D506" s="31"/>
      <c r="E506" s="25"/>
      <c r="F506" s="25"/>
      <c r="G506" s="25"/>
      <c r="H506" s="25"/>
      <c r="I506" s="25"/>
      <c r="J506" s="25"/>
      <c r="K506" s="25"/>
      <c r="L506" s="25"/>
      <c r="M506" s="25"/>
      <c r="N506" s="25"/>
      <c r="O506" s="25"/>
      <c r="P506" s="25"/>
      <c r="Q506" s="25"/>
      <c r="R506" s="25"/>
      <c r="S506" s="25"/>
      <c r="T506" s="25"/>
      <c r="U506" s="25"/>
      <c r="V506" s="25"/>
      <c r="W506" s="25"/>
    </row>
    <row r="507" spans="2:23" ht="14.25">
      <c r="B507" s="23"/>
      <c r="C507" s="23"/>
      <c r="D507" s="31"/>
      <c r="E507" s="25"/>
      <c r="F507" s="25"/>
      <c r="G507" s="25"/>
      <c r="H507" s="25"/>
      <c r="I507" s="25"/>
      <c r="J507" s="25"/>
      <c r="K507" s="25"/>
      <c r="L507" s="25"/>
      <c r="M507" s="25"/>
      <c r="N507" s="25"/>
      <c r="O507" s="25"/>
      <c r="P507" s="25"/>
      <c r="Q507" s="25"/>
      <c r="R507" s="25"/>
      <c r="S507" s="25"/>
      <c r="T507" s="25"/>
      <c r="U507" s="25"/>
      <c r="V507" s="25"/>
      <c r="W507" s="25"/>
    </row>
    <row r="508" spans="2:23" ht="14.25">
      <c r="B508" s="23"/>
      <c r="C508" s="23"/>
      <c r="D508" s="31"/>
      <c r="E508" s="25"/>
      <c r="F508" s="25"/>
      <c r="G508" s="25"/>
      <c r="H508" s="25"/>
      <c r="I508" s="25"/>
      <c r="J508" s="25"/>
      <c r="K508" s="25"/>
      <c r="L508" s="25"/>
      <c r="M508" s="25"/>
      <c r="N508" s="25"/>
      <c r="O508" s="25"/>
      <c r="P508" s="25"/>
      <c r="Q508" s="25"/>
      <c r="R508" s="25"/>
      <c r="S508" s="25"/>
      <c r="T508" s="25"/>
      <c r="U508" s="25"/>
      <c r="V508" s="25"/>
      <c r="W508" s="25"/>
    </row>
    <row r="509" spans="2:23" ht="14.25">
      <c r="B509" s="23"/>
      <c r="C509" s="23"/>
      <c r="D509" s="31"/>
      <c r="E509" s="25"/>
      <c r="F509" s="25"/>
      <c r="G509" s="25"/>
      <c r="H509" s="25"/>
      <c r="I509" s="25"/>
      <c r="J509" s="25"/>
      <c r="K509" s="25"/>
      <c r="L509" s="25"/>
      <c r="M509" s="25"/>
      <c r="N509" s="25"/>
      <c r="O509" s="25"/>
      <c r="P509" s="25"/>
      <c r="Q509" s="25"/>
      <c r="R509" s="25"/>
      <c r="S509" s="25"/>
      <c r="T509" s="25"/>
      <c r="U509" s="25"/>
      <c r="V509" s="25"/>
      <c r="W509" s="25"/>
    </row>
    <row r="510" spans="2:23" ht="14.25">
      <c r="B510" s="23"/>
      <c r="C510" s="23"/>
      <c r="D510" s="31"/>
      <c r="E510" s="25"/>
      <c r="F510" s="25"/>
      <c r="G510" s="25"/>
      <c r="H510" s="25"/>
      <c r="I510" s="25"/>
      <c r="J510" s="25"/>
      <c r="K510" s="25"/>
      <c r="L510" s="25"/>
      <c r="M510" s="25"/>
      <c r="N510" s="25"/>
      <c r="O510" s="25"/>
      <c r="P510" s="25"/>
      <c r="Q510" s="25"/>
      <c r="R510" s="25"/>
      <c r="S510" s="25"/>
      <c r="T510" s="25"/>
      <c r="U510" s="25"/>
      <c r="V510" s="25"/>
      <c r="W510" s="25"/>
    </row>
    <row r="511" spans="2:23" ht="14.25">
      <c r="B511" s="23"/>
      <c r="C511" s="23"/>
      <c r="D511" s="31"/>
      <c r="E511" s="25"/>
      <c r="F511" s="25"/>
      <c r="G511" s="25"/>
      <c r="H511" s="25"/>
      <c r="I511" s="25"/>
      <c r="J511" s="25"/>
      <c r="K511" s="25"/>
      <c r="L511" s="25"/>
      <c r="M511" s="25"/>
      <c r="N511" s="25"/>
      <c r="O511" s="25"/>
      <c r="P511" s="25"/>
      <c r="Q511" s="25"/>
      <c r="R511" s="25"/>
      <c r="S511" s="25"/>
      <c r="T511" s="25"/>
      <c r="U511" s="25"/>
      <c r="V511" s="25"/>
      <c r="W511" s="25"/>
    </row>
    <row r="512" spans="2:23" ht="14.25">
      <c r="B512" s="23"/>
      <c r="C512" s="23"/>
      <c r="D512" s="31"/>
      <c r="E512" s="25"/>
      <c r="F512" s="25"/>
      <c r="G512" s="25"/>
      <c r="H512" s="25"/>
      <c r="I512" s="25"/>
      <c r="J512" s="25"/>
      <c r="K512" s="25"/>
      <c r="L512" s="25"/>
      <c r="M512" s="25"/>
      <c r="N512" s="25"/>
      <c r="O512" s="25"/>
      <c r="P512" s="25"/>
      <c r="Q512" s="25"/>
      <c r="R512" s="25"/>
      <c r="S512" s="25"/>
      <c r="T512" s="25"/>
      <c r="U512" s="25"/>
      <c r="V512" s="25"/>
      <c r="W512" s="25"/>
    </row>
    <row r="513" spans="2:23" ht="14.25">
      <c r="B513" s="23"/>
      <c r="C513" s="23"/>
      <c r="D513" s="31"/>
      <c r="E513" s="25"/>
      <c r="F513" s="25"/>
      <c r="G513" s="25"/>
      <c r="H513" s="25"/>
      <c r="I513" s="25"/>
      <c r="J513" s="25"/>
      <c r="K513" s="25"/>
      <c r="L513" s="25"/>
      <c r="M513" s="25"/>
      <c r="N513" s="25"/>
      <c r="O513" s="25"/>
      <c r="P513" s="25"/>
      <c r="Q513" s="25"/>
      <c r="R513" s="25"/>
      <c r="S513" s="25"/>
      <c r="T513" s="25"/>
      <c r="U513" s="25"/>
      <c r="V513" s="25"/>
      <c r="W513" s="25"/>
    </row>
    <row r="514" spans="2:23" ht="14.25">
      <c r="B514" s="23"/>
      <c r="C514" s="23"/>
      <c r="D514" s="31"/>
      <c r="E514" s="25"/>
      <c r="F514" s="25"/>
      <c r="G514" s="25"/>
      <c r="H514" s="25"/>
      <c r="I514" s="25"/>
      <c r="J514" s="25"/>
      <c r="K514" s="25"/>
      <c r="L514" s="25"/>
      <c r="M514" s="25"/>
      <c r="N514" s="25"/>
      <c r="O514" s="25"/>
      <c r="P514" s="25"/>
      <c r="Q514" s="25"/>
      <c r="R514" s="25"/>
      <c r="S514" s="25"/>
      <c r="T514" s="25"/>
      <c r="U514" s="25"/>
      <c r="V514" s="25"/>
      <c r="W514" s="25"/>
    </row>
    <row r="515" spans="2:23" ht="14.25">
      <c r="B515" s="23"/>
      <c r="C515" s="23"/>
      <c r="D515" s="31"/>
      <c r="E515" s="25"/>
      <c r="F515" s="25"/>
      <c r="G515" s="25"/>
      <c r="H515" s="25"/>
      <c r="I515" s="25"/>
      <c r="J515" s="25"/>
      <c r="K515" s="25"/>
      <c r="L515" s="25"/>
      <c r="M515" s="25"/>
      <c r="N515" s="25"/>
      <c r="O515" s="25"/>
      <c r="P515" s="25"/>
      <c r="Q515" s="25"/>
      <c r="R515" s="25"/>
      <c r="S515" s="25"/>
      <c r="T515" s="25"/>
      <c r="U515" s="25"/>
      <c r="V515" s="25"/>
      <c r="W515" s="25"/>
    </row>
    <row r="516" spans="2:23" ht="14.25">
      <c r="B516" s="23"/>
      <c r="C516" s="23"/>
      <c r="D516" s="31"/>
      <c r="E516" s="25"/>
      <c r="F516" s="25"/>
      <c r="G516" s="25"/>
      <c r="H516" s="25"/>
      <c r="I516" s="25"/>
      <c r="J516" s="25"/>
      <c r="K516" s="25"/>
      <c r="L516" s="25"/>
      <c r="M516" s="25"/>
      <c r="N516" s="25"/>
      <c r="O516" s="25"/>
      <c r="P516" s="25"/>
      <c r="Q516" s="25"/>
      <c r="R516" s="25"/>
      <c r="S516" s="25"/>
      <c r="T516" s="25"/>
      <c r="U516" s="25"/>
      <c r="V516" s="25"/>
      <c r="W516" s="25"/>
    </row>
    <row r="517" spans="2:23" ht="14.25">
      <c r="B517" s="23"/>
      <c r="C517" s="23"/>
      <c r="D517" s="31"/>
      <c r="E517" s="25"/>
      <c r="F517" s="25"/>
      <c r="G517" s="25"/>
      <c r="H517" s="25"/>
      <c r="I517" s="25"/>
      <c r="J517" s="25"/>
      <c r="K517" s="25"/>
      <c r="L517" s="25"/>
      <c r="M517" s="25"/>
      <c r="N517" s="25"/>
      <c r="O517" s="25"/>
      <c r="P517" s="25"/>
      <c r="Q517" s="25"/>
      <c r="R517" s="25"/>
      <c r="S517" s="25"/>
      <c r="T517" s="25"/>
      <c r="U517" s="25"/>
      <c r="V517" s="25"/>
      <c r="W517" s="25"/>
    </row>
    <row r="518" spans="2:23" ht="14.25">
      <c r="B518" s="23"/>
      <c r="C518" s="23"/>
      <c r="D518" s="31"/>
      <c r="E518" s="25"/>
      <c r="F518" s="25"/>
      <c r="G518" s="25"/>
      <c r="H518" s="25"/>
      <c r="I518" s="25"/>
      <c r="J518" s="25"/>
      <c r="K518" s="25"/>
      <c r="L518" s="25"/>
      <c r="M518" s="25"/>
      <c r="N518" s="25"/>
      <c r="O518" s="25"/>
      <c r="P518" s="25"/>
      <c r="Q518" s="25"/>
      <c r="R518" s="25"/>
      <c r="S518" s="25"/>
      <c r="T518" s="25"/>
      <c r="U518" s="25"/>
      <c r="V518" s="25"/>
      <c r="W518" s="25"/>
    </row>
    <row r="519" spans="2:23" ht="14.25">
      <c r="B519" s="23"/>
      <c r="C519" s="23"/>
      <c r="D519" s="31"/>
      <c r="E519" s="25"/>
      <c r="F519" s="25"/>
      <c r="G519" s="25"/>
      <c r="H519" s="25"/>
      <c r="I519" s="25"/>
      <c r="J519" s="25"/>
      <c r="K519" s="25"/>
      <c r="L519" s="25"/>
      <c r="M519" s="25"/>
      <c r="N519" s="25"/>
      <c r="O519" s="25"/>
      <c r="P519" s="25"/>
      <c r="Q519" s="25"/>
      <c r="R519" s="25"/>
      <c r="S519" s="25"/>
      <c r="T519" s="25"/>
      <c r="U519" s="25"/>
      <c r="V519" s="25"/>
      <c r="W519" s="25"/>
    </row>
    <row r="520" spans="2:23" ht="14.25">
      <c r="B520" s="23"/>
      <c r="C520" s="23"/>
      <c r="D520" s="31"/>
      <c r="E520" s="25"/>
      <c r="F520" s="25"/>
      <c r="G520" s="25"/>
      <c r="H520" s="25"/>
      <c r="I520" s="25"/>
      <c r="J520" s="25"/>
      <c r="K520" s="25"/>
      <c r="L520" s="25"/>
      <c r="M520" s="25"/>
      <c r="N520" s="25"/>
      <c r="O520" s="25"/>
      <c r="P520" s="25"/>
      <c r="Q520" s="25"/>
      <c r="R520" s="25"/>
      <c r="S520" s="25"/>
      <c r="T520" s="25"/>
      <c r="U520" s="25"/>
      <c r="V520" s="25"/>
      <c r="W520" s="25"/>
    </row>
    <row r="521" spans="2:23" ht="14.25">
      <c r="B521" s="23"/>
      <c r="C521" s="23"/>
      <c r="D521" s="31"/>
      <c r="E521" s="25"/>
      <c r="F521" s="25"/>
      <c r="G521" s="25"/>
      <c r="H521" s="25"/>
      <c r="I521" s="25"/>
      <c r="J521" s="25"/>
      <c r="K521" s="25"/>
      <c r="L521" s="25"/>
      <c r="M521" s="25"/>
      <c r="N521" s="25"/>
      <c r="O521" s="25"/>
      <c r="P521" s="25"/>
      <c r="Q521" s="25"/>
      <c r="R521" s="25"/>
      <c r="S521" s="25"/>
      <c r="T521" s="25"/>
      <c r="U521" s="25"/>
      <c r="V521" s="25"/>
      <c r="W521" s="25"/>
    </row>
    <row r="522" spans="2:23" ht="14.25">
      <c r="B522" s="23"/>
      <c r="C522" s="23"/>
      <c r="D522" s="31"/>
      <c r="E522" s="25"/>
      <c r="F522" s="25"/>
      <c r="G522" s="25"/>
      <c r="H522" s="25"/>
      <c r="I522" s="25"/>
      <c r="J522" s="25"/>
      <c r="K522" s="25"/>
      <c r="L522" s="25"/>
      <c r="M522" s="25"/>
      <c r="N522" s="25"/>
      <c r="O522" s="25"/>
      <c r="P522" s="25"/>
      <c r="Q522" s="25"/>
      <c r="R522" s="25"/>
      <c r="S522" s="25"/>
      <c r="T522" s="25"/>
      <c r="U522" s="25"/>
      <c r="V522" s="25"/>
      <c r="W522" s="25"/>
    </row>
    <row r="523" spans="2:23" ht="14.25">
      <c r="B523" s="23"/>
      <c r="C523" s="23"/>
      <c r="D523" s="31"/>
      <c r="E523" s="25"/>
      <c r="F523" s="25"/>
      <c r="G523" s="25"/>
      <c r="H523" s="25"/>
      <c r="I523" s="25"/>
      <c r="J523" s="25"/>
      <c r="K523" s="25"/>
      <c r="L523" s="25"/>
      <c r="M523" s="25"/>
      <c r="N523" s="25"/>
      <c r="O523" s="25"/>
      <c r="P523" s="25"/>
      <c r="Q523" s="25"/>
      <c r="R523" s="25"/>
      <c r="S523" s="25"/>
      <c r="T523" s="25"/>
      <c r="U523" s="25"/>
      <c r="V523" s="25"/>
      <c r="W523" s="25"/>
    </row>
    <row r="524" spans="2:23" ht="14.25">
      <c r="B524" s="23"/>
      <c r="C524" s="23"/>
      <c r="D524" s="31"/>
      <c r="E524" s="25"/>
      <c r="F524" s="25"/>
      <c r="G524" s="25"/>
      <c r="H524" s="25"/>
      <c r="I524" s="25"/>
      <c r="J524" s="25"/>
      <c r="K524" s="25"/>
      <c r="L524" s="25"/>
      <c r="M524" s="25"/>
      <c r="N524" s="25"/>
      <c r="O524" s="25"/>
      <c r="P524" s="25"/>
      <c r="Q524" s="25"/>
      <c r="R524" s="25"/>
      <c r="S524" s="25"/>
      <c r="T524" s="25"/>
      <c r="U524" s="25"/>
      <c r="V524" s="25"/>
      <c r="W524" s="25"/>
    </row>
    <row r="525" spans="2:23" ht="14.25">
      <c r="B525" s="23"/>
      <c r="C525" s="23"/>
      <c r="D525" s="31"/>
      <c r="E525" s="25"/>
      <c r="F525" s="25"/>
      <c r="G525" s="25"/>
      <c r="H525" s="25"/>
      <c r="I525" s="25"/>
      <c r="J525" s="25"/>
      <c r="K525" s="25"/>
      <c r="L525" s="25"/>
      <c r="M525" s="25"/>
      <c r="N525" s="25"/>
      <c r="O525" s="25"/>
      <c r="P525" s="25"/>
      <c r="Q525" s="25"/>
      <c r="R525" s="25"/>
      <c r="S525" s="25"/>
      <c r="T525" s="25"/>
      <c r="U525" s="25"/>
      <c r="V525" s="25"/>
      <c r="W525" s="25"/>
    </row>
    <row r="526" spans="2:23" ht="14.25">
      <c r="B526" s="23"/>
      <c r="C526" s="23"/>
      <c r="D526" s="31"/>
      <c r="E526" s="25"/>
      <c r="F526" s="25"/>
      <c r="G526" s="25"/>
      <c r="H526" s="25"/>
      <c r="I526" s="25"/>
      <c r="J526" s="25"/>
      <c r="K526" s="25"/>
      <c r="L526" s="25"/>
      <c r="M526" s="25"/>
      <c r="N526" s="25"/>
      <c r="O526" s="25"/>
      <c r="P526" s="25"/>
      <c r="Q526" s="25"/>
      <c r="R526" s="25"/>
      <c r="S526" s="25"/>
      <c r="T526" s="25"/>
      <c r="U526" s="25"/>
      <c r="V526" s="25"/>
      <c r="W526" s="25"/>
    </row>
    <row r="527" spans="2:23" ht="14.25">
      <c r="B527" s="23"/>
      <c r="C527" s="23"/>
      <c r="D527" s="31"/>
      <c r="E527" s="25"/>
      <c r="F527" s="25"/>
      <c r="G527" s="25"/>
      <c r="H527" s="25"/>
      <c r="I527" s="25"/>
      <c r="J527" s="25"/>
      <c r="K527" s="25"/>
      <c r="L527" s="25"/>
      <c r="M527" s="25"/>
      <c r="N527" s="25"/>
      <c r="O527" s="25"/>
      <c r="P527" s="25"/>
      <c r="Q527" s="25"/>
      <c r="R527" s="25"/>
      <c r="S527" s="25"/>
      <c r="T527" s="25"/>
      <c r="U527" s="25"/>
      <c r="V527" s="25"/>
      <c r="W527" s="25"/>
    </row>
    <row r="528" spans="2:23" ht="14.25">
      <c r="B528" s="23"/>
      <c r="C528" s="23"/>
      <c r="D528" s="31"/>
      <c r="E528" s="25"/>
      <c r="F528" s="25"/>
      <c r="G528" s="25"/>
      <c r="H528" s="25"/>
      <c r="I528" s="25"/>
      <c r="J528" s="25"/>
      <c r="K528" s="25"/>
      <c r="L528" s="25"/>
      <c r="M528" s="25"/>
      <c r="N528" s="25"/>
      <c r="O528" s="25"/>
      <c r="P528" s="25"/>
      <c r="Q528" s="25"/>
      <c r="R528" s="25"/>
      <c r="S528" s="25"/>
      <c r="T528" s="25"/>
      <c r="U528" s="25"/>
      <c r="V528" s="25"/>
      <c r="W528" s="25"/>
    </row>
    <row r="529" spans="2:23" ht="14.25">
      <c r="B529" s="23"/>
      <c r="C529" s="23"/>
      <c r="D529" s="31"/>
      <c r="E529" s="25"/>
      <c r="F529" s="25"/>
      <c r="G529" s="25"/>
      <c r="H529" s="25"/>
      <c r="I529" s="25"/>
      <c r="J529" s="25"/>
      <c r="K529" s="25"/>
      <c r="L529" s="25"/>
      <c r="M529" s="25"/>
      <c r="N529" s="25"/>
      <c r="O529" s="25"/>
      <c r="P529" s="25"/>
      <c r="Q529" s="25"/>
      <c r="R529" s="25"/>
      <c r="S529" s="25"/>
      <c r="T529" s="25"/>
      <c r="U529" s="25"/>
      <c r="V529" s="25"/>
      <c r="W529" s="25"/>
    </row>
    <row r="530" spans="2:23" ht="14.25">
      <c r="B530" s="23"/>
      <c r="C530" s="23"/>
      <c r="D530" s="31"/>
      <c r="E530" s="25"/>
      <c r="F530" s="25"/>
      <c r="G530" s="25"/>
      <c r="H530" s="25"/>
      <c r="I530" s="25"/>
      <c r="J530" s="25"/>
      <c r="K530" s="25"/>
      <c r="L530" s="25"/>
      <c r="M530" s="25"/>
      <c r="N530" s="25"/>
      <c r="O530" s="25"/>
      <c r="P530" s="25"/>
      <c r="Q530" s="25"/>
      <c r="R530" s="25"/>
      <c r="S530" s="25"/>
      <c r="T530" s="25"/>
      <c r="U530" s="25"/>
      <c r="V530" s="25"/>
      <c r="W530" s="25"/>
    </row>
    <row r="531" spans="2:23" ht="14.25">
      <c r="B531" s="23"/>
      <c r="C531" s="23"/>
      <c r="D531" s="31"/>
      <c r="E531" s="25"/>
      <c r="F531" s="25"/>
      <c r="G531" s="25"/>
      <c r="H531" s="25"/>
      <c r="I531" s="25"/>
      <c r="J531" s="25"/>
      <c r="K531" s="25"/>
      <c r="L531" s="25"/>
      <c r="M531" s="25"/>
      <c r="N531" s="25"/>
      <c r="O531" s="25"/>
      <c r="P531" s="25"/>
      <c r="Q531" s="25"/>
      <c r="R531" s="25"/>
      <c r="S531" s="25"/>
      <c r="T531" s="25"/>
      <c r="U531" s="25"/>
      <c r="V531" s="25"/>
      <c r="W531" s="25"/>
    </row>
    <row r="532" spans="2:23" ht="14.25">
      <c r="B532" s="23"/>
      <c r="C532" s="23"/>
      <c r="D532" s="31"/>
      <c r="E532" s="25"/>
      <c r="F532" s="25"/>
      <c r="G532" s="25"/>
      <c r="H532" s="25"/>
      <c r="I532" s="25"/>
      <c r="J532" s="25"/>
      <c r="K532" s="25"/>
      <c r="L532" s="25"/>
      <c r="M532" s="25"/>
      <c r="N532" s="25"/>
      <c r="O532" s="25"/>
      <c r="P532" s="25"/>
      <c r="Q532" s="25"/>
      <c r="R532" s="25"/>
      <c r="S532" s="25"/>
      <c r="T532" s="25"/>
      <c r="U532" s="25"/>
      <c r="V532" s="25"/>
      <c r="W532" s="25"/>
    </row>
    <row r="533" spans="2:23" ht="14.25">
      <c r="B533" s="23"/>
      <c r="C533" s="23"/>
      <c r="D533" s="31"/>
      <c r="E533" s="25"/>
      <c r="F533" s="25"/>
      <c r="G533" s="25"/>
      <c r="H533" s="25"/>
      <c r="I533" s="25"/>
      <c r="J533" s="25"/>
      <c r="K533" s="25"/>
      <c r="L533" s="25"/>
      <c r="M533" s="25"/>
      <c r="N533" s="25"/>
      <c r="O533" s="25"/>
      <c r="P533" s="25"/>
      <c r="Q533" s="25"/>
      <c r="R533" s="25"/>
      <c r="S533" s="25"/>
      <c r="T533" s="25"/>
      <c r="U533" s="25"/>
      <c r="V533" s="25"/>
      <c r="W533" s="25"/>
    </row>
    <row r="534" spans="2:23" ht="14.25">
      <c r="B534" s="23"/>
      <c r="C534" s="23"/>
      <c r="D534" s="31"/>
      <c r="E534" s="25"/>
      <c r="F534" s="25"/>
      <c r="G534" s="25"/>
      <c r="H534" s="25"/>
      <c r="I534" s="25"/>
      <c r="J534" s="25"/>
      <c r="K534" s="25"/>
      <c r="L534" s="25"/>
      <c r="M534" s="25"/>
      <c r="N534" s="25"/>
      <c r="O534" s="25"/>
      <c r="P534" s="25"/>
      <c r="Q534" s="25"/>
      <c r="R534" s="25"/>
      <c r="S534" s="25"/>
      <c r="T534" s="25"/>
      <c r="U534" s="25"/>
      <c r="V534" s="25"/>
      <c r="W534" s="25"/>
    </row>
    <row r="535" spans="2:23" ht="14.25">
      <c r="B535" s="23"/>
      <c r="C535" s="23"/>
      <c r="D535" s="31"/>
      <c r="E535" s="25"/>
      <c r="F535" s="25"/>
      <c r="G535" s="25"/>
      <c r="H535" s="25"/>
      <c r="I535" s="25"/>
      <c r="J535" s="25"/>
      <c r="K535" s="25"/>
      <c r="L535" s="25"/>
      <c r="M535" s="25"/>
      <c r="N535" s="25"/>
      <c r="O535" s="25"/>
      <c r="P535" s="25"/>
      <c r="Q535" s="25"/>
      <c r="R535" s="25"/>
      <c r="S535" s="25"/>
      <c r="T535" s="25"/>
      <c r="U535" s="25"/>
      <c r="V535" s="25"/>
      <c r="W535" s="25"/>
    </row>
    <row r="536" spans="2:23" ht="14.25">
      <c r="B536" s="23"/>
      <c r="C536" s="23"/>
      <c r="D536" s="31"/>
      <c r="E536" s="25"/>
      <c r="F536" s="25"/>
      <c r="G536" s="25"/>
      <c r="H536" s="25"/>
      <c r="I536" s="25"/>
      <c r="J536" s="25"/>
      <c r="K536" s="25"/>
      <c r="L536" s="25"/>
      <c r="M536" s="25"/>
      <c r="N536" s="25"/>
      <c r="O536" s="25"/>
      <c r="P536" s="25"/>
      <c r="Q536" s="25"/>
      <c r="R536" s="25"/>
      <c r="S536" s="25"/>
      <c r="T536" s="25"/>
      <c r="U536" s="25"/>
      <c r="V536" s="25"/>
      <c r="W536" s="25"/>
    </row>
    <row r="537" spans="2:23" ht="14.25">
      <c r="B537" s="23"/>
      <c r="C537" s="23"/>
      <c r="D537" s="31"/>
      <c r="E537" s="25"/>
      <c r="F537" s="25"/>
      <c r="G537" s="25"/>
      <c r="H537" s="25"/>
      <c r="I537" s="25"/>
      <c r="J537" s="25"/>
      <c r="K537" s="25"/>
      <c r="L537" s="25"/>
      <c r="M537" s="25"/>
      <c r="N537" s="25"/>
      <c r="O537" s="25"/>
      <c r="P537" s="25"/>
      <c r="Q537" s="25"/>
      <c r="R537" s="25"/>
      <c r="S537" s="25"/>
      <c r="T537" s="25"/>
      <c r="U537" s="25"/>
      <c r="V537" s="25"/>
      <c r="W537" s="25"/>
    </row>
    <row r="538" spans="2:23" ht="14.25">
      <c r="B538" s="23"/>
      <c r="C538" s="23"/>
      <c r="D538" s="31"/>
      <c r="E538" s="25"/>
      <c r="F538" s="25"/>
      <c r="G538" s="25"/>
      <c r="H538" s="25"/>
      <c r="I538" s="25"/>
      <c r="J538" s="25"/>
      <c r="K538" s="25"/>
      <c r="L538" s="25"/>
      <c r="M538" s="25"/>
      <c r="N538" s="25"/>
      <c r="O538" s="25"/>
      <c r="P538" s="25"/>
      <c r="Q538" s="25"/>
      <c r="R538" s="25"/>
      <c r="S538" s="25"/>
      <c r="T538" s="25"/>
      <c r="U538" s="25"/>
      <c r="V538" s="25"/>
      <c r="W538" s="25"/>
    </row>
    <row r="539" spans="2:23" ht="14.25">
      <c r="B539" s="23"/>
      <c r="C539" s="23"/>
      <c r="D539" s="31"/>
      <c r="E539" s="25"/>
      <c r="F539" s="25"/>
      <c r="G539" s="25"/>
      <c r="H539" s="25"/>
      <c r="I539" s="25"/>
      <c r="J539" s="25"/>
      <c r="K539" s="25"/>
      <c r="L539" s="25"/>
      <c r="M539" s="25"/>
      <c r="N539" s="25"/>
      <c r="O539" s="25"/>
      <c r="P539" s="25"/>
      <c r="Q539" s="25"/>
      <c r="R539" s="25"/>
      <c r="S539" s="25"/>
      <c r="T539" s="25"/>
      <c r="U539" s="25"/>
      <c r="V539" s="25"/>
      <c r="W539" s="25"/>
    </row>
    <row r="540" spans="2:23" ht="14.25">
      <c r="B540" s="23"/>
      <c r="C540" s="23"/>
      <c r="D540" s="31"/>
      <c r="E540" s="25"/>
      <c r="F540" s="25"/>
      <c r="G540" s="25"/>
      <c r="H540" s="25"/>
      <c r="I540" s="25"/>
      <c r="J540" s="25"/>
      <c r="K540" s="25"/>
      <c r="L540" s="25"/>
      <c r="M540" s="25"/>
      <c r="N540" s="25"/>
      <c r="O540" s="25"/>
      <c r="P540" s="25"/>
      <c r="Q540" s="25"/>
      <c r="R540" s="25"/>
      <c r="S540" s="25"/>
      <c r="T540" s="25"/>
      <c r="U540" s="25"/>
      <c r="V540" s="25"/>
      <c r="W540" s="25"/>
    </row>
    <row r="541" spans="2:23" ht="14.25">
      <c r="B541" s="23"/>
      <c r="C541" s="23"/>
      <c r="D541" s="31"/>
      <c r="E541" s="25"/>
      <c r="F541" s="25"/>
      <c r="G541" s="25"/>
      <c r="H541" s="25"/>
      <c r="I541" s="25"/>
      <c r="J541" s="25"/>
      <c r="K541" s="25"/>
      <c r="L541" s="25"/>
      <c r="M541" s="25"/>
      <c r="N541" s="25"/>
      <c r="O541" s="25"/>
      <c r="P541" s="25"/>
      <c r="Q541" s="25"/>
      <c r="R541" s="25"/>
      <c r="S541" s="25"/>
      <c r="T541" s="25"/>
      <c r="U541" s="25"/>
      <c r="V541" s="25"/>
      <c r="W541" s="25"/>
    </row>
    <row r="542" spans="2:23" ht="14.25">
      <c r="B542" s="23"/>
      <c r="C542" s="23"/>
      <c r="D542" s="31"/>
      <c r="E542" s="25"/>
      <c r="F542" s="25"/>
      <c r="G542" s="25"/>
      <c r="H542" s="25"/>
      <c r="I542" s="25"/>
      <c r="J542" s="25"/>
      <c r="K542" s="25"/>
      <c r="L542" s="25"/>
      <c r="M542" s="25"/>
      <c r="N542" s="25"/>
      <c r="O542" s="25"/>
      <c r="P542" s="25"/>
      <c r="Q542" s="25"/>
      <c r="R542" s="25"/>
      <c r="S542" s="25"/>
      <c r="T542" s="25"/>
      <c r="U542" s="25"/>
      <c r="V542" s="25"/>
      <c r="W542" s="25"/>
    </row>
    <row r="543" spans="2:23" ht="14.25">
      <c r="B543" s="23"/>
      <c r="C543" s="23"/>
      <c r="D543" s="31"/>
      <c r="E543" s="25"/>
      <c r="F543" s="25"/>
      <c r="G543" s="25"/>
      <c r="H543" s="25"/>
      <c r="I543" s="25"/>
      <c r="J543" s="25"/>
      <c r="K543" s="25"/>
      <c r="L543" s="25"/>
      <c r="M543" s="25"/>
      <c r="N543" s="25"/>
      <c r="O543" s="25"/>
      <c r="P543" s="25"/>
      <c r="Q543" s="25"/>
      <c r="R543" s="25"/>
      <c r="S543" s="25"/>
      <c r="T543" s="25"/>
      <c r="U543" s="25"/>
      <c r="V543" s="25"/>
      <c r="W543" s="25"/>
    </row>
    <row r="544" spans="2:23" ht="14.25">
      <c r="B544" s="23"/>
      <c r="C544" s="23"/>
      <c r="D544" s="31"/>
      <c r="E544" s="25"/>
      <c r="F544" s="25"/>
      <c r="G544" s="25"/>
      <c r="H544" s="25"/>
      <c r="I544" s="25"/>
      <c r="J544" s="25"/>
      <c r="K544" s="25"/>
      <c r="L544" s="25"/>
      <c r="M544" s="25"/>
      <c r="N544" s="25"/>
      <c r="O544" s="25"/>
      <c r="P544" s="25"/>
      <c r="Q544" s="25"/>
      <c r="R544" s="25"/>
      <c r="S544" s="25"/>
      <c r="T544" s="25"/>
      <c r="U544" s="25"/>
      <c r="V544" s="25"/>
      <c r="W544" s="25"/>
    </row>
    <row r="545" spans="2:23" ht="14.25">
      <c r="B545" s="23"/>
      <c r="C545" s="23"/>
      <c r="D545" s="31"/>
      <c r="E545" s="25"/>
      <c r="F545" s="25"/>
      <c r="G545" s="25"/>
      <c r="H545" s="25"/>
      <c r="I545" s="25"/>
      <c r="J545" s="25"/>
      <c r="K545" s="25"/>
      <c r="L545" s="25"/>
      <c r="M545" s="25"/>
      <c r="N545" s="25"/>
      <c r="O545" s="25"/>
      <c r="P545" s="25"/>
      <c r="Q545" s="25"/>
      <c r="R545" s="25"/>
      <c r="S545" s="25"/>
      <c r="T545" s="25"/>
      <c r="U545" s="25"/>
      <c r="V545" s="25"/>
      <c r="W545" s="25"/>
    </row>
    <row r="546" spans="2:23" ht="14.25">
      <c r="B546" s="23"/>
      <c r="C546" s="23"/>
      <c r="D546" s="31"/>
      <c r="E546" s="25"/>
      <c r="F546" s="25"/>
      <c r="G546" s="25"/>
      <c r="H546" s="25"/>
      <c r="I546" s="25"/>
      <c r="J546" s="25"/>
      <c r="K546" s="25"/>
      <c r="L546" s="25"/>
      <c r="M546" s="25"/>
      <c r="N546" s="25"/>
      <c r="O546" s="25"/>
      <c r="P546" s="25"/>
      <c r="Q546" s="25"/>
      <c r="R546" s="25"/>
      <c r="S546" s="25"/>
      <c r="T546" s="25"/>
      <c r="U546" s="25"/>
      <c r="V546" s="25"/>
      <c r="W546" s="25"/>
    </row>
    <row r="547" spans="2:23" ht="14.25">
      <c r="B547" s="23"/>
      <c r="C547" s="23"/>
      <c r="D547" s="31"/>
      <c r="E547" s="25"/>
      <c r="F547" s="25"/>
      <c r="G547" s="25"/>
      <c r="H547" s="25"/>
      <c r="I547" s="25"/>
      <c r="J547" s="25"/>
      <c r="K547" s="25"/>
      <c r="L547" s="25"/>
      <c r="M547" s="25"/>
      <c r="N547" s="25"/>
      <c r="O547" s="25"/>
      <c r="P547" s="25"/>
      <c r="Q547" s="25"/>
      <c r="R547" s="25"/>
      <c r="S547" s="25"/>
      <c r="T547" s="25"/>
      <c r="U547" s="25"/>
      <c r="V547" s="25"/>
      <c r="W547" s="25"/>
    </row>
    <row r="548" spans="2:23" ht="14.25">
      <c r="B548" s="23"/>
      <c r="C548" s="23"/>
      <c r="D548" s="31"/>
      <c r="E548" s="25"/>
      <c r="F548" s="25"/>
      <c r="G548" s="25"/>
      <c r="H548" s="25"/>
      <c r="I548" s="25"/>
      <c r="J548" s="25"/>
      <c r="K548" s="25"/>
      <c r="L548" s="25"/>
      <c r="M548" s="25"/>
      <c r="N548" s="25"/>
      <c r="O548" s="25"/>
      <c r="P548" s="25"/>
      <c r="Q548" s="25"/>
      <c r="R548" s="25"/>
      <c r="S548" s="25"/>
      <c r="T548" s="25"/>
      <c r="U548" s="25"/>
      <c r="V548" s="25"/>
      <c r="W548" s="25"/>
    </row>
    <row r="549" spans="2:23" ht="14.25">
      <c r="B549" s="23"/>
      <c r="C549" s="23"/>
      <c r="D549" s="31"/>
      <c r="E549" s="25"/>
      <c r="F549" s="25"/>
      <c r="G549" s="25"/>
      <c r="H549" s="25"/>
      <c r="I549" s="25"/>
      <c r="J549" s="25"/>
      <c r="K549" s="25"/>
      <c r="L549" s="25"/>
      <c r="M549" s="25"/>
      <c r="N549" s="25"/>
      <c r="O549" s="25"/>
      <c r="P549" s="25"/>
      <c r="Q549" s="25"/>
      <c r="R549" s="25"/>
      <c r="S549" s="25"/>
      <c r="T549" s="25"/>
      <c r="U549" s="25"/>
      <c r="V549" s="25"/>
      <c r="W549" s="25"/>
    </row>
    <row r="550" spans="2:23" ht="14.25">
      <c r="B550" s="23"/>
      <c r="C550" s="23"/>
      <c r="D550" s="31"/>
      <c r="E550" s="25"/>
      <c r="F550" s="25"/>
      <c r="G550" s="25"/>
      <c r="H550" s="25"/>
      <c r="I550" s="25"/>
      <c r="J550" s="25"/>
      <c r="K550" s="25"/>
      <c r="L550" s="25"/>
      <c r="M550" s="25"/>
      <c r="N550" s="25"/>
      <c r="O550" s="25"/>
      <c r="P550" s="25"/>
      <c r="Q550" s="25"/>
      <c r="R550" s="25"/>
      <c r="S550" s="25"/>
      <c r="T550" s="25"/>
      <c r="U550" s="25"/>
      <c r="V550" s="25"/>
      <c r="W550" s="25"/>
    </row>
    <row r="551" spans="2:23" ht="14.25">
      <c r="B551" s="23"/>
      <c r="C551" s="23"/>
      <c r="D551" s="31"/>
      <c r="E551" s="25"/>
      <c r="F551" s="25"/>
      <c r="G551" s="25"/>
      <c r="H551" s="25"/>
      <c r="I551" s="25"/>
      <c r="J551" s="25"/>
      <c r="K551" s="25"/>
      <c r="L551" s="25"/>
      <c r="M551" s="25"/>
      <c r="N551" s="25"/>
      <c r="O551" s="25"/>
      <c r="P551" s="25"/>
      <c r="Q551" s="25"/>
      <c r="R551" s="25"/>
      <c r="S551" s="25"/>
      <c r="T551" s="25"/>
      <c r="U551" s="25"/>
      <c r="V551" s="25"/>
      <c r="W551" s="25"/>
    </row>
    <row r="552" spans="2:23" ht="14.25">
      <c r="B552" s="23"/>
      <c r="C552" s="23"/>
      <c r="D552" s="31"/>
      <c r="E552" s="25"/>
      <c r="F552" s="25"/>
      <c r="G552" s="25"/>
      <c r="H552" s="25"/>
      <c r="I552" s="25"/>
      <c r="J552" s="25"/>
      <c r="K552" s="25"/>
      <c r="L552" s="25"/>
      <c r="M552" s="25"/>
      <c r="N552" s="25"/>
      <c r="O552" s="25"/>
      <c r="P552" s="25"/>
      <c r="Q552" s="25"/>
      <c r="R552" s="25"/>
      <c r="S552" s="25"/>
      <c r="T552" s="25"/>
      <c r="U552" s="25"/>
      <c r="V552" s="25"/>
      <c r="W552" s="25"/>
    </row>
    <row r="553" spans="2:23" ht="14.25">
      <c r="B553" s="23"/>
      <c r="C553" s="23"/>
      <c r="D553" s="31"/>
      <c r="E553" s="25"/>
      <c r="F553" s="25"/>
      <c r="G553" s="25"/>
      <c r="H553" s="25"/>
      <c r="I553" s="25"/>
      <c r="J553" s="25"/>
      <c r="K553" s="25"/>
      <c r="L553" s="25"/>
      <c r="M553" s="25"/>
      <c r="N553" s="25"/>
      <c r="O553" s="25"/>
      <c r="P553" s="25"/>
      <c r="Q553" s="25"/>
      <c r="R553" s="25"/>
      <c r="S553" s="25"/>
      <c r="T553" s="25"/>
      <c r="U553" s="25"/>
      <c r="V553" s="25"/>
      <c r="W553" s="25"/>
    </row>
    <row r="554" spans="2:23" ht="14.25">
      <c r="B554" s="23"/>
      <c r="C554" s="23"/>
      <c r="D554" s="31"/>
      <c r="E554" s="25"/>
      <c r="F554" s="25"/>
      <c r="G554" s="25"/>
      <c r="H554" s="25"/>
      <c r="I554" s="25"/>
      <c r="J554" s="25"/>
      <c r="K554" s="25"/>
      <c r="L554" s="25"/>
      <c r="M554" s="25"/>
      <c r="N554" s="25"/>
      <c r="O554" s="25"/>
      <c r="P554" s="25"/>
      <c r="Q554" s="25"/>
      <c r="R554" s="25"/>
      <c r="S554" s="25"/>
      <c r="T554" s="25"/>
      <c r="U554" s="25"/>
      <c r="V554" s="25"/>
      <c r="W554" s="25"/>
    </row>
    <row r="555" spans="2:23" ht="14.25">
      <c r="B555" s="23"/>
      <c r="C555" s="23"/>
      <c r="D555" s="31"/>
      <c r="E555" s="25"/>
      <c r="F555" s="25"/>
      <c r="G555" s="25"/>
      <c r="H555" s="25"/>
      <c r="I555" s="25"/>
      <c r="J555" s="25"/>
      <c r="K555" s="25"/>
      <c r="L555" s="25"/>
      <c r="M555" s="25"/>
      <c r="N555" s="25"/>
      <c r="O555" s="25"/>
      <c r="P555" s="25"/>
      <c r="Q555" s="25"/>
      <c r="R555" s="25"/>
      <c r="S555" s="25"/>
      <c r="T555" s="25"/>
      <c r="U555" s="25"/>
      <c r="V555" s="25"/>
      <c r="W555" s="25"/>
    </row>
    <row r="556" spans="2:23" ht="14.25">
      <c r="B556" s="23"/>
      <c r="C556" s="23"/>
      <c r="D556" s="31"/>
      <c r="E556" s="25"/>
      <c r="F556" s="25"/>
      <c r="G556" s="25"/>
      <c r="H556" s="25"/>
      <c r="I556" s="25"/>
      <c r="J556" s="25"/>
      <c r="K556" s="25"/>
      <c r="L556" s="25"/>
      <c r="M556" s="25"/>
      <c r="N556" s="25"/>
      <c r="O556" s="25"/>
      <c r="P556" s="25"/>
      <c r="Q556" s="25"/>
      <c r="R556" s="25"/>
      <c r="S556" s="25"/>
      <c r="T556" s="25"/>
      <c r="U556" s="25"/>
      <c r="V556" s="25"/>
      <c r="W556" s="25"/>
    </row>
    <row r="557" spans="2:23" ht="14.25">
      <c r="B557" s="23"/>
      <c r="C557" s="23"/>
      <c r="D557" s="31"/>
      <c r="E557" s="25"/>
      <c r="F557" s="25"/>
      <c r="G557" s="25"/>
      <c r="H557" s="25"/>
      <c r="I557" s="25"/>
      <c r="J557" s="25"/>
      <c r="K557" s="25"/>
      <c r="L557" s="25"/>
      <c r="M557" s="25"/>
      <c r="N557" s="25"/>
      <c r="O557" s="25"/>
      <c r="P557" s="25"/>
      <c r="Q557" s="25"/>
      <c r="R557" s="25"/>
      <c r="S557" s="25"/>
      <c r="T557" s="25"/>
      <c r="U557" s="25"/>
      <c r="V557" s="25"/>
      <c r="W557" s="25"/>
    </row>
    <row r="558" spans="2:23" ht="14.25">
      <c r="B558" s="23"/>
      <c r="C558" s="23"/>
      <c r="D558" s="31"/>
      <c r="E558" s="25"/>
      <c r="F558" s="25"/>
      <c r="G558" s="25"/>
      <c r="H558" s="25"/>
      <c r="I558" s="25"/>
      <c r="J558" s="25"/>
      <c r="K558" s="25"/>
      <c r="L558" s="25"/>
      <c r="M558" s="25"/>
      <c r="N558" s="25"/>
      <c r="O558" s="25"/>
      <c r="P558" s="25"/>
      <c r="Q558" s="25"/>
      <c r="R558" s="25"/>
      <c r="S558" s="25"/>
      <c r="T558" s="25"/>
      <c r="U558" s="25"/>
      <c r="V558" s="25"/>
      <c r="W558" s="25"/>
    </row>
    <row r="559" spans="2:23" ht="14.25">
      <c r="B559" s="23"/>
      <c r="C559" s="23"/>
      <c r="D559" s="31"/>
      <c r="E559" s="25"/>
      <c r="F559" s="25"/>
      <c r="G559" s="25"/>
      <c r="H559" s="25"/>
      <c r="I559" s="25"/>
      <c r="J559" s="25"/>
      <c r="K559" s="25"/>
      <c r="L559" s="25"/>
      <c r="M559" s="25"/>
      <c r="N559" s="25"/>
      <c r="O559" s="25"/>
      <c r="P559" s="25"/>
      <c r="Q559" s="25"/>
      <c r="R559" s="25"/>
      <c r="S559" s="25"/>
      <c r="T559" s="25"/>
      <c r="U559" s="25"/>
      <c r="V559" s="25"/>
      <c r="W559" s="25"/>
    </row>
    <row r="560" spans="2:23" ht="14.25">
      <c r="B560" s="23"/>
      <c r="C560" s="23"/>
      <c r="D560" s="31"/>
      <c r="E560" s="25"/>
      <c r="F560" s="25"/>
      <c r="G560" s="25"/>
      <c r="H560" s="25"/>
      <c r="I560" s="25"/>
      <c r="J560" s="25"/>
      <c r="K560" s="25"/>
      <c r="L560" s="25"/>
      <c r="M560" s="25"/>
      <c r="N560" s="25"/>
      <c r="O560" s="25"/>
      <c r="P560" s="25"/>
      <c r="Q560" s="25"/>
      <c r="R560" s="25"/>
      <c r="S560" s="25"/>
      <c r="T560" s="25"/>
      <c r="U560" s="25"/>
      <c r="V560" s="25"/>
      <c r="W560" s="25"/>
    </row>
    <row r="561" spans="2:23" ht="14.25">
      <c r="B561" s="23"/>
      <c r="C561" s="23"/>
      <c r="D561" s="31"/>
      <c r="E561" s="25"/>
      <c r="F561" s="25"/>
      <c r="G561" s="25"/>
      <c r="H561" s="25"/>
      <c r="I561" s="25"/>
      <c r="J561" s="25"/>
      <c r="K561" s="25"/>
      <c r="L561" s="25"/>
      <c r="M561" s="25"/>
      <c r="N561" s="25"/>
      <c r="O561" s="25"/>
      <c r="P561" s="25"/>
      <c r="Q561" s="25"/>
      <c r="R561" s="25"/>
      <c r="S561" s="25"/>
      <c r="T561" s="25"/>
      <c r="U561" s="25"/>
      <c r="V561" s="25"/>
      <c r="W561" s="25"/>
    </row>
    <row r="562" spans="2:23" ht="14.25">
      <c r="B562" s="23"/>
      <c r="C562" s="23"/>
      <c r="D562" s="31"/>
      <c r="E562" s="25"/>
      <c r="F562" s="25"/>
      <c r="G562" s="25"/>
      <c r="H562" s="25"/>
      <c r="I562" s="25"/>
      <c r="J562" s="25"/>
      <c r="K562" s="25"/>
      <c r="L562" s="25"/>
      <c r="M562" s="25"/>
      <c r="N562" s="25"/>
      <c r="O562" s="25"/>
      <c r="P562" s="25"/>
      <c r="Q562" s="25"/>
      <c r="R562" s="25"/>
      <c r="S562" s="25"/>
      <c r="T562" s="25"/>
      <c r="U562" s="25"/>
      <c r="V562" s="25"/>
      <c r="W562" s="25"/>
    </row>
    <row r="563" spans="2:23" ht="14.25">
      <c r="B563" s="23"/>
      <c r="C563" s="23"/>
      <c r="D563" s="31"/>
      <c r="E563" s="25"/>
      <c r="F563" s="25"/>
      <c r="G563" s="25"/>
      <c r="H563" s="25"/>
      <c r="I563" s="25"/>
      <c r="J563" s="25"/>
      <c r="K563" s="25"/>
      <c r="L563" s="25"/>
      <c r="M563" s="25"/>
      <c r="N563" s="25"/>
      <c r="O563" s="25"/>
      <c r="P563" s="25"/>
      <c r="Q563" s="25"/>
      <c r="R563" s="25"/>
      <c r="S563" s="25"/>
      <c r="T563" s="25"/>
      <c r="U563" s="25"/>
      <c r="V563" s="25"/>
      <c r="W563" s="25"/>
    </row>
    <row r="564" spans="2:23" ht="14.25">
      <c r="B564" s="23"/>
      <c r="C564" s="23"/>
      <c r="D564" s="31"/>
      <c r="E564" s="25"/>
      <c r="F564" s="25"/>
      <c r="G564" s="25"/>
      <c r="H564" s="25"/>
      <c r="I564" s="25"/>
      <c r="J564" s="25"/>
      <c r="K564" s="25"/>
      <c r="L564" s="25"/>
      <c r="M564" s="25"/>
      <c r="N564" s="25"/>
      <c r="O564" s="25"/>
      <c r="P564" s="25"/>
      <c r="Q564" s="25"/>
      <c r="R564" s="25"/>
      <c r="S564" s="25"/>
      <c r="T564" s="25"/>
      <c r="U564" s="25"/>
      <c r="V564" s="25"/>
      <c r="W564" s="25"/>
    </row>
    <row r="565" spans="2:23" ht="14.25">
      <c r="B565" s="23"/>
      <c r="C565" s="23"/>
      <c r="D565" s="31"/>
      <c r="E565" s="25"/>
      <c r="F565" s="25"/>
      <c r="G565" s="25"/>
      <c r="H565" s="25"/>
      <c r="I565" s="25"/>
      <c r="J565" s="25"/>
      <c r="K565" s="25"/>
      <c r="L565" s="25"/>
      <c r="M565" s="25"/>
      <c r="N565" s="25"/>
      <c r="O565" s="25"/>
      <c r="P565" s="25"/>
      <c r="Q565" s="25"/>
      <c r="R565" s="25"/>
      <c r="S565" s="25"/>
      <c r="T565" s="25"/>
      <c r="U565" s="25"/>
      <c r="V565" s="25"/>
      <c r="W565" s="25"/>
    </row>
    <row r="566" spans="2:23" ht="14.25">
      <c r="B566" s="23"/>
      <c r="C566" s="23"/>
      <c r="D566" s="31"/>
      <c r="E566" s="25"/>
      <c r="F566" s="25"/>
      <c r="G566" s="25"/>
      <c r="H566" s="25"/>
      <c r="I566" s="25"/>
      <c r="J566" s="25"/>
      <c r="K566" s="25"/>
      <c r="L566" s="25"/>
      <c r="M566" s="25"/>
      <c r="N566" s="25"/>
      <c r="O566" s="25"/>
      <c r="P566" s="25"/>
      <c r="Q566" s="25"/>
      <c r="R566" s="25"/>
      <c r="S566" s="25"/>
      <c r="T566" s="25"/>
      <c r="U566" s="25"/>
      <c r="V566" s="25"/>
      <c r="W566" s="25"/>
    </row>
    <row r="567" spans="2:23" ht="14.25">
      <c r="B567" s="23"/>
      <c r="C567" s="23"/>
      <c r="D567" s="31"/>
      <c r="E567" s="25"/>
      <c r="F567" s="25"/>
      <c r="G567" s="25"/>
      <c r="H567" s="25"/>
      <c r="I567" s="25"/>
      <c r="J567" s="25"/>
      <c r="K567" s="25"/>
      <c r="L567" s="25"/>
      <c r="M567" s="25"/>
      <c r="N567" s="25"/>
      <c r="O567" s="25"/>
      <c r="P567" s="25"/>
      <c r="Q567" s="25"/>
      <c r="R567" s="25"/>
      <c r="S567" s="25"/>
      <c r="T567" s="25"/>
      <c r="U567" s="25"/>
      <c r="V567" s="25"/>
      <c r="W567" s="25"/>
    </row>
    <row r="568" spans="2:23" ht="14.25">
      <c r="B568" s="23"/>
      <c r="C568" s="23"/>
      <c r="D568" s="31"/>
      <c r="E568" s="25"/>
      <c r="F568" s="25"/>
      <c r="G568" s="25"/>
      <c r="H568" s="25"/>
      <c r="I568" s="25"/>
      <c r="J568" s="25"/>
      <c r="K568" s="25"/>
      <c r="L568" s="25"/>
      <c r="M568" s="25"/>
      <c r="N568" s="25"/>
      <c r="O568" s="25"/>
      <c r="P568" s="25"/>
      <c r="Q568" s="25"/>
      <c r="R568" s="25"/>
      <c r="S568" s="25"/>
      <c r="T568" s="25"/>
      <c r="U568" s="25"/>
      <c r="V568" s="25"/>
      <c r="W568" s="25"/>
    </row>
    <row r="569" spans="2:23" ht="14.25">
      <c r="B569" s="23"/>
      <c r="C569" s="23"/>
      <c r="D569" s="31"/>
      <c r="E569" s="25"/>
      <c r="F569" s="25"/>
      <c r="G569" s="25"/>
      <c r="H569" s="25"/>
      <c r="I569" s="25"/>
      <c r="J569" s="25"/>
      <c r="K569" s="25"/>
      <c r="L569" s="25"/>
      <c r="M569" s="25"/>
      <c r="N569" s="25"/>
      <c r="O569" s="25"/>
      <c r="P569" s="25"/>
      <c r="Q569" s="25"/>
      <c r="R569" s="25"/>
      <c r="S569" s="25"/>
      <c r="T569" s="25"/>
      <c r="U569" s="25"/>
      <c r="V569" s="25"/>
      <c r="W569" s="25"/>
    </row>
    <row r="570" spans="2:23" ht="14.25">
      <c r="B570" s="23"/>
      <c r="C570" s="23"/>
      <c r="D570" s="31"/>
      <c r="E570" s="25"/>
      <c r="F570" s="25"/>
      <c r="G570" s="25"/>
      <c r="H570" s="25"/>
      <c r="I570" s="25"/>
      <c r="J570" s="25"/>
      <c r="K570" s="25"/>
      <c r="L570" s="25"/>
      <c r="M570" s="25"/>
      <c r="N570" s="25"/>
      <c r="O570" s="25"/>
      <c r="P570" s="25"/>
      <c r="Q570" s="25"/>
      <c r="R570" s="25"/>
      <c r="S570" s="25"/>
      <c r="T570" s="25"/>
      <c r="U570" s="25"/>
      <c r="V570" s="25"/>
      <c r="W570" s="25"/>
    </row>
    <row r="571" spans="2:23" ht="14.25">
      <c r="B571" s="23"/>
      <c r="C571" s="23"/>
      <c r="D571" s="31"/>
      <c r="E571" s="25"/>
      <c r="F571" s="25"/>
      <c r="G571" s="25"/>
      <c r="H571" s="25"/>
      <c r="I571" s="25"/>
      <c r="J571" s="25"/>
      <c r="K571" s="25"/>
      <c r="L571" s="25"/>
      <c r="M571" s="25"/>
      <c r="N571" s="25"/>
      <c r="O571" s="25"/>
      <c r="P571" s="25"/>
      <c r="Q571" s="25"/>
      <c r="R571" s="25"/>
      <c r="S571" s="25"/>
      <c r="T571" s="25"/>
      <c r="U571" s="25"/>
      <c r="V571" s="25"/>
      <c r="W571" s="25"/>
    </row>
    <row r="572" spans="2:23" ht="14.25">
      <c r="B572" s="23"/>
      <c r="C572" s="23"/>
      <c r="D572" s="31"/>
      <c r="E572" s="25"/>
      <c r="F572" s="25"/>
      <c r="G572" s="25"/>
      <c r="H572" s="25"/>
      <c r="I572" s="25"/>
      <c r="J572" s="25"/>
      <c r="K572" s="25"/>
      <c r="L572" s="25"/>
      <c r="M572" s="25"/>
      <c r="N572" s="25"/>
      <c r="O572" s="25"/>
      <c r="P572" s="25"/>
      <c r="Q572" s="25"/>
      <c r="R572" s="25"/>
      <c r="S572" s="25"/>
      <c r="T572" s="25"/>
      <c r="U572" s="25"/>
      <c r="V572" s="25"/>
      <c r="W572" s="25"/>
    </row>
    <row r="573" spans="2:23" ht="14.25">
      <c r="B573" s="23"/>
      <c r="C573" s="23"/>
      <c r="D573" s="31"/>
      <c r="E573" s="25"/>
      <c r="F573" s="25"/>
      <c r="G573" s="25"/>
      <c r="H573" s="25"/>
      <c r="I573" s="25"/>
      <c r="J573" s="25"/>
      <c r="K573" s="25"/>
      <c r="L573" s="25"/>
      <c r="M573" s="25"/>
      <c r="N573" s="25"/>
      <c r="O573" s="25"/>
      <c r="P573" s="25"/>
      <c r="Q573" s="25"/>
      <c r="R573" s="25"/>
      <c r="S573" s="25"/>
      <c r="T573" s="25"/>
      <c r="U573" s="25"/>
      <c r="V573" s="25"/>
      <c r="W573" s="25"/>
    </row>
    <row r="574" spans="2:23" ht="14.25">
      <c r="B574" s="23"/>
      <c r="C574" s="23"/>
      <c r="D574" s="31"/>
      <c r="E574" s="25"/>
      <c r="F574" s="25"/>
      <c r="G574" s="25"/>
      <c r="H574" s="25"/>
      <c r="I574" s="25"/>
      <c r="J574" s="25"/>
      <c r="K574" s="25"/>
      <c r="L574" s="25"/>
      <c r="M574" s="25"/>
      <c r="N574" s="25"/>
      <c r="O574" s="25"/>
      <c r="P574" s="25"/>
      <c r="Q574" s="25"/>
      <c r="R574" s="25"/>
      <c r="S574" s="25"/>
      <c r="T574" s="25"/>
      <c r="U574" s="25"/>
      <c r="V574" s="25"/>
      <c r="W574" s="25"/>
    </row>
    <row r="575" spans="2:23" ht="14.25">
      <c r="B575" s="23"/>
      <c r="C575" s="23"/>
      <c r="D575" s="31"/>
      <c r="E575" s="25"/>
      <c r="F575" s="25"/>
      <c r="G575" s="25"/>
      <c r="H575" s="25"/>
      <c r="I575" s="25"/>
      <c r="J575" s="25"/>
      <c r="K575" s="25"/>
      <c r="L575" s="25"/>
      <c r="M575" s="25"/>
      <c r="N575" s="25"/>
      <c r="O575" s="25"/>
      <c r="P575" s="25"/>
      <c r="Q575" s="25"/>
      <c r="R575" s="25"/>
      <c r="S575" s="25"/>
      <c r="T575" s="25"/>
      <c r="U575" s="25"/>
      <c r="V575" s="25"/>
      <c r="W575" s="25"/>
    </row>
    <row r="576" spans="2:23" ht="14.25">
      <c r="B576" s="23"/>
      <c r="C576" s="23"/>
      <c r="D576" s="31"/>
      <c r="E576" s="25"/>
      <c r="F576" s="25"/>
      <c r="G576" s="25"/>
      <c r="H576" s="25"/>
      <c r="I576" s="25"/>
      <c r="J576" s="25"/>
      <c r="K576" s="25"/>
      <c r="L576" s="25"/>
      <c r="M576" s="25"/>
      <c r="N576" s="25"/>
      <c r="O576" s="25"/>
      <c r="P576" s="25"/>
      <c r="Q576" s="25"/>
      <c r="R576" s="25"/>
      <c r="S576" s="25"/>
      <c r="T576" s="25"/>
      <c r="U576" s="25"/>
      <c r="V576" s="25"/>
      <c r="W576" s="25"/>
    </row>
    <row r="577" spans="2:23" ht="14.25">
      <c r="B577" s="23"/>
      <c r="C577" s="23"/>
      <c r="D577" s="31"/>
      <c r="E577" s="25"/>
      <c r="F577" s="25"/>
      <c r="G577" s="25"/>
      <c r="H577" s="25"/>
      <c r="I577" s="25"/>
      <c r="J577" s="25"/>
      <c r="K577" s="25"/>
      <c r="L577" s="25"/>
      <c r="M577" s="25"/>
      <c r="N577" s="25"/>
      <c r="O577" s="25"/>
      <c r="P577" s="25"/>
      <c r="Q577" s="25"/>
      <c r="R577" s="25"/>
      <c r="S577" s="25"/>
      <c r="T577" s="25"/>
      <c r="U577" s="25"/>
      <c r="V577" s="25"/>
      <c r="W577" s="25"/>
    </row>
    <row r="578" spans="2:23" ht="14.25">
      <c r="B578" s="23"/>
      <c r="C578" s="23"/>
      <c r="D578" s="31"/>
      <c r="E578" s="25"/>
      <c r="F578" s="25"/>
      <c r="G578" s="25"/>
      <c r="H578" s="25"/>
      <c r="I578" s="25"/>
      <c r="J578" s="25"/>
      <c r="K578" s="25"/>
      <c r="L578" s="25"/>
      <c r="M578" s="25"/>
      <c r="N578" s="25"/>
      <c r="O578" s="25"/>
      <c r="P578" s="25"/>
      <c r="Q578" s="25"/>
      <c r="R578" s="25"/>
      <c r="S578" s="25"/>
      <c r="T578" s="25"/>
      <c r="U578" s="25"/>
      <c r="V578" s="25"/>
      <c r="W578" s="25"/>
    </row>
    <row r="579" spans="2:23" ht="14.25">
      <c r="B579" s="23"/>
      <c r="C579" s="23"/>
      <c r="D579" s="31"/>
      <c r="E579" s="25"/>
      <c r="F579" s="25"/>
      <c r="G579" s="25"/>
      <c r="H579" s="25"/>
      <c r="I579" s="25"/>
      <c r="J579" s="25"/>
      <c r="K579" s="25"/>
      <c r="L579" s="25"/>
      <c r="M579" s="25"/>
      <c r="N579" s="25"/>
      <c r="O579" s="25"/>
      <c r="P579" s="25"/>
      <c r="Q579" s="25"/>
      <c r="R579" s="25"/>
      <c r="S579" s="25"/>
      <c r="T579" s="25"/>
      <c r="U579" s="25"/>
      <c r="V579" s="25"/>
      <c r="W579" s="25"/>
    </row>
    <row r="580" spans="2:23" ht="14.25">
      <c r="B580" s="23"/>
      <c r="C580" s="23"/>
      <c r="D580" s="31"/>
      <c r="E580" s="25"/>
      <c r="F580" s="25"/>
      <c r="G580" s="25"/>
      <c r="H580" s="25"/>
      <c r="I580" s="25"/>
      <c r="J580" s="25"/>
      <c r="K580" s="25"/>
      <c r="L580" s="25"/>
      <c r="M580" s="25"/>
      <c r="N580" s="25"/>
      <c r="O580" s="25"/>
      <c r="P580" s="25"/>
      <c r="Q580" s="25"/>
      <c r="R580" s="25"/>
      <c r="S580" s="25"/>
      <c r="T580" s="25"/>
      <c r="U580" s="25"/>
      <c r="V580" s="25"/>
      <c r="W580" s="25"/>
    </row>
    <row r="581" spans="2:23" ht="14.25">
      <c r="B581" s="23"/>
      <c r="C581" s="23"/>
      <c r="D581" s="31"/>
      <c r="E581" s="25"/>
      <c r="F581" s="25"/>
      <c r="G581" s="25"/>
      <c r="H581" s="25"/>
      <c r="I581" s="25"/>
      <c r="J581" s="25"/>
      <c r="K581" s="25"/>
      <c r="L581" s="25"/>
      <c r="M581" s="25"/>
      <c r="N581" s="25"/>
      <c r="O581" s="25"/>
      <c r="P581" s="25"/>
      <c r="Q581" s="25"/>
      <c r="R581" s="25"/>
      <c r="S581" s="25"/>
      <c r="T581" s="25"/>
      <c r="U581" s="25"/>
      <c r="V581" s="25"/>
      <c r="W581" s="25"/>
    </row>
    <row r="582" spans="2:23" ht="14.25">
      <c r="B582" s="23"/>
      <c r="C582" s="23"/>
      <c r="D582" s="31"/>
      <c r="E582" s="25"/>
      <c r="F582" s="25"/>
      <c r="G582" s="25"/>
      <c r="H582" s="25"/>
      <c r="I582" s="25"/>
      <c r="J582" s="25"/>
      <c r="K582" s="25"/>
      <c r="L582" s="25"/>
      <c r="M582" s="25"/>
      <c r="N582" s="25"/>
      <c r="O582" s="25"/>
      <c r="P582" s="25"/>
      <c r="Q582" s="25"/>
      <c r="R582" s="25"/>
      <c r="S582" s="25"/>
      <c r="T582" s="25"/>
      <c r="U582" s="25"/>
      <c r="V582" s="25"/>
      <c r="W582" s="25"/>
    </row>
    <row r="583" spans="2:23" ht="14.25">
      <c r="B583" s="23"/>
      <c r="C583" s="23"/>
      <c r="D583" s="31"/>
      <c r="E583" s="25"/>
      <c r="F583" s="25"/>
      <c r="G583" s="25"/>
      <c r="H583" s="25"/>
      <c r="I583" s="25"/>
      <c r="J583" s="25"/>
      <c r="K583" s="25"/>
      <c r="L583" s="25"/>
      <c r="M583" s="25"/>
      <c r="N583" s="25"/>
      <c r="O583" s="25"/>
      <c r="P583" s="25"/>
      <c r="Q583" s="25"/>
      <c r="R583" s="25"/>
      <c r="S583" s="25"/>
      <c r="T583" s="25"/>
      <c r="U583" s="25"/>
      <c r="V583" s="25"/>
      <c r="W583" s="25"/>
    </row>
    <row r="584" spans="2:23" ht="14.25">
      <c r="B584" s="23"/>
      <c r="C584" s="23"/>
      <c r="D584" s="31"/>
      <c r="E584" s="25"/>
      <c r="F584" s="25"/>
      <c r="G584" s="25"/>
      <c r="H584" s="25"/>
      <c r="I584" s="25"/>
      <c r="J584" s="25"/>
      <c r="K584" s="25"/>
      <c r="L584" s="25"/>
      <c r="M584" s="25"/>
      <c r="N584" s="25"/>
      <c r="O584" s="25"/>
      <c r="P584" s="25"/>
      <c r="Q584" s="25"/>
      <c r="R584" s="25"/>
      <c r="S584" s="25"/>
      <c r="T584" s="25"/>
      <c r="U584" s="25"/>
      <c r="V584" s="25"/>
      <c r="W584" s="25"/>
    </row>
    <row r="585" spans="2:23" ht="14.25">
      <c r="B585" s="23"/>
      <c r="C585" s="23"/>
      <c r="D585" s="31"/>
      <c r="E585" s="25"/>
      <c r="F585" s="25"/>
      <c r="G585" s="25"/>
      <c r="H585" s="25"/>
      <c r="I585" s="25"/>
      <c r="J585" s="25"/>
      <c r="K585" s="25"/>
      <c r="L585" s="25"/>
      <c r="M585" s="25"/>
      <c r="N585" s="25"/>
      <c r="O585" s="25"/>
      <c r="P585" s="25"/>
      <c r="Q585" s="25"/>
      <c r="R585" s="25"/>
      <c r="S585" s="25"/>
      <c r="T585" s="25"/>
      <c r="U585" s="25"/>
      <c r="V585" s="25"/>
      <c r="W585" s="25"/>
    </row>
    <row r="586" spans="2:23" ht="14.25">
      <c r="B586" s="23"/>
      <c r="C586" s="23"/>
      <c r="D586" s="31"/>
      <c r="E586" s="25"/>
      <c r="F586" s="25"/>
      <c r="G586" s="25"/>
      <c r="H586" s="25"/>
      <c r="I586" s="25"/>
      <c r="J586" s="25"/>
      <c r="K586" s="25"/>
      <c r="L586" s="25"/>
      <c r="M586" s="25"/>
      <c r="N586" s="25"/>
      <c r="O586" s="25"/>
      <c r="P586" s="25"/>
      <c r="Q586" s="25"/>
      <c r="R586" s="25"/>
      <c r="S586" s="25"/>
      <c r="T586" s="25"/>
      <c r="U586" s="25"/>
      <c r="V586" s="25"/>
      <c r="W586" s="25"/>
    </row>
    <row r="587" spans="2:23" ht="14.25">
      <c r="B587" s="23"/>
      <c r="C587" s="23"/>
      <c r="D587" s="31"/>
      <c r="E587" s="25"/>
      <c r="F587" s="25"/>
      <c r="G587" s="25"/>
      <c r="H587" s="25"/>
      <c r="I587" s="25"/>
      <c r="J587" s="25"/>
      <c r="K587" s="25"/>
      <c r="L587" s="25"/>
      <c r="M587" s="25"/>
      <c r="N587" s="25"/>
      <c r="O587" s="25"/>
      <c r="P587" s="25"/>
      <c r="Q587" s="25"/>
      <c r="R587" s="25"/>
      <c r="S587" s="25"/>
      <c r="T587" s="25"/>
      <c r="U587" s="25"/>
      <c r="V587" s="25"/>
      <c r="W587" s="25"/>
    </row>
    <row r="588" spans="2:23" ht="14.25">
      <c r="B588" s="23"/>
      <c r="C588" s="23"/>
      <c r="D588" s="31"/>
      <c r="E588" s="25"/>
      <c r="F588" s="25"/>
      <c r="G588" s="25"/>
      <c r="H588" s="25"/>
      <c r="I588" s="25"/>
      <c r="J588" s="25"/>
      <c r="K588" s="25"/>
      <c r="L588" s="25"/>
      <c r="M588" s="25"/>
      <c r="N588" s="25"/>
      <c r="O588" s="25"/>
      <c r="P588" s="25"/>
      <c r="Q588" s="25"/>
      <c r="R588" s="25"/>
      <c r="S588" s="25"/>
      <c r="T588" s="25"/>
      <c r="U588" s="25"/>
      <c r="V588" s="25"/>
      <c r="W588" s="25"/>
    </row>
    <row r="589" spans="2:23" ht="14.25">
      <c r="B589" s="23"/>
      <c r="C589" s="23"/>
      <c r="D589" s="31"/>
      <c r="E589" s="25"/>
      <c r="F589" s="25"/>
      <c r="G589" s="25"/>
      <c r="H589" s="25"/>
      <c r="I589" s="25"/>
      <c r="J589" s="25"/>
      <c r="K589" s="25"/>
      <c r="L589" s="25"/>
      <c r="M589" s="25"/>
      <c r="N589" s="25"/>
      <c r="O589" s="25"/>
      <c r="P589" s="25"/>
      <c r="Q589" s="25"/>
      <c r="R589" s="25"/>
      <c r="S589" s="25"/>
      <c r="T589" s="25"/>
      <c r="U589" s="25"/>
      <c r="V589" s="25"/>
      <c r="W589" s="25"/>
    </row>
    <row r="590" spans="2:23" ht="14.25">
      <c r="B590" s="23"/>
      <c r="C590" s="23"/>
      <c r="D590" s="31"/>
      <c r="E590" s="25"/>
      <c r="F590" s="25"/>
      <c r="G590" s="25"/>
      <c r="H590" s="25"/>
      <c r="I590" s="25"/>
      <c r="J590" s="25"/>
      <c r="K590" s="25"/>
      <c r="L590" s="25"/>
      <c r="M590" s="25"/>
      <c r="N590" s="25"/>
      <c r="O590" s="25"/>
      <c r="P590" s="25"/>
      <c r="Q590" s="25"/>
      <c r="R590" s="25"/>
      <c r="S590" s="25"/>
      <c r="T590" s="25"/>
      <c r="U590" s="25"/>
      <c r="V590" s="25"/>
      <c r="W590" s="25"/>
    </row>
    <row r="591" spans="2:23" ht="14.25">
      <c r="B591" s="23"/>
      <c r="C591" s="23"/>
      <c r="D591" s="31"/>
      <c r="E591" s="25"/>
      <c r="F591" s="25"/>
      <c r="G591" s="25"/>
      <c r="H591" s="25"/>
      <c r="I591" s="25"/>
      <c r="J591" s="25"/>
      <c r="K591" s="25"/>
      <c r="L591" s="25"/>
      <c r="M591" s="25"/>
      <c r="N591" s="25"/>
      <c r="O591" s="25"/>
      <c r="P591" s="25"/>
      <c r="Q591" s="25"/>
      <c r="R591" s="25"/>
      <c r="S591" s="25"/>
      <c r="T591" s="25"/>
      <c r="U591" s="25"/>
      <c r="V591" s="25"/>
      <c r="W591" s="25"/>
    </row>
    <row r="592" spans="2:23" ht="14.25">
      <c r="B592" s="23"/>
      <c r="C592" s="23"/>
      <c r="D592" s="31"/>
      <c r="E592" s="25"/>
      <c r="F592" s="25"/>
      <c r="G592" s="25"/>
      <c r="H592" s="25"/>
      <c r="I592" s="25"/>
      <c r="J592" s="25"/>
      <c r="K592" s="25"/>
      <c r="L592" s="25"/>
      <c r="M592" s="25"/>
      <c r="N592" s="25"/>
      <c r="O592" s="25"/>
      <c r="P592" s="25"/>
      <c r="Q592" s="25"/>
      <c r="R592" s="25"/>
      <c r="S592" s="25"/>
      <c r="T592" s="25"/>
      <c r="U592" s="25"/>
      <c r="V592" s="25"/>
      <c r="W592" s="25"/>
    </row>
    <row r="593" spans="2:23" ht="14.25">
      <c r="B593" s="23"/>
      <c r="C593" s="23"/>
      <c r="D593" s="31"/>
      <c r="E593" s="25"/>
      <c r="F593" s="25"/>
      <c r="G593" s="25"/>
      <c r="H593" s="25"/>
      <c r="I593" s="25"/>
      <c r="J593" s="25"/>
      <c r="K593" s="25"/>
      <c r="L593" s="25"/>
      <c r="M593" s="25"/>
      <c r="N593" s="25"/>
      <c r="O593" s="25"/>
      <c r="P593" s="25"/>
      <c r="Q593" s="25"/>
      <c r="R593" s="25"/>
      <c r="S593" s="25"/>
      <c r="T593" s="25"/>
      <c r="U593" s="25"/>
      <c r="V593" s="25"/>
      <c r="W593" s="25"/>
    </row>
    <row r="594" spans="2:23" ht="14.25">
      <c r="B594" s="23"/>
      <c r="C594" s="23"/>
      <c r="D594" s="31"/>
      <c r="E594" s="25"/>
      <c r="F594" s="25"/>
      <c r="G594" s="25"/>
      <c r="H594" s="25"/>
      <c r="I594" s="25"/>
      <c r="J594" s="25"/>
      <c r="K594" s="25"/>
      <c r="L594" s="25"/>
      <c r="M594" s="25"/>
      <c r="N594" s="25"/>
      <c r="O594" s="25"/>
      <c r="P594" s="25"/>
      <c r="Q594" s="25"/>
      <c r="R594" s="25"/>
      <c r="S594" s="25"/>
      <c r="T594" s="25"/>
      <c r="U594" s="25"/>
      <c r="V594" s="25"/>
      <c r="W594" s="25"/>
    </row>
    <row r="595" spans="2:23" ht="14.25">
      <c r="B595" s="23"/>
      <c r="C595" s="23"/>
      <c r="D595" s="31"/>
      <c r="E595" s="25"/>
      <c r="F595" s="25"/>
      <c r="G595" s="25"/>
      <c r="H595" s="25"/>
      <c r="I595" s="25"/>
      <c r="J595" s="25"/>
      <c r="K595" s="25"/>
      <c r="L595" s="25"/>
      <c r="M595" s="25"/>
      <c r="N595" s="25"/>
      <c r="O595" s="25"/>
      <c r="P595" s="25"/>
      <c r="Q595" s="25"/>
      <c r="R595" s="25"/>
      <c r="S595" s="25"/>
      <c r="T595" s="25"/>
      <c r="U595" s="25"/>
      <c r="V595" s="25"/>
      <c r="W595" s="25"/>
    </row>
    <row r="596" spans="2:23" ht="14.25">
      <c r="B596" s="23"/>
      <c r="C596" s="23"/>
      <c r="D596" s="31"/>
      <c r="E596" s="25"/>
      <c r="F596" s="25"/>
      <c r="G596" s="25"/>
      <c r="H596" s="25"/>
      <c r="I596" s="25"/>
      <c r="J596" s="25"/>
      <c r="K596" s="25"/>
      <c r="L596" s="25"/>
      <c r="M596" s="25"/>
      <c r="N596" s="25"/>
      <c r="O596" s="25"/>
      <c r="P596" s="25"/>
      <c r="Q596" s="25"/>
      <c r="R596" s="25"/>
      <c r="S596" s="25"/>
      <c r="T596" s="25"/>
      <c r="U596" s="25"/>
      <c r="V596" s="25"/>
      <c r="W596" s="25"/>
    </row>
    <row r="597" spans="2:23" ht="14.25">
      <c r="B597" s="23"/>
      <c r="C597" s="23"/>
      <c r="D597" s="31"/>
      <c r="E597" s="25"/>
      <c r="F597" s="25"/>
      <c r="G597" s="25"/>
      <c r="H597" s="25"/>
      <c r="I597" s="25"/>
      <c r="J597" s="25"/>
      <c r="K597" s="25"/>
      <c r="L597" s="25"/>
      <c r="M597" s="25"/>
      <c r="N597" s="25"/>
      <c r="O597" s="25"/>
      <c r="P597" s="25"/>
      <c r="Q597" s="25"/>
      <c r="R597" s="25"/>
      <c r="S597" s="25"/>
      <c r="T597" s="25"/>
      <c r="U597" s="25"/>
      <c r="V597" s="25"/>
      <c r="W597" s="25"/>
    </row>
    <row r="598" spans="2:23" ht="14.25">
      <c r="B598" s="23"/>
      <c r="C598" s="23"/>
      <c r="D598" s="31"/>
      <c r="E598" s="25"/>
      <c r="F598" s="25"/>
      <c r="G598" s="25"/>
      <c r="H598" s="25"/>
      <c r="I598" s="25"/>
      <c r="J598" s="25"/>
      <c r="K598" s="25"/>
      <c r="L598" s="25"/>
      <c r="M598" s="25"/>
      <c r="N598" s="25"/>
      <c r="O598" s="25"/>
      <c r="P598" s="25"/>
      <c r="Q598" s="25"/>
      <c r="R598" s="25"/>
      <c r="S598" s="25"/>
      <c r="T598" s="25"/>
      <c r="U598" s="25"/>
      <c r="V598" s="25"/>
      <c r="W598" s="25"/>
    </row>
    <row r="599" spans="2:23" ht="14.25">
      <c r="B599" s="23"/>
      <c r="C599" s="23"/>
      <c r="D599" s="31"/>
      <c r="E599" s="25"/>
      <c r="F599" s="25"/>
      <c r="G599" s="25"/>
      <c r="H599" s="25"/>
      <c r="I599" s="25"/>
      <c r="J599" s="25"/>
      <c r="K599" s="25"/>
      <c r="L599" s="25"/>
      <c r="M599" s="25"/>
      <c r="N599" s="25"/>
      <c r="O599" s="25"/>
      <c r="P599" s="25"/>
      <c r="Q599" s="25"/>
      <c r="R599" s="25"/>
      <c r="S599" s="25"/>
      <c r="T599" s="25"/>
      <c r="U599" s="25"/>
      <c r="V599" s="25"/>
      <c r="W599" s="25"/>
    </row>
    <row r="600" spans="2:23" ht="14.25">
      <c r="B600" s="23"/>
      <c r="C600" s="23"/>
      <c r="D600" s="31"/>
      <c r="E600" s="25"/>
      <c r="F600" s="25"/>
      <c r="G600" s="25"/>
      <c r="H600" s="25"/>
      <c r="I600" s="25"/>
      <c r="J600" s="25"/>
      <c r="K600" s="25"/>
      <c r="L600" s="25"/>
      <c r="M600" s="25"/>
      <c r="N600" s="25"/>
      <c r="O600" s="25"/>
      <c r="P600" s="25"/>
      <c r="Q600" s="25"/>
      <c r="R600" s="25"/>
      <c r="S600" s="25"/>
      <c r="T600" s="25"/>
      <c r="U600" s="25"/>
      <c r="V600" s="25"/>
      <c r="W600" s="25"/>
    </row>
    <row r="601" spans="2:23" ht="14.25">
      <c r="B601" s="23"/>
      <c r="C601" s="23"/>
      <c r="D601" s="31"/>
      <c r="E601" s="25"/>
      <c r="F601" s="25"/>
      <c r="G601" s="25"/>
      <c r="H601" s="25"/>
      <c r="I601" s="25"/>
      <c r="J601" s="25"/>
      <c r="K601" s="25"/>
      <c r="L601" s="25"/>
      <c r="M601" s="25"/>
      <c r="N601" s="25"/>
      <c r="O601" s="25"/>
      <c r="P601" s="25"/>
      <c r="Q601" s="25"/>
      <c r="R601" s="25"/>
      <c r="S601" s="25"/>
      <c r="T601" s="25"/>
      <c r="U601" s="25"/>
      <c r="V601" s="25"/>
      <c r="W601" s="25"/>
    </row>
    <row r="602" spans="2:23" ht="14.25">
      <c r="B602" s="23"/>
      <c r="C602" s="23"/>
      <c r="D602" s="31"/>
      <c r="E602" s="25"/>
      <c r="F602" s="25"/>
      <c r="G602" s="25"/>
      <c r="H602" s="25"/>
      <c r="I602" s="25"/>
      <c r="J602" s="25"/>
      <c r="K602" s="25"/>
      <c r="L602" s="25"/>
      <c r="M602" s="25"/>
      <c r="N602" s="25"/>
      <c r="O602" s="25"/>
      <c r="P602" s="25"/>
      <c r="Q602" s="25"/>
      <c r="R602" s="25"/>
      <c r="S602" s="25"/>
      <c r="T602" s="25"/>
      <c r="U602" s="25"/>
      <c r="V602" s="25"/>
      <c r="W602" s="25"/>
    </row>
    <row r="603" spans="2:23" ht="14.25">
      <c r="B603" s="23"/>
      <c r="C603" s="23"/>
      <c r="D603" s="31"/>
      <c r="E603" s="25"/>
      <c r="F603" s="25"/>
      <c r="G603" s="25"/>
      <c r="H603" s="25"/>
      <c r="I603" s="25"/>
      <c r="J603" s="25"/>
      <c r="K603" s="25"/>
      <c r="L603" s="25"/>
      <c r="M603" s="25"/>
      <c r="N603" s="25"/>
      <c r="O603" s="25"/>
      <c r="P603" s="25"/>
      <c r="Q603" s="25"/>
      <c r="R603" s="25"/>
      <c r="S603" s="25"/>
      <c r="T603" s="25"/>
      <c r="U603" s="25"/>
      <c r="V603" s="25"/>
      <c r="W603" s="25"/>
    </row>
    <row r="604" spans="2:23" ht="14.25">
      <c r="B604" s="23"/>
      <c r="C604" s="23"/>
      <c r="D604" s="31"/>
      <c r="E604" s="25"/>
      <c r="F604" s="25"/>
      <c r="G604" s="25"/>
      <c r="H604" s="25"/>
      <c r="I604" s="25"/>
      <c r="J604" s="25"/>
      <c r="K604" s="25"/>
      <c r="L604" s="25"/>
      <c r="M604" s="25"/>
      <c r="N604" s="25"/>
      <c r="O604" s="25"/>
      <c r="P604" s="25"/>
      <c r="Q604" s="25"/>
      <c r="R604" s="25"/>
      <c r="S604" s="25"/>
      <c r="T604" s="25"/>
      <c r="U604" s="25"/>
      <c r="V604" s="25"/>
      <c r="W604" s="25"/>
    </row>
    <row r="605" spans="2:23" ht="14.25">
      <c r="B605" s="23"/>
      <c r="C605" s="23"/>
      <c r="D605" s="31"/>
      <c r="E605" s="25"/>
      <c r="F605" s="25"/>
      <c r="G605" s="25"/>
      <c r="H605" s="25"/>
      <c r="I605" s="25"/>
      <c r="J605" s="25"/>
      <c r="K605" s="25"/>
      <c r="L605" s="25"/>
      <c r="M605" s="25"/>
      <c r="N605" s="25"/>
      <c r="O605" s="25"/>
      <c r="P605" s="25"/>
      <c r="Q605" s="25"/>
      <c r="R605" s="25"/>
      <c r="S605" s="25"/>
      <c r="T605" s="25"/>
      <c r="U605" s="25"/>
      <c r="V605" s="25"/>
      <c r="W605" s="25"/>
    </row>
    <row r="606" spans="2:23" ht="14.25">
      <c r="B606" s="23"/>
      <c r="C606" s="23"/>
      <c r="D606" s="31"/>
      <c r="E606" s="25"/>
      <c r="F606" s="25"/>
      <c r="G606" s="25"/>
      <c r="H606" s="25"/>
      <c r="I606" s="25"/>
      <c r="J606" s="25"/>
      <c r="K606" s="25"/>
      <c r="L606" s="25"/>
      <c r="M606" s="25"/>
      <c r="N606" s="25"/>
      <c r="O606" s="25"/>
      <c r="P606" s="25"/>
      <c r="Q606" s="25"/>
      <c r="R606" s="25"/>
      <c r="S606" s="25"/>
      <c r="T606" s="25"/>
      <c r="U606" s="25"/>
      <c r="V606" s="25"/>
      <c r="W606" s="25"/>
    </row>
    <row r="607" spans="2:23" ht="14.25">
      <c r="B607" s="23"/>
      <c r="C607" s="23"/>
      <c r="D607" s="31"/>
      <c r="E607" s="25"/>
      <c r="F607" s="25"/>
      <c r="G607" s="25"/>
      <c r="H607" s="25"/>
      <c r="I607" s="25"/>
      <c r="J607" s="25"/>
      <c r="K607" s="25"/>
      <c r="L607" s="25"/>
      <c r="M607" s="25"/>
      <c r="N607" s="25"/>
      <c r="O607" s="25"/>
      <c r="P607" s="25"/>
      <c r="Q607" s="25"/>
      <c r="R607" s="25"/>
      <c r="S607" s="25"/>
      <c r="T607" s="25"/>
      <c r="U607" s="25"/>
      <c r="V607" s="25"/>
      <c r="W607" s="25"/>
    </row>
    <row r="608" spans="2:23" ht="14.25">
      <c r="B608" s="23"/>
      <c r="C608" s="23"/>
      <c r="D608" s="31"/>
      <c r="E608" s="25"/>
      <c r="F608" s="25"/>
      <c r="G608" s="25"/>
      <c r="H608" s="25"/>
      <c r="I608" s="25"/>
      <c r="J608" s="25"/>
      <c r="K608" s="25"/>
      <c r="L608" s="25"/>
      <c r="M608" s="25"/>
      <c r="N608" s="25"/>
      <c r="O608" s="25"/>
      <c r="P608" s="25"/>
      <c r="Q608" s="25"/>
      <c r="R608" s="25"/>
      <c r="S608" s="25"/>
      <c r="T608" s="25"/>
      <c r="U608" s="25"/>
      <c r="V608" s="25"/>
      <c r="W608" s="25"/>
    </row>
    <row r="609" spans="2:23" ht="14.25">
      <c r="B609" s="23"/>
      <c r="C609" s="23"/>
      <c r="D609" s="31"/>
      <c r="E609" s="25"/>
      <c r="F609" s="25"/>
      <c r="G609" s="25"/>
      <c r="H609" s="25"/>
      <c r="I609" s="25"/>
      <c r="J609" s="25"/>
      <c r="K609" s="25"/>
      <c r="L609" s="25"/>
      <c r="M609" s="25"/>
      <c r="N609" s="25"/>
      <c r="O609" s="25"/>
      <c r="P609" s="25"/>
      <c r="Q609" s="25"/>
      <c r="R609" s="25"/>
      <c r="S609" s="25"/>
      <c r="T609" s="25"/>
      <c r="U609" s="25"/>
      <c r="V609" s="25"/>
      <c r="W609" s="25"/>
    </row>
    <row r="610" spans="2:23" ht="14.25">
      <c r="B610" s="23"/>
      <c r="C610" s="23"/>
      <c r="D610" s="31"/>
      <c r="E610" s="25"/>
      <c r="F610" s="25"/>
      <c r="G610" s="25"/>
      <c r="H610" s="25"/>
      <c r="I610" s="25"/>
      <c r="J610" s="25"/>
      <c r="K610" s="25"/>
      <c r="L610" s="25"/>
      <c r="M610" s="25"/>
      <c r="N610" s="25"/>
      <c r="O610" s="25"/>
      <c r="P610" s="25"/>
      <c r="Q610" s="25"/>
      <c r="R610" s="25"/>
      <c r="S610" s="25"/>
      <c r="T610" s="25"/>
      <c r="U610" s="25"/>
      <c r="V610" s="25"/>
      <c r="W610" s="25"/>
    </row>
    <row r="611" spans="2:23" ht="14.25">
      <c r="B611" s="23"/>
      <c r="C611" s="23"/>
      <c r="D611" s="31"/>
      <c r="E611" s="25"/>
      <c r="F611" s="25"/>
      <c r="G611" s="25"/>
      <c r="H611" s="25"/>
      <c r="I611" s="25"/>
      <c r="J611" s="25"/>
      <c r="K611" s="25"/>
      <c r="L611" s="25"/>
      <c r="M611" s="25"/>
      <c r="N611" s="25"/>
      <c r="O611" s="25"/>
      <c r="P611" s="25"/>
      <c r="Q611" s="25"/>
      <c r="R611" s="25"/>
      <c r="S611" s="25"/>
      <c r="T611" s="25"/>
      <c r="U611" s="25"/>
      <c r="V611" s="25"/>
      <c r="W611" s="25"/>
    </row>
    <row r="612" spans="2:23" ht="14.25">
      <c r="B612" s="23"/>
      <c r="C612" s="23"/>
      <c r="D612" s="31"/>
      <c r="E612" s="25"/>
      <c r="F612" s="25"/>
      <c r="G612" s="25"/>
      <c r="H612" s="25"/>
      <c r="I612" s="25"/>
      <c r="J612" s="25"/>
      <c r="K612" s="25"/>
      <c r="L612" s="25"/>
      <c r="M612" s="25"/>
      <c r="N612" s="25"/>
      <c r="O612" s="25"/>
      <c r="P612" s="25"/>
      <c r="Q612" s="25"/>
      <c r="R612" s="25"/>
      <c r="S612" s="25"/>
      <c r="T612" s="25"/>
      <c r="U612" s="25"/>
      <c r="V612" s="25"/>
      <c r="W612" s="25"/>
    </row>
    <row r="613" spans="2:23" ht="14.25">
      <c r="B613" s="23"/>
      <c r="C613" s="23"/>
      <c r="D613" s="31"/>
      <c r="E613" s="25"/>
      <c r="F613" s="25"/>
      <c r="G613" s="25"/>
      <c r="H613" s="25"/>
      <c r="I613" s="25"/>
      <c r="J613" s="25"/>
      <c r="K613" s="25"/>
      <c r="L613" s="25"/>
      <c r="M613" s="25"/>
      <c r="N613" s="25"/>
      <c r="O613" s="25"/>
      <c r="P613" s="25"/>
      <c r="Q613" s="25"/>
      <c r="R613" s="25"/>
      <c r="S613" s="25"/>
      <c r="T613" s="25"/>
      <c r="U613" s="25"/>
      <c r="V613" s="25"/>
      <c r="W613" s="25"/>
    </row>
    <row r="614" spans="2:23" ht="14.25">
      <c r="B614" s="23"/>
      <c r="C614" s="23"/>
      <c r="D614" s="31"/>
      <c r="E614" s="25"/>
      <c r="F614" s="25"/>
      <c r="G614" s="25"/>
      <c r="H614" s="25"/>
      <c r="I614" s="25"/>
      <c r="J614" s="25"/>
      <c r="K614" s="25"/>
      <c r="L614" s="25"/>
      <c r="M614" s="25"/>
      <c r="N614" s="25"/>
      <c r="O614" s="25"/>
      <c r="P614" s="25"/>
      <c r="Q614" s="25"/>
      <c r="R614" s="25"/>
      <c r="S614" s="25"/>
      <c r="T614" s="25"/>
      <c r="U614" s="25"/>
      <c r="V614" s="25"/>
      <c r="W614" s="25"/>
    </row>
    <row r="615" spans="2:23" ht="14.25">
      <c r="B615" s="23"/>
      <c r="C615" s="23"/>
      <c r="D615" s="31"/>
      <c r="E615" s="25"/>
      <c r="F615" s="25"/>
      <c r="G615" s="25"/>
      <c r="H615" s="25"/>
      <c r="I615" s="25"/>
      <c r="J615" s="25"/>
      <c r="K615" s="25"/>
      <c r="L615" s="25"/>
      <c r="M615" s="25"/>
      <c r="N615" s="25"/>
      <c r="O615" s="25"/>
      <c r="P615" s="25"/>
      <c r="Q615" s="25"/>
      <c r="R615" s="25"/>
      <c r="S615" s="25"/>
      <c r="T615" s="25"/>
      <c r="U615" s="25"/>
      <c r="V615" s="25"/>
      <c r="W615" s="25"/>
    </row>
    <row r="616" spans="2:23" ht="14.25">
      <c r="B616" s="23"/>
      <c r="C616" s="23"/>
      <c r="D616" s="31"/>
      <c r="E616" s="25"/>
      <c r="F616" s="25"/>
      <c r="G616" s="25"/>
      <c r="H616" s="25"/>
      <c r="I616" s="25"/>
      <c r="J616" s="25"/>
      <c r="K616" s="25"/>
      <c r="L616" s="25"/>
      <c r="M616" s="25"/>
      <c r="N616" s="25"/>
      <c r="O616" s="25"/>
      <c r="P616" s="25"/>
      <c r="Q616" s="25"/>
      <c r="R616" s="25"/>
      <c r="S616" s="25"/>
      <c r="T616" s="25"/>
      <c r="U616" s="25"/>
      <c r="V616" s="25"/>
      <c r="W616" s="25"/>
    </row>
    <row r="617" spans="2:23" ht="14.25">
      <c r="B617" s="23"/>
      <c r="C617" s="23"/>
      <c r="D617" s="31"/>
      <c r="E617" s="25"/>
      <c r="F617" s="25"/>
      <c r="G617" s="25"/>
      <c r="H617" s="25"/>
      <c r="I617" s="25"/>
      <c r="J617" s="25"/>
      <c r="K617" s="25"/>
      <c r="L617" s="25"/>
      <c r="M617" s="25"/>
      <c r="N617" s="25"/>
      <c r="O617" s="25"/>
      <c r="P617" s="25"/>
      <c r="Q617" s="25"/>
      <c r="R617" s="25"/>
      <c r="S617" s="25"/>
      <c r="T617" s="25"/>
      <c r="U617" s="25"/>
      <c r="V617" s="25"/>
      <c r="W617" s="25"/>
    </row>
    <row r="618" spans="2:23" ht="14.25">
      <c r="B618" s="23"/>
      <c r="C618" s="23"/>
      <c r="D618" s="31"/>
      <c r="E618" s="25"/>
      <c r="F618" s="25"/>
      <c r="G618" s="25"/>
      <c r="H618" s="25"/>
      <c r="I618" s="25"/>
      <c r="J618" s="25"/>
      <c r="K618" s="25"/>
      <c r="L618" s="25"/>
      <c r="M618" s="25"/>
      <c r="N618" s="25"/>
      <c r="O618" s="25"/>
      <c r="P618" s="25"/>
      <c r="Q618" s="25"/>
      <c r="R618" s="25"/>
      <c r="S618" s="25"/>
      <c r="T618" s="25"/>
      <c r="U618" s="25"/>
      <c r="V618" s="25"/>
      <c r="W618" s="25"/>
    </row>
    <row r="619" spans="2:23" ht="14.25">
      <c r="B619" s="23"/>
      <c r="C619" s="23"/>
      <c r="D619" s="31"/>
      <c r="E619" s="25"/>
      <c r="F619" s="25"/>
      <c r="G619" s="25"/>
      <c r="H619" s="25"/>
      <c r="I619" s="25"/>
      <c r="J619" s="25"/>
      <c r="K619" s="25"/>
      <c r="L619" s="25"/>
      <c r="M619" s="25"/>
      <c r="N619" s="25"/>
      <c r="O619" s="25"/>
      <c r="P619" s="25"/>
      <c r="Q619" s="25"/>
      <c r="R619" s="25"/>
      <c r="S619" s="25"/>
      <c r="T619" s="25"/>
      <c r="U619" s="25"/>
      <c r="V619" s="25"/>
      <c r="W619" s="25"/>
    </row>
    <row r="620" spans="2:23" ht="14.25">
      <c r="B620" s="23"/>
      <c r="C620" s="23"/>
      <c r="D620" s="31"/>
      <c r="E620" s="25"/>
      <c r="F620" s="25"/>
      <c r="G620" s="25"/>
      <c r="H620" s="25"/>
      <c r="I620" s="25"/>
      <c r="J620" s="25"/>
      <c r="K620" s="25"/>
      <c r="L620" s="25"/>
      <c r="M620" s="25"/>
      <c r="N620" s="25"/>
      <c r="O620" s="25"/>
      <c r="P620" s="25"/>
      <c r="Q620" s="25"/>
      <c r="R620" s="25"/>
      <c r="S620" s="25"/>
      <c r="T620" s="25"/>
      <c r="U620" s="25"/>
      <c r="V620" s="25"/>
      <c r="W620" s="25"/>
    </row>
    <row r="621" spans="2:23" ht="14.25">
      <c r="B621" s="23"/>
      <c r="C621" s="23"/>
      <c r="D621" s="31"/>
      <c r="E621" s="25"/>
      <c r="F621" s="25"/>
      <c r="G621" s="25"/>
      <c r="H621" s="25"/>
      <c r="I621" s="25"/>
      <c r="J621" s="25"/>
      <c r="K621" s="25"/>
      <c r="L621" s="25"/>
      <c r="M621" s="25"/>
      <c r="N621" s="25"/>
      <c r="O621" s="25"/>
      <c r="P621" s="25"/>
      <c r="Q621" s="25"/>
      <c r="R621" s="25"/>
      <c r="S621" s="25"/>
      <c r="T621" s="25"/>
      <c r="U621" s="25"/>
      <c r="V621" s="25"/>
      <c r="W621" s="25"/>
    </row>
    <row r="622" spans="2:23" ht="14.25">
      <c r="B622" s="23"/>
      <c r="C622" s="23"/>
      <c r="D622" s="31"/>
      <c r="E622" s="25"/>
      <c r="F622" s="25"/>
      <c r="G622" s="25"/>
      <c r="H622" s="25"/>
      <c r="I622" s="25"/>
      <c r="J622" s="25"/>
      <c r="K622" s="25"/>
      <c r="L622" s="25"/>
      <c r="M622" s="25"/>
      <c r="N622" s="25"/>
      <c r="O622" s="25"/>
      <c r="P622" s="25"/>
      <c r="Q622" s="25"/>
      <c r="R622" s="25"/>
      <c r="S622" s="25"/>
      <c r="T622" s="25"/>
      <c r="U622" s="25"/>
      <c r="V622" s="25"/>
      <c r="W622" s="25"/>
    </row>
    <row r="623" spans="2:23" ht="14.25">
      <c r="B623" s="23"/>
      <c r="C623" s="23"/>
      <c r="D623" s="31"/>
      <c r="E623" s="25"/>
      <c r="F623" s="25"/>
      <c r="G623" s="25"/>
      <c r="H623" s="25"/>
      <c r="I623" s="25"/>
      <c r="J623" s="25"/>
      <c r="K623" s="25"/>
      <c r="L623" s="25"/>
      <c r="M623" s="25"/>
      <c r="N623" s="25"/>
      <c r="O623" s="25"/>
      <c r="P623" s="25"/>
      <c r="Q623" s="25"/>
      <c r="R623" s="25"/>
      <c r="S623" s="25"/>
      <c r="T623" s="25"/>
      <c r="U623" s="25"/>
      <c r="V623" s="25"/>
      <c r="W623" s="25"/>
    </row>
    <row r="624" spans="2:23" ht="14.25">
      <c r="B624" s="23"/>
      <c r="C624" s="23"/>
      <c r="D624" s="31"/>
      <c r="E624" s="25"/>
      <c r="F624" s="25"/>
      <c r="G624" s="25"/>
      <c r="H624" s="25"/>
      <c r="I624" s="25"/>
      <c r="J624" s="25"/>
      <c r="K624" s="25"/>
      <c r="L624" s="25"/>
      <c r="M624" s="25"/>
      <c r="N624" s="25"/>
      <c r="O624" s="25"/>
      <c r="P624" s="25"/>
      <c r="Q624" s="25"/>
      <c r="R624" s="25"/>
      <c r="S624" s="25"/>
      <c r="T624" s="25"/>
      <c r="U624" s="25"/>
      <c r="V624" s="25"/>
      <c r="W624" s="25"/>
    </row>
    <row r="625" spans="2:23" ht="14.25">
      <c r="B625" s="23"/>
      <c r="C625" s="23"/>
      <c r="D625" s="31"/>
      <c r="E625" s="25"/>
      <c r="F625" s="25"/>
      <c r="G625" s="25"/>
      <c r="H625" s="25"/>
      <c r="I625" s="25"/>
      <c r="J625" s="25"/>
      <c r="K625" s="25"/>
      <c r="L625" s="25"/>
      <c r="M625" s="25"/>
      <c r="N625" s="25"/>
      <c r="O625" s="25"/>
      <c r="P625" s="25"/>
      <c r="Q625" s="25"/>
      <c r="R625" s="25"/>
      <c r="S625" s="25"/>
      <c r="T625" s="25"/>
      <c r="U625" s="25"/>
      <c r="V625" s="25"/>
      <c r="W625" s="25"/>
    </row>
    <row r="626" spans="2:23" ht="14.25">
      <c r="B626" s="23"/>
      <c r="C626" s="23"/>
      <c r="D626" s="31"/>
      <c r="E626" s="25"/>
      <c r="F626" s="25"/>
      <c r="G626" s="25"/>
      <c r="H626" s="25"/>
      <c r="I626" s="25"/>
      <c r="J626" s="25"/>
      <c r="K626" s="25"/>
      <c r="L626" s="25"/>
      <c r="M626" s="25"/>
      <c r="N626" s="25"/>
      <c r="O626" s="25"/>
      <c r="P626" s="25"/>
      <c r="Q626" s="25"/>
      <c r="R626" s="25"/>
      <c r="S626" s="25"/>
      <c r="T626" s="25"/>
      <c r="U626" s="25"/>
      <c r="V626" s="25"/>
      <c r="W626" s="25"/>
    </row>
    <row r="627" spans="2:23" ht="14.25">
      <c r="B627" s="23"/>
      <c r="C627" s="23"/>
      <c r="D627" s="31"/>
      <c r="E627" s="25"/>
      <c r="F627" s="25"/>
      <c r="G627" s="25"/>
      <c r="H627" s="25"/>
      <c r="I627" s="25"/>
      <c r="J627" s="25"/>
      <c r="K627" s="25"/>
      <c r="L627" s="25"/>
      <c r="M627" s="25"/>
      <c r="N627" s="25"/>
      <c r="O627" s="25"/>
      <c r="P627" s="25"/>
      <c r="Q627" s="25"/>
      <c r="R627" s="25"/>
      <c r="S627" s="25"/>
      <c r="T627" s="25"/>
      <c r="U627" s="25"/>
      <c r="V627" s="25"/>
      <c r="W627" s="25"/>
    </row>
    <row r="628" spans="2:23" ht="14.25">
      <c r="B628" s="23"/>
      <c r="C628" s="23"/>
      <c r="D628" s="31"/>
      <c r="E628" s="25"/>
      <c r="F628" s="25"/>
      <c r="G628" s="25"/>
      <c r="H628" s="25"/>
      <c r="I628" s="25"/>
      <c r="J628" s="25"/>
      <c r="K628" s="25"/>
      <c r="L628" s="25"/>
      <c r="M628" s="25"/>
      <c r="N628" s="25"/>
      <c r="O628" s="25"/>
      <c r="P628" s="25"/>
      <c r="Q628" s="25"/>
      <c r="R628" s="25"/>
      <c r="S628" s="25"/>
      <c r="T628" s="25"/>
      <c r="U628" s="25"/>
      <c r="V628" s="25"/>
      <c r="W628" s="25"/>
    </row>
    <row r="629" spans="2:23" ht="14.25">
      <c r="B629" s="23"/>
      <c r="C629" s="23"/>
      <c r="D629" s="31"/>
      <c r="E629" s="25"/>
      <c r="F629" s="25"/>
      <c r="G629" s="25"/>
      <c r="H629" s="25"/>
      <c r="I629" s="25"/>
      <c r="J629" s="25"/>
      <c r="K629" s="25"/>
      <c r="L629" s="25"/>
      <c r="M629" s="25"/>
      <c r="N629" s="25"/>
      <c r="O629" s="25"/>
      <c r="P629" s="25"/>
      <c r="Q629" s="25"/>
      <c r="R629" s="25"/>
      <c r="S629" s="25"/>
      <c r="T629" s="25"/>
      <c r="U629" s="25"/>
      <c r="V629" s="25"/>
      <c r="W629" s="25"/>
    </row>
    <row r="630" spans="2:23" ht="14.25">
      <c r="B630" s="23"/>
      <c r="C630" s="23"/>
      <c r="D630" s="31"/>
      <c r="E630" s="25"/>
      <c r="F630" s="25"/>
      <c r="G630" s="25"/>
      <c r="H630" s="25"/>
      <c r="I630" s="25"/>
      <c r="J630" s="25"/>
      <c r="K630" s="25"/>
      <c r="L630" s="25"/>
      <c r="M630" s="25"/>
      <c r="N630" s="25"/>
      <c r="O630" s="25"/>
      <c r="P630" s="25"/>
      <c r="Q630" s="25"/>
      <c r="R630" s="25"/>
      <c r="S630" s="25"/>
      <c r="T630" s="25"/>
      <c r="U630" s="25"/>
      <c r="V630" s="25"/>
      <c r="W630" s="25"/>
    </row>
    <row r="631" spans="2:23" ht="14.25">
      <c r="B631" s="23"/>
      <c r="C631" s="23"/>
      <c r="D631" s="31"/>
      <c r="E631" s="25"/>
      <c r="F631" s="25"/>
      <c r="G631" s="25"/>
      <c r="H631" s="25"/>
      <c r="I631" s="25"/>
      <c r="J631" s="25"/>
      <c r="K631" s="25"/>
      <c r="L631" s="25"/>
      <c r="M631" s="25"/>
      <c r="N631" s="25"/>
      <c r="O631" s="25"/>
      <c r="P631" s="25"/>
      <c r="Q631" s="25"/>
      <c r="R631" s="25"/>
      <c r="S631" s="25"/>
      <c r="T631" s="25"/>
      <c r="U631" s="25"/>
      <c r="V631" s="25"/>
      <c r="W631" s="25"/>
    </row>
    <row r="632" spans="2:23" ht="14.25">
      <c r="B632" s="23"/>
      <c r="C632" s="23"/>
      <c r="D632" s="31"/>
      <c r="E632" s="25"/>
      <c r="F632" s="25"/>
      <c r="G632" s="25"/>
      <c r="H632" s="25"/>
      <c r="I632" s="25"/>
      <c r="J632" s="25"/>
      <c r="K632" s="25"/>
      <c r="L632" s="25"/>
      <c r="M632" s="25"/>
      <c r="N632" s="25"/>
      <c r="O632" s="25"/>
      <c r="P632" s="25"/>
      <c r="Q632" s="25"/>
      <c r="R632" s="25"/>
      <c r="S632" s="25"/>
      <c r="T632" s="25"/>
      <c r="U632" s="25"/>
      <c r="V632" s="25"/>
      <c r="W632" s="25"/>
    </row>
    <row r="633" spans="2:23" ht="14.25">
      <c r="B633" s="23"/>
      <c r="C633" s="23"/>
      <c r="D633" s="31"/>
      <c r="E633" s="25"/>
      <c r="F633" s="25"/>
      <c r="G633" s="25"/>
      <c r="H633" s="25"/>
      <c r="I633" s="25"/>
      <c r="J633" s="25"/>
      <c r="K633" s="25"/>
      <c r="L633" s="25"/>
      <c r="M633" s="25"/>
      <c r="N633" s="25"/>
      <c r="O633" s="25"/>
      <c r="P633" s="25"/>
      <c r="Q633" s="25"/>
      <c r="R633" s="25"/>
      <c r="S633" s="25"/>
      <c r="T633" s="25"/>
      <c r="U633" s="25"/>
      <c r="V633" s="25"/>
      <c r="W633" s="25"/>
    </row>
    <row r="634" spans="2:23" ht="14.25">
      <c r="B634" s="23"/>
      <c r="C634" s="23"/>
      <c r="D634" s="31"/>
      <c r="E634" s="25"/>
      <c r="F634" s="25"/>
      <c r="G634" s="25"/>
      <c r="H634" s="25"/>
      <c r="I634" s="25"/>
      <c r="J634" s="25"/>
      <c r="K634" s="25"/>
      <c r="L634" s="25"/>
      <c r="M634" s="25"/>
      <c r="N634" s="25"/>
      <c r="O634" s="25"/>
      <c r="P634" s="25"/>
      <c r="Q634" s="25"/>
      <c r="R634" s="25"/>
      <c r="S634" s="25"/>
      <c r="T634" s="25"/>
      <c r="U634" s="25"/>
      <c r="V634" s="25"/>
      <c r="W634" s="25"/>
    </row>
    <row r="635" spans="2:23" ht="14.25">
      <c r="B635" s="23"/>
      <c r="C635" s="23"/>
      <c r="D635" s="31"/>
      <c r="E635" s="25"/>
      <c r="F635" s="25"/>
      <c r="G635" s="25"/>
      <c r="H635" s="25"/>
      <c r="I635" s="25"/>
      <c r="J635" s="25"/>
      <c r="K635" s="25"/>
      <c r="L635" s="25"/>
      <c r="M635" s="25"/>
      <c r="N635" s="25"/>
      <c r="O635" s="25"/>
      <c r="P635" s="25"/>
      <c r="Q635" s="25"/>
      <c r="R635" s="25"/>
      <c r="S635" s="25"/>
      <c r="T635" s="25"/>
      <c r="U635" s="25"/>
      <c r="V635" s="25"/>
      <c r="W635" s="25"/>
    </row>
    <row r="636" spans="2:23" ht="14.25">
      <c r="B636" s="23"/>
      <c r="C636" s="23"/>
      <c r="D636" s="31"/>
      <c r="E636" s="25"/>
      <c r="F636" s="25"/>
      <c r="G636" s="25"/>
      <c r="H636" s="25"/>
      <c r="I636" s="25"/>
      <c r="J636" s="25"/>
      <c r="K636" s="25"/>
      <c r="L636" s="25"/>
      <c r="M636" s="25"/>
      <c r="N636" s="25"/>
      <c r="O636" s="25"/>
      <c r="P636" s="25"/>
      <c r="Q636" s="25"/>
      <c r="R636" s="25"/>
      <c r="S636" s="25"/>
      <c r="T636" s="25"/>
      <c r="U636" s="25"/>
      <c r="V636" s="25"/>
      <c r="W636" s="25"/>
    </row>
    <row r="637" spans="2:23" ht="14.25">
      <c r="B637" s="23"/>
      <c r="C637" s="23"/>
      <c r="D637" s="31"/>
      <c r="E637" s="25"/>
      <c r="F637" s="25"/>
      <c r="G637" s="25"/>
      <c r="H637" s="25"/>
      <c r="I637" s="25"/>
      <c r="J637" s="25"/>
      <c r="K637" s="25"/>
      <c r="L637" s="25"/>
      <c r="M637" s="25"/>
      <c r="N637" s="25"/>
      <c r="O637" s="25"/>
      <c r="P637" s="25"/>
      <c r="Q637" s="25"/>
      <c r="R637" s="25"/>
      <c r="S637" s="25"/>
      <c r="T637" s="25"/>
      <c r="U637" s="25"/>
      <c r="V637" s="25"/>
      <c r="W637" s="25"/>
    </row>
    <row r="638" spans="2:23" ht="14.25">
      <c r="B638" s="23"/>
      <c r="C638" s="23"/>
      <c r="D638" s="31"/>
      <c r="E638" s="25"/>
      <c r="F638" s="25"/>
      <c r="G638" s="25"/>
      <c r="H638" s="25"/>
      <c r="I638" s="25"/>
      <c r="J638" s="25"/>
      <c r="K638" s="25"/>
      <c r="L638" s="25"/>
      <c r="M638" s="25"/>
      <c r="N638" s="25"/>
      <c r="O638" s="25"/>
      <c r="P638" s="25"/>
      <c r="Q638" s="25"/>
      <c r="R638" s="25"/>
      <c r="S638" s="25"/>
      <c r="T638" s="25"/>
      <c r="U638" s="25"/>
      <c r="V638" s="25"/>
      <c r="W638" s="25"/>
    </row>
    <row r="639" spans="2:23" ht="14.25">
      <c r="B639" s="23"/>
      <c r="C639" s="23"/>
      <c r="D639" s="31"/>
      <c r="E639" s="25"/>
      <c r="F639" s="25"/>
      <c r="G639" s="25"/>
      <c r="H639" s="25"/>
      <c r="I639" s="25"/>
      <c r="J639" s="25"/>
      <c r="K639" s="25"/>
      <c r="L639" s="25"/>
      <c r="M639" s="25"/>
      <c r="N639" s="25"/>
      <c r="O639" s="25"/>
      <c r="P639" s="25"/>
      <c r="Q639" s="25"/>
      <c r="R639" s="25"/>
      <c r="S639" s="25"/>
      <c r="T639" s="25"/>
      <c r="U639" s="25"/>
      <c r="V639" s="25"/>
      <c r="W639" s="25"/>
    </row>
    <row r="640" spans="2:23" ht="14.25">
      <c r="B640" s="23"/>
      <c r="C640" s="23"/>
      <c r="D640" s="31"/>
      <c r="E640" s="25"/>
      <c r="F640" s="25"/>
      <c r="G640" s="25"/>
      <c r="H640" s="25"/>
      <c r="I640" s="25"/>
      <c r="J640" s="25"/>
      <c r="K640" s="25"/>
      <c r="L640" s="25"/>
      <c r="M640" s="25"/>
      <c r="N640" s="25"/>
      <c r="O640" s="25"/>
      <c r="P640" s="25"/>
      <c r="Q640" s="25"/>
      <c r="R640" s="25"/>
      <c r="S640" s="25"/>
      <c r="T640" s="25"/>
      <c r="U640" s="25"/>
      <c r="V640" s="25"/>
      <c r="W640" s="25"/>
    </row>
    <row r="641" spans="2:23" ht="14.25">
      <c r="B641" s="23"/>
      <c r="C641" s="23"/>
      <c r="D641" s="31"/>
      <c r="E641" s="25"/>
      <c r="F641" s="25"/>
      <c r="G641" s="25"/>
      <c r="H641" s="25"/>
      <c r="I641" s="25"/>
      <c r="J641" s="25"/>
      <c r="K641" s="25"/>
      <c r="L641" s="25"/>
      <c r="M641" s="25"/>
      <c r="N641" s="25"/>
      <c r="O641" s="25"/>
      <c r="P641" s="25"/>
      <c r="Q641" s="25"/>
      <c r="R641" s="25"/>
      <c r="S641" s="25"/>
      <c r="T641" s="25"/>
      <c r="U641" s="25"/>
      <c r="V641" s="25"/>
      <c r="W641" s="25"/>
    </row>
    <row r="642" spans="2:23" ht="14.25">
      <c r="B642" s="23"/>
      <c r="C642" s="23"/>
      <c r="D642" s="31"/>
      <c r="E642" s="25"/>
      <c r="F642" s="25"/>
      <c r="G642" s="25"/>
      <c r="H642" s="25"/>
      <c r="I642" s="25"/>
      <c r="J642" s="25"/>
      <c r="K642" s="25"/>
      <c r="L642" s="25"/>
      <c r="M642" s="25"/>
      <c r="N642" s="25"/>
      <c r="O642" s="25"/>
      <c r="P642" s="25"/>
      <c r="Q642" s="25"/>
      <c r="R642" s="25"/>
      <c r="S642" s="25"/>
      <c r="T642" s="25"/>
      <c r="U642" s="25"/>
      <c r="V642" s="25"/>
      <c r="W642" s="25"/>
    </row>
    <row r="643" spans="2:23" ht="14.25">
      <c r="B643" s="23"/>
      <c r="C643" s="23"/>
      <c r="D643" s="31"/>
      <c r="E643" s="25"/>
      <c r="F643" s="25"/>
      <c r="G643" s="25"/>
      <c r="H643" s="25"/>
      <c r="I643" s="25"/>
      <c r="J643" s="25"/>
      <c r="K643" s="25"/>
      <c r="L643" s="25"/>
      <c r="M643" s="25"/>
      <c r="N643" s="25"/>
      <c r="O643" s="25"/>
      <c r="P643" s="25"/>
      <c r="Q643" s="25"/>
      <c r="R643" s="25"/>
      <c r="S643" s="25"/>
      <c r="T643" s="25"/>
      <c r="U643" s="25"/>
      <c r="V643" s="25"/>
      <c r="W643" s="25"/>
    </row>
    <row r="644" spans="2:23" ht="14.25">
      <c r="B644" s="23"/>
      <c r="C644" s="23"/>
      <c r="D644" s="31"/>
      <c r="E644" s="25"/>
      <c r="F644" s="25"/>
      <c r="G644" s="25"/>
      <c r="H644" s="25"/>
      <c r="I644" s="25"/>
      <c r="J644" s="25"/>
      <c r="K644" s="25"/>
      <c r="L644" s="25"/>
      <c r="M644" s="25"/>
      <c r="N644" s="25"/>
      <c r="O644" s="25"/>
      <c r="P644" s="25"/>
      <c r="Q644" s="25"/>
      <c r="R644" s="25"/>
      <c r="S644" s="25"/>
      <c r="T644" s="25"/>
      <c r="U644" s="25"/>
      <c r="V644" s="25"/>
      <c r="W644" s="25"/>
    </row>
    <row r="645" spans="2:23" ht="14.25">
      <c r="B645" s="23"/>
      <c r="C645" s="23"/>
      <c r="D645" s="31"/>
      <c r="E645" s="25"/>
      <c r="F645" s="25"/>
      <c r="G645" s="25"/>
      <c r="H645" s="25"/>
      <c r="I645" s="25"/>
      <c r="J645" s="25"/>
      <c r="K645" s="25"/>
      <c r="L645" s="25"/>
      <c r="M645" s="25"/>
      <c r="N645" s="25"/>
      <c r="O645" s="25"/>
      <c r="P645" s="25"/>
      <c r="Q645" s="25"/>
      <c r="R645" s="25"/>
      <c r="S645" s="25"/>
      <c r="T645" s="25"/>
      <c r="U645" s="25"/>
      <c r="V645" s="25"/>
      <c r="W645" s="25"/>
    </row>
    <row r="646" spans="2:23" ht="14.25">
      <c r="B646" s="23"/>
      <c r="C646" s="23"/>
      <c r="D646" s="31"/>
      <c r="E646" s="25"/>
      <c r="F646" s="25"/>
      <c r="G646" s="25"/>
      <c r="H646" s="25"/>
      <c r="I646" s="25"/>
      <c r="J646" s="25"/>
      <c r="K646" s="25"/>
      <c r="L646" s="25"/>
      <c r="M646" s="25"/>
      <c r="N646" s="25"/>
      <c r="O646" s="25"/>
      <c r="P646" s="25"/>
      <c r="Q646" s="25"/>
      <c r="R646" s="25"/>
      <c r="S646" s="25"/>
      <c r="T646" s="25"/>
      <c r="U646" s="25"/>
      <c r="V646" s="25"/>
      <c r="W646" s="25"/>
    </row>
    <row r="647" spans="2:23" ht="14.25">
      <c r="B647" s="23"/>
      <c r="C647" s="23"/>
      <c r="D647" s="31"/>
      <c r="E647" s="25"/>
      <c r="F647" s="25"/>
      <c r="G647" s="25"/>
      <c r="H647" s="25"/>
      <c r="I647" s="25"/>
      <c r="J647" s="25"/>
      <c r="K647" s="25"/>
      <c r="L647" s="25"/>
      <c r="M647" s="25"/>
      <c r="N647" s="25"/>
      <c r="O647" s="25"/>
      <c r="P647" s="25"/>
      <c r="Q647" s="25"/>
      <c r="R647" s="25"/>
      <c r="S647" s="25"/>
      <c r="T647" s="25"/>
      <c r="U647" s="25"/>
      <c r="V647" s="25"/>
      <c r="W647" s="25"/>
    </row>
    <row r="648" spans="2:23" ht="14.25">
      <c r="B648" s="23"/>
      <c r="C648" s="23"/>
      <c r="D648" s="31"/>
      <c r="E648" s="25"/>
      <c r="F648" s="25"/>
      <c r="G648" s="25"/>
      <c r="H648" s="25"/>
      <c r="I648" s="25"/>
      <c r="J648" s="25"/>
      <c r="K648" s="25"/>
      <c r="L648" s="25"/>
      <c r="M648" s="25"/>
      <c r="N648" s="25"/>
      <c r="O648" s="25"/>
      <c r="P648" s="25"/>
      <c r="Q648" s="25"/>
      <c r="R648" s="25"/>
      <c r="S648" s="25"/>
      <c r="T648" s="25"/>
      <c r="U648" s="25"/>
      <c r="V648" s="25"/>
      <c r="W648" s="25"/>
    </row>
    <row r="649" spans="2:23" ht="14.25">
      <c r="B649" s="23"/>
      <c r="C649" s="23"/>
      <c r="D649" s="31"/>
      <c r="E649" s="25"/>
      <c r="F649" s="25"/>
      <c r="G649" s="25"/>
      <c r="H649" s="25"/>
      <c r="I649" s="25"/>
      <c r="J649" s="25"/>
      <c r="K649" s="25"/>
      <c r="L649" s="25"/>
      <c r="M649" s="25"/>
      <c r="N649" s="25"/>
      <c r="O649" s="25"/>
      <c r="P649" s="25"/>
      <c r="Q649" s="25"/>
      <c r="R649" s="25"/>
      <c r="S649" s="25"/>
      <c r="T649" s="25"/>
      <c r="U649" s="25"/>
      <c r="V649" s="25"/>
      <c r="W649" s="25"/>
    </row>
    <row r="650" spans="2:23" ht="14.25">
      <c r="B650" s="23"/>
      <c r="C650" s="23"/>
      <c r="D650" s="31"/>
      <c r="E650" s="25"/>
      <c r="F650" s="25"/>
      <c r="G650" s="25"/>
      <c r="H650" s="25"/>
      <c r="I650" s="25"/>
      <c r="J650" s="25"/>
      <c r="K650" s="25"/>
      <c r="L650" s="25"/>
      <c r="M650" s="25"/>
      <c r="N650" s="25"/>
      <c r="O650" s="25"/>
      <c r="P650" s="25"/>
      <c r="Q650" s="25"/>
      <c r="R650" s="25"/>
      <c r="S650" s="25"/>
      <c r="T650" s="25"/>
      <c r="U650" s="25"/>
      <c r="V650" s="25"/>
      <c r="W650" s="25"/>
    </row>
    <row r="651" spans="2:23" ht="14.25">
      <c r="B651" s="23"/>
      <c r="C651" s="23"/>
      <c r="D651" s="31"/>
      <c r="E651" s="25"/>
      <c r="F651" s="25"/>
      <c r="G651" s="25"/>
      <c r="H651" s="25"/>
      <c r="I651" s="25"/>
      <c r="J651" s="25"/>
      <c r="K651" s="25"/>
      <c r="L651" s="25"/>
      <c r="M651" s="25"/>
      <c r="N651" s="25"/>
      <c r="O651" s="25"/>
      <c r="P651" s="25"/>
      <c r="Q651" s="25"/>
      <c r="R651" s="25"/>
      <c r="S651" s="25"/>
      <c r="T651" s="25"/>
      <c r="U651" s="25"/>
      <c r="V651" s="25"/>
      <c r="W651" s="25"/>
    </row>
    <row r="652" spans="2:23" ht="14.25">
      <c r="B652" s="23"/>
      <c r="C652" s="23"/>
      <c r="D652" s="31"/>
      <c r="E652" s="25"/>
      <c r="F652" s="25"/>
      <c r="G652" s="25"/>
      <c r="H652" s="25"/>
      <c r="I652" s="25"/>
      <c r="J652" s="25"/>
      <c r="K652" s="25"/>
      <c r="L652" s="25"/>
      <c r="M652" s="25"/>
      <c r="N652" s="25"/>
      <c r="O652" s="25"/>
      <c r="P652" s="25"/>
      <c r="Q652" s="25"/>
      <c r="R652" s="25"/>
      <c r="S652" s="25"/>
      <c r="T652" s="25"/>
      <c r="U652" s="25"/>
      <c r="V652" s="25"/>
      <c r="W652" s="25"/>
    </row>
    <row r="653" spans="2:23" ht="14.25">
      <c r="B653" s="23"/>
      <c r="C653" s="23"/>
      <c r="D653" s="31"/>
      <c r="E653" s="25"/>
      <c r="F653" s="25"/>
      <c r="G653" s="25"/>
      <c r="H653" s="25"/>
      <c r="I653" s="25"/>
      <c r="J653" s="25"/>
      <c r="K653" s="25"/>
      <c r="L653" s="25"/>
      <c r="M653" s="25"/>
      <c r="N653" s="25"/>
      <c r="O653" s="25"/>
      <c r="P653" s="25"/>
      <c r="Q653" s="25"/>
      <c r="R653" s="25"/>
      <c r="S653" s="25"/>
      <c r="T653" s="25"/>
      <c r="U653" s="25"/>
      <c r="V653" s="25"/>
      <c r="W653" s="25"/>
    </row>
    <row r="654" spans="2:23" ht="14.25">
      <c r="B654" s="23"/>
      <c r="C654" s="23"/>
      <c r="D654" s="31"/>
      <c r="E654" s="25"/>
      <c r="F654" s="25"/>
      <c r="G654" s="25"/>
      <c r="H654" s="25"/>
      <c r="I654" s="25"/>
      <c r="J654" s="25"/>
      <c r="K654" s="25"/>
      <c r="L654" s="25"/>
      <c r="M654" s="25"/>
      <c r="N654" s="25"/>
      <c r="O654" s="25"/>
      <c r="P654" s="25"/>
      <c r="Q654" s="25"/>
      <c r="R654" s="25"/>
      <c r="S654" s="25"/>
      <c r="T654" s="25"/>
      <c r="U654" s="25"/>
      <c r="V654" s="25"/>
      <c r="W654" s="25"/>
    </row>
    <row r="655" spans="2:23" ht="14.25">
      <c r="B655" s="23"/>
      <c r="C655" s="23"/>
      <c r="D655" s="31"/>
      <c r="E655" s="25"/>
      <c r="F655" s="25"/>
      <c r="G655" s="25"/>
      <c r="H655" s="25"/>
      <c r="I655" s="25"/>
      <c r="J655" s="25"/>
      <c r="K655" s="25"/>
      <c r="L655" s="25"/>
      <c r="M655" s="25"/>
      <c r="N655" s="25"/>
      <c r="O655" s="25"/>
      <c r="P655" s="25"/>
      <c r="Q655" s="25"/>
      <c r="R655" s="25"/>
      <c r="S655" s="25"/>
      <c r="T655" s="25"/>
      <c r="U655" s="25"/>
      <c r="V655" s="25"/>
      <c r="W655" s="25"/>
    </row>
    <row r="656" spans="2:23" ht="14.25">
      <c r="B656" s="23"/>
      <c r="C656" s="23"/>
      <c r="D656" s="31"/>
      <c r="E656" s="25"/>
      <c r="F656" s="25"/>
      <c r="G656" s="25"/>
      <c r="H656" s="25"/>
      <c r="I656" s="25"/>
      <c r="J656" s="25"/>
      <c r="K656" s="25"/>
      <c r="L656" s="25"/>
      <c r="M656" s="25"/>
      <c r="N656" s="25"/>
      <c r="O656" s="25"/>
      <c r="P656" s="25"/>
      <c r="Q656" s="25"/>
      <c r="R656" s="25"/>
      <c r="S656" s="25"/>
      <c r="T656" s="25"/>
      <c r="U656" s="25"/>
      <c r="V656" s="25"/>
      <c r="W656" s="25"/>
    </row>
    <row r="657" spans="2:23" ht="14.25">
      <c r="B657" s="23"/>
      <c r="C657" s="23"/>
      <c r="D657" s="31"/>
      <c r="E657" s="25"/>
      <c r="F657" s="25"/>
      <c r="G657" s="25"/>
      <c r="H657" s="25"/>
      <c r="I657" s="25"/>
      <c r="J657" s="25"/>
      <c r="K657" s="25"/>
      <c r="L657" s="25"/>
      <c r="M657" s="25"/>
      <c r="N657" s="25"/>
      <c r="O657" s="25"/>
      <c r="P657" s="25"/>
      <c r="Q657" s="25"/>
      <c r="R657" s="25"/>
      <c r="S657" s="25"/>
      <c r="T657" s="25"/>
      <c r="U657" s="25"/>
      <c r="V657" s="25"/>
      <c r="W657" s="25"/>
    </row>
    <row r="658" spans="2:23" ht="14.25">
      <c r="B658" s="23"/>
      <c r="C658" s="23"/>
      <c r="D658" s="31"/>
      <c r="E658" s="25"/>
      <c r="F658" s="25"/>
      <c r="G658" s="25"/>
      <c r="H658" s="25"/>
      <c r="I658" s="25"/>
      <c r="J658" s="25"/>
      <c r="K658" s="25"/>
      <c r="L658" s="25"/>
      <c r="M658" s="25"/>
      <c r="N658" s="25"/>
      <c r="O658" s="25"/>
      <c r="P658" s="25"/>
      <c r="Q658" s="25"/>
      <c r="R658" s="25"/>
      <c r="S658" s="25"/>
      <c r="T658" s="25"/>
      <c r="U658" s="25"/>
      <c r="V658" s="25"/>
      <c r="W658" s="25"/>
    </row>
    <row r="659" spans="2:23" ht="14.25">
      <c r="B659" s="23"/>
      <c r="C659" s="23"/>
      <c r="D659" s="31"/>
      <c r="E659" s="25"/>
      <c r="F659" s="25"/>
      <c r="G659" s="25"/>
      <c r="H659" s="25"/>
      <c r="I659" s="25"/>
      <c r="J659" s="25"/>
      <c r="K659" s="25"/>
      <c r="L659" s="25"/>
      <c r="M659" s="25"/>
      <c r="N659" s="25"/>
      <c r="O659" s="25"/>
      <c r="P659" s="25"/>
      <c r="Q659" s="25"/>
      <c r="R659" s="25"/>
      <c r="S659" s="25"/>
      <c r="T659" s="25"/>
      <c r="U659" s="25"/>
      <c r="V659" s="25"/>
      <c r="W659" s="25"/>
    </row>
    <row r="660" spans="2:23" ht="14.25">
      <c r="B660" s="23"/>
      <c r="C660" s="23"/>
      <c r="D660" s="31"/>
      <c r="E660" s="25"/>
      <c r="F660" s="25"/>
      <c r="G660" s="25"/>
      <c r="H660" s="25"/>
      <c r="I660" s="25"/>
      <c r="J660" s="25"/>
      <c r="K660" s="25"/>
      <c r="L660" s="25"/>
      <c r="M660" s="25"/>
      <c r="N660" s="25"/>
      <c r="O660" s="25"/>
      <c r="P660" s="25"/>
      <c r="Q660" s="25"/>
      <c r="R660" s="25"/>
      <c r="S660" s="25"/>
      <c r="T660" s="25"/>
      <c r="U660" s="25"/>
      <c r="V660" s="25"/>
      <c r="W660" s="25"/>
    </row>
    <row r="661" spans="2:23" ht="14.25">
      <c r="B661" s="23"/>
      <c r="C661" s="23"/>
      <c r="D661" s="31"/>
      <c r="E661" s="25"/>
      <c r="F661" s="25"/>
      <c r="G661" s="25"/>
      <c r="H661" s="25"/>
      <c r="I661" s="25"/>
      <c r="J661" s="25"/>
      <c r="K661" s="25"/>
      <c r="L661" s="25"/>
      <c r="M661" s="25"/>
      <c r="N661" s="25"/>
      <c r="O661" s="25"/>
      <c r="P661" s="25"/>
      <c r="Q661" s="25"/>
      <c r="R661" s="25"/>
      <c r="S661" s="25"/>
      <c r="T661" s="25"/>
      <c r="U661" s="25"/>
      <c r="V661" s="25"/>
      <c r="W661" s="25"/>
    </row>
    <row r="662" spans="2:23" ht="14.25">
      <c r="B662" s="23"/>
      <c r="C662" s="23"/>
      <c r="D662" s="31"/>
      <c r="E662" s="25"/>
      <c r="F662" s="25"/>
      <c r="G662" s="25"/>
      <c r="H662" s="25"/>
      <c r="I662" s="25"/>
      <c r="J662" s="25"/>
      <c r="K662" s="25"/>
      <c r="L662" s="25"/>
      <c r="M662" s="25"/>
      <c r="N662" s="25"/>
      <c r="O662" s="25"/>
      <c r="P662" s="25"/>
      <c r="Q662" s="25"/>
      <c r="R662" s="25"/>
      <c r="S662" s="25"/>
      <c r="T662" s="25"/>
      <c r="U662" s="25"/>
      <c r="V662" s="25"/>
      <c r="W662" s="25"/>
    </row>
    <row r="663" spans="2:23" ht="14.25">
      <c r="B663" s="23"/>
      <c r="C663" s="23"/>
      <c r="D663" s="31"/>
      <c r="E663" s="25"/>
      <c r="F663" s="25"/>
      <c r="G663" s="25"/>
      <c r="H663" s="25"/>
      <c r="I663" s="25"/>
      <c r="J663" s="25"/>
      <c r="K663" s="25"/>
      <c r="L663" s="25"/>
      <c r="M663" s="25"/>
      <c r="N663" s="25"/>
      <c r="O663" s="25"/>
      <c r="P663" s="25"/>
      <c r="Q663" s="25"/>
      <c r="R663" s="25"/>
      <c r="S663" s="25"/>
      <c r="T663" s="25"/>
      <c r="U663" s="25"/>
      <c r="V663" s="25"/>
      <c r="W663" s="25"/>
    </row>
    <row r="664" spans="2:23" ht="14.25">
      <c r="B664" s="23"/>
      <c r="C664" s="23"/>
      <c r="D664" s="31"/>
      <c r="E664" s="25"/>
      <c r="F664" s="25"/>
      <c r="G664" s="25"/>
      <c r="H664" s="25"/>
      <c r="I664" s="25"/>
      <c r="J664" s="25"/>
      <c r="K664" s="25"/>
      <c r="L664" s="25"/>
      <c r="M664" s="25"/>
      <c r="N664" s="25"/>
      <c r="O664" s="25"/>
      <c r="P664" s="25"/>
      <c r="Q664" s="25"/>
      <c r="R664" s="25"/>
      <c r="S664" s="25"/>
      <c r="T664" s="25"/>
      <c r="U664" s="25"/>
      <c r="V664" s="25"/>
      <c r="W664" s="25"/>
    </row>
    <row r="665" spans="2:23" ht="14.25">
      <c r="B665" s="23"/>
      <c r="C665" s="23"/>
      <c r="D665" s="31"/>
      <c r="E665" s="25"/>
      <c r="F665" s="25"/>
      <c r="G665" s="25"/>
      <c r="H665" s="25"/>
      <c r="I665" s="25"/>
      <c r="J665" s="25"/>
      <c r="K665" s="25"/>
      <c r="L665" s="25"/>
      <c r="M665" s="25"/>
      <c r="N665" s="25"/>
      <c r="O665" s="25"/>
      <c r="P665" s="25"/>
      <c r="Q665" s="25"/>
      <c r="R665" s="25"/>
      <c r="S665" s="25"/>
      <c r="T665" s="25"/>
      <c r="U665" s="25"/>
      <c r="V665" s="25"/>
      <c r="W665" s="25"/>
    </row>
    <row r="666" spans="2:23" ht="14.25">
      <c r="B666" s="23"/>
      <c r="C666" s="23"/>
      <c r="D666" s="31"/>
      <c r="E666" s="25"/>
      <c r="F666" s="25"/>
      <c r="G666" s="25"/>
      <c r="H666" s="25"/>
      <c r="I666" s="25"/>
      <c r="J666" s="25"/>
      <c r="K666" s="25"/>
      <c r="L666" s="25"/>
      <c r="M666" s="25"/>
      <c r="N666" s="25"/>
      <c r="O666" s="25"/>
      <c r="P666" s="25"/>
      <c r="Q666" s="25"/>
      <c r="R666" s="25"/>
      <c r="S666" s="25"/>
      <c r="T666" s="25"/>
      <c r="U666" s="25"/>
      <c r="V666" s="25"/>
      <c r="W666" s="25"/>
    </row>
    <row r="667" spans="2:23" ht="14.25">
      <c r="B667" s="23"/>
      <c r="C667" s="23"/>
      <c r="D667" s="31"/>
      <c r="E667" s="25"/>
      <c r="F667" s="25"/>
      <c r="G667" s="25"/>
      <c r="H667" s="25"/>
      <c r="I667" s="25"/>
      <c r="J667" s="25"/>
      <c r="K667" s="25"/>
      <c r="L667" s="25"/>
      <c r="M667" s="25"/>
      <c r="N667" s="25"/>
      <c r="O667" s="25"/>
      <c r="P667" s="25"/>
      <c r="Q667" s="25"/>
      <c r="R667" s="25"/>
      <c r="S667" s="25"/>
      <c r="T667" s="25"/>
      <c r="U667" s="25"/>
      <c r="V667" s="25"/>
      <c r="W667" s="25"/>
    </row>
    <row r="668" spans="2:23" ht="14.25">
      <c r="B668" s="23"/>
      <c r="C668" s="23"/>
      <c r="D668" s="31"/>
      <c r="E668" s="25"/>
      <c r="F668" s="25"/>
      <c r="G668" s="25"/>
      <c r="H668" s="25"/>
      <c r="I668" s="25"/>
      <c r="J668" s="25"/>
      <c r="K668" s="25"/>
      <c r="L668" s="25"/>
      <c r="M668" s="25"/>
      <c r="N668" s="25"/>
      <c r="O668" s="25"/>
      <c r="P668" s="25"/>
      <c r="Q668" s="25"/>
      <c r="R668" s="25"/>
      <c r="S668" s="25"/>
      <c r="T668" s="25"/>
      <c r="U668" s="25"/>
      <c r="V668" s="25"/>
      <c r="W668" s="25"/>
    </row>
    <row r="669" spans="2:23" ht="14.25">
      <c r="B669" s="23"/>
      <c r="C669" s="23"/>
      <c r="D669" s="31"/>
      <c r="E669" s="25"/>
      <c r="F669" s="25"/>
      <c r="G669" s="25"/>
      <c r="H669" s="25"/>
      <c r="I669" s="25"/>
      <c r="J669" s="25"/>
      <c r="K669" s="25"/>
      <c r="L669" s="25"/>
      <c r="M669" s="25"/>
      <c r="N669" s="25"/>
      <c r="O669" s="25"/>
      <c r="P669" s="25"/>
      <c r="Q669" s="25"/>
      <c r="R669" s="25"/>
      <c r="S669" s="25"/>
      <c r="T669" s="25"/>
      <c r="U669" s="25"/>
      <c r="V669" s="25"/>
      <c r="W669" s="25"/>
    </row>
    <row r="670" spans="2:23" ht="14.25">
      <c r="B670" s="23"/>
      <c r="C670" s="23"/>
      <c r="D670" s="31"/>
      <c r="E670" s="25"/>
      <c r="F670" s="25"/>
      <c r="G670" s="25"/>
      <c r="H670" s="25"/>
      <c r="I670" s="25"/>
      <c r="J670" s="25"/>
      <c r="K670" s="25"/>
      <c r="L670" s="25"/>
      <c r="M670" s="25"/>
      <c r="N670" s="25"/>
      <c r="O670" s="25"/>
      <c r="P670" s="25"/>
      <c r="Q670" s="25"/>
      <c r="R670" s="25"/>
      <c r="S670" s="25"/>
      <c r="T670" s="25"/>
      <c r="U670" s="25"/>
      <c r="V670" s="25"/>
      <c r="W670" s="25"/>
    </row>
    <row r="671" spans="2:23" ht="14.25">
      <c r="B671" s="23"/>
      <c r="C671" s="23"/>
      <c r="D671" s="31"/>
      <c r="E671" s="25"/>
      <c r="F671" s="25"/>
      <c r="G671" s="25"/>
      <c r="H671" s="25"/>
      <c r="I671" s="25"/>
      <c r="J671" s="25"/>
      <c r="K671" s="25"/>
      <c r="L671" s="25"/>
      <c r="M671" s="25"/>
      <c r="N671" s="25"/>
      <c r="O671" s="25"/>
      <c r="P671" s="25"/>
      <c r="Q671" s="25"/>
      <c r="R671" s="25"/>
      <c r="S671" s="25"/>
      <c r="T671" s="25"/>
      <c r="U671" s="25"/>
      <c r="V671" s="25"/>
      <c r="W671" s="25"/>
    </row>
    <row r="672" spans="2:23" ht="14.25">
      <c r="B672" s="23"/>
      <c r="C672" s="23"/>
      <c r="D672" s="31"/>
      <c r="E672" s="25"/>
      <c r="F672" s="25"/>
      <c r="G672" s="25"/>
      <c r="H672" s="25"/>
      <c r="I672" s="25"/>
      <c r="J672" s="25"/>
      <c r="K672" s="25"/>
      <c r="L672" s="25"/>
      <c r="M672" s="25"/>
      <c r="N672" s="25"/>
      <c r="O672" s="25"/>
      <c r="P672" s="25"/>
      <c r="Q672" s="25"/>
      <c r="R672" s="25"/>
      <c r="S672" s="25"/>
      <c r="T672" s="25"/>
      <c r="U672" s="25"/>
      <c r="V672" s="25"/>
      <c r="W672" s="25"/>
    </row>
    <row r="673" spans="2:23" ht="14.25">
      <c r="B673" s="23"/>
      <c r="C673" s="23"/>
      <c r="D673" s="31"/>
      <c r="E673" s="25"/>
      <c r="F673" s="25"/>
      <c r="G673" s="25"/>
      <c r="H673" s="25"/>
      <c r="I673" s="25"/>
      <c r="J673" s="25"/>
      <c r="K673" s="25"/>
      <c r="L673" s="25"/>
      <c r="M673" s="25"/>
      <c r="N673" s="25"/>
      <c r="O673" s="25"/>
      <c r="P673" s="25"/>
      <c r="Q673" s="25"/>
      <c r="R673" s="25"/>
      <c r="S673" s="25"/>
      <c r="T673" s="25"/>
      <c r="U673" s="25"/>
      <c r="V673" s="25"/>
      <c r="W673" s="25"/>
    </row>
    <row r="674" spans="2:23" ht="14.25">
      <c r="B674" s="23"/>
      <c r="C674" s="23"/>
      <c r="D674" s="31"/>
      <c r="E674" s="25"/>
      <c r="F674" s="25"/>
      <c r="G674" s="25"/>
      <c r="H674" s="25"/>
      <c r="I674" s="25"/>
      <c r="J674" s="25"/>
      <c r="K674" s="25"/>
      <c r="L674" s="25"/>
      <c r="M674" s="25"/>
      <c r="N674" s="25"/>
      <c r="O674" s="25"/>
      <c r="P674" s="25"/>
      <c r="Q674" s="25"/>
      <c r="R674" s="25"/>
      <c r="S674" s="25"/>
      <c r="T674" s="25"/>
      <c r="U674" s="25"/>
      <c r="V674" s="25"/>
      <c r="W674" s="25"/>
    </row>
    <row r="675" spans="2:23" ht="14.25">
      <c r="B675" s="23"/>
      <c r="C675" s="23"/>
      <c r="D675" s="31"/>
      <c r="E675" s="25"/>
      <c r="F675" s="25"/>
      <c r="G675" s="25"/>
      <c r="H675" s="25"/>
      <c r="I675" s="25"/>
      <c r="J675" s="25"/>
      <c r="K675" s="25"/>
      <c r="L675" s="25"/>
      <c r="M675" s="25"/>
      <c r="N675" s="25"/>
      <c r="O675" s="25"/>
      <c r="P675" s="25"/>
      <c r="Q675" s="25"/>
      <c r="R675" s="25"/>
      <c r="S675" s="25"/>
      <c r="T675" s="25"/>
      <c r="U675" s="25"/>
      <c r="V675" s="25"/>
      <c r="W675" s="25"/>
    </row>
    <row r="676" spans="2:23" ht="14.25">
      <c r="B676" s="23"/>
      <c r="C676" s="23"/>
      <c r="D676" s="31"/>
      <c r="E676" s="25"/>
      <c r="F676" s="25"/>
      <c r="G676" s="25"/>
      <c r="H676" s="25"/>
      <c r="I676" s="25"/>
      <c r="J676" s="25"/>
      <c r="K676" s="25"/>
      <c r="L676" s="25"/>
      <c r="M676" s="25"/>
      <c r="N676" s="25"/>
      <c r="O676" s="25"/>
      <c r="P676" s="25"/>
      <c r="Q676" s="25"/>
      <c r="R676" s="25"/>
      <c r="S676" s="25"/>
      <c r="T676" s="25"/>
      <c r="U676" s="25"/>
      <c r="V676" s="25"/>
      <c r="W676" s="25"/>
    </row>
    <row r="677" spans="2:23" ht="14.25">
      <c r="B677" s="23"/>
      <c r="C677" s="23"/>
      <c r="D677" s="31"/>
      <c r="E677" s="25"/>
      <c r="F677" s="25"/>
      <c r="G677" s="25"/>
      <c r="H677" s="25"/>
      <c r="I677" s="25"/>
      <c r="J677" s="25"/>
      <c r="K677" s="25"/>
      <c r="L677" s="25"/>
      <c r="M677" s="25"/>
      <c r="N677" s="25"/>
      <c r="O677" s="25"/>
      <c r="P677" s="25"/>
      <c r="Q677" s="25"/>
      <c r="R677" s="25"/>
      <c r="S677" s="25"/>
      <c r="T677" s="25"/>
      <c r="U677" s="25"/>
      <c r="V677" s="25"/>
      <c r="W677" s="25"/>
    </row>
    <row r="678" spans="2:23" ht="14.25">
      <c r="B678" s="23"/>
      <c r="C678" s="23"/>
      <c r="D678" s="31"/>
      <c r="E678" s="25"/>
      <c r="F678" s="25"/>
      <c r="G678" s="25"/>
      <c r="H678" s="25"/>
      <c r="I678" s="25"/>
      <c r="J678" s="25"/>
      <c r="K678" s="25"/>
      <c r="L678" s="25"/>
      <c r="M678" s="25"/>
      <c r="N678" s="25"/>
      <c r="O678" s="25"/>
      <c r="P678" s="25"/>
      <c r="Q678" s="25"/>
      <c r="R678" s="25"/>
      <c r="S678" s="25"/>
      <c r="T678" s="25"/>
      <c r="U678" s="25"/>
      <c r="V678" s="25"/>
      <c r="W678" s="25"/>
    </row>
    <row r="679" spans="2:23" ht="14.25">
      <c r="B679" s="23"/>
      <c r="C679" s="23"/>
      <c r="D679" s="31"/>
      <c r="E679" s="25"/>
      <c r="F679" s="25"/>
      <c r="G679" s="25"/>
      <c r="H679" s="25"/>
      <c r="I679" s="25"/>
      <c r="J679" s="25"/>
      <c r="K679" s="25"/>
      <c r="L679" s="25"/>
      <c r="M679" s="25"/>
      <c r="N679" s="25"/>
      <c r="O679" s="25"/>
      <c r="P679" s="25"/>
      <c r="Q679" s="25"/>
      <c r="R679" s="25"/>
      <c r="S679" s="25"/>
      <c r="T679" s="25"/>
      <c r="U679" s="25"/>
      <c r="V679" s="25"/>
      <c r="W679" s="25"/>
    </row>
    <row r="680" spans="2:23" ht="14.25">
      <c r="B680" s="23"/>
      <c r="C680" s="23"/>
      <c r="D680" s="31"/>
      <c r="E680" s="25"/>
      <c r="F680" s="25"/>
      <c r="G680" s="25"/>
      <c r="H680" s="25"/>
      <c r="I680" s="25"/>
      <c r="J680" s="25"/>
      <c r="K680" s="25"/>
      <c r="L680" s="25"/>
      <c r="M680" s="25"/>
      <c r="N680" s="25"/>
      <c r="O680" s="25"/>
      <c r="P680" s="25"/>
      <c r="Q680" s="25"/>
      <c r="R680" s="25"/>
      <c r="S680" s="25"/>
      <c r="T680" s="25"/>
      <c r="U680" s="25"/>
      <c r="V680" s="25"/>
      <c r="W680" s="25"/>
    </row>
    <row r="681" spans="2:23" ht="14.25">
      <c r="B681" s="23"/>
      <c r="C681" s="23"/>
      <c r="D681" s="31"/>
      <c r="E681" s="25"/>
      <c r="F681" s="25"/>
      <c r="G681" s="25"/>
      <c r="H681" s="25"/>
      <c r="I681" s="25"/>
      <c r="J681" s="25"/>
      <c r="K681" s="25"/>
      <c r="L681" s="25"/>
      <c r="M681" s="25"/>
      <c r="N681" s="25"/>
      <c r="O681" s="25"/>
      <c r="P681" s="25"/>
      <c r="Q681" s="25"/>
      <c r="R681" s="25"/>
      <c r="S681" s="25"/>
      <c r="T681" s="25"/>
      <c r="U681" s="25"/>
      <c r="V681" s="25"/>
      <c r="W681" s="25"/>
    </row>
    <row r="682" spans="2:23" ht="14.25">
      <c r="B682" s="23"/>
      <c r="C682" s="23"/>
      <c r="D682" s="31"/>
      <c r="E682" s="25"/>
      <c r="F682" s="25"/>
      <c r="G682" s="25"/>
      <c r="H682" s="25"/>
      <c r="I682" s="25"/>
      <c r="J682" s="25"/>
      <c r="K682" s="25"/>
      <c r="L682" s="25"/>
      <c r="M682" s="25"/>
      <c r="N682" s="25"/>
      <c r="O682" s="25"/>
      <c r="P682" s="25"/>
      <c r="Q682" s="25"/>
      <c r="R682" s="25"/>
      <c r="S682" s="25"/>
      <c r="T682" s="25"/>
      <c r="U682" s="25"/>
      <c r="V682" s="25"/>
      <c r="W682" s="25"/>
    </row>
    <row r="683" spans="2:23" ht="14.25">
      <c r="B683" s="23"/>
      <c r="C683" s="23"/>
      <c r="D683" s="31"/>
      <c r="E683" s="25"/>
      <c r="F683" s="25"/>
      <c r="G683" s="25"/>
      <c r="H683" s="25"/>
      <c r="I683" s="25"/>
      <c r="J683" s="25"/>
      <c r="K683" s="25"/>
      <c r="L683" s="25"/>
      <c r="M683" s="25"/>
      <c r="N683" s="25"/>
      <c r="O683" s="25"/>
      <c r="P683" s="25"/>
      <c r="Q683" s="25"/>
      <c r="R683" s="25"/>
      <c r="S683" s="25"/>
      <c r="T683" s="25"/>
      <c r="U683" s="25"/>
      <c r="V683" s="25"/>
      <c r="W683" s="25"/>
    </row>
    <row r="684" spans="2:23" ht="14.25">
      <c r="B684" s="23"/>
      <c r="C684" s="23"/>
      <c r="D684" s="31"/>
      <c r="E684" s="25"/>
      <c r="F684" s="25"/>
      <c r="G684" s="25"/>
      <c r="H684" s="25"/>
      <c r="I684" s="25"/>
      <c r="J684" s="25"/>
      <c r="K684" s="25"/>
      <c r="L684" s="25"/>
      <c r="M684" s="25"/>
      <c r="N684" s="25"/>
      <c r="O684" s="25"/>
      <c r="P684" s="25"/>
      <c r="Q684" s="25"/>
      <c r="R684" s="25"/>
      <c r="S684" s="25"/>
      <c r="T684" s="25"/>
      <c r="U684" s="25"/>
      <c r="V684" s="25"/>
      <c r="W684" s="25"/>
    </row>
    <row r="685" spans="2:23" ht="14.25">
      <c r="B685" s="23"/>
      <c r="C685" s="23"/>
      <c r="D685" s="31"/>
      <c r="E685" s="25"/>
      <c r="F685" s="25"/>
      <c r="G685" s="25"/>
      <c r="H685" s="25"/>
      <c r="I685" s="25"/>
      <c r="J685" s="25"/>
      <c r="K685" s="25"/>
      <c r="L685" s="25"/>
      <c r="M685" s="25"/>
      <c r="N685" s="25"/>
      <c r="O685" s="25"/>
      <c r="P685" s="25"/>
      <c r="Q685" s="25"/>
      <c r="R685" s="25"/>
      <c r="S685" s="25"/>
      <c r="T685" s="25"/>
      <c r="U685" s="25"/>
      <c r="V685" s="25"/>
      <c r="W685" s="25"/>
    </row>
    <row r="686" spans="2:23" ht="14.25">
      <c r="B686" s="23"/>
      <c r="C686" s="23"/>
      <c r="D686" s="31"/>
      <c r="E686" s="25"/>
      <c r="F686" s="25"/>
      <c r="G686" s="25"/>
      <c r="H686" s="25"/>
      <c r="I686" s="25"/>
      <c r="J686" s="25"/>
      <c r="K686" s="25"/>
      <c r="L686" s="25"/>
      <c r="M686" s="25"/>
      <c r="N686" s="25"/>
      <c r="O686" s="25"/>
      <c r="P686" s="25"/>
      <c r="Q686" s="25"/>
      <c r="R686" s="25"/>
      <c r="S686" s="25"/>
      <c r="T686" s="25"/>
      <c r="U686" s="25"/>
      <c r="V686" s="25"/>
      <c r="W686" s="25"/>
    </row>
    <row r="687" spans="2:23" ht="14.25">
      <c r="B687" s="23"/>
      <c r="C687" s="23"/>
      <c r="D687" s="31"/>
      <c r="E687" s="25"/>
      <c r="F687" s="25"/>
      <c r="G687" s="25"/>
      <c r="H687" s="25"/>
      <c r="I687" s="25"/>
      <c r="J687" s="25"/>
      <c r="K687" s="25"/>
      <c r="L687" s="25"/>
      <c r="M687" s="25"/>
      <c r="N687" s="25"/>
      <c r="O687" s="25"/>
      <c r="P687" s="25"/>
      <c r="Q687" s="25"/>
      <c r="R687" s="25"/>
      <c r="S687" s="25"/>
      <c r="T687" s="25"/>
      <c r="U687" s="25"/>
      <c r="V687" s="25"/>
      <c r="W687" s="25"/>
    </row>
    <row r="688" spans="2:23" ht="14.25">
      <c r="B688" s="23"/>
      <c r="C688" s="23"/>
      <c r="D688" s="31"/>
      <c r="E688" s="25"/>
      <c r="F688" s="25"/>
      <c r="G688" s="25"/>
      <c r="H688" s="25"/>
      <c r="I688" s="25"/>
      <c r="J688" s="25"/>
      <c r="K688" s="25"/>
      <c r="L688" s="25"/>
      <c r="M688" s="25"/>
      <c r="N688" s="25"/>
      <c r="O688" s="25"/>
      <c r="P688" s="25"/>
      <c r="Q688" s="25"/>
      <c r="R688" s="25"/>
      <c r="S688" s="25"/>
      <c r="T688" s="25"/>
      <c r="U688" s="25"/>
      <c r="V688" s="25"/>
      <c r="W688" s="25"/>
    </row>
    <row r="689" spans="2:23" ht="14.25">
      <c r="B689" s="23"/>
      <c r="C689" s="23"/>
      <c r="D689" s="31"/>
      <c r="E689" s="25"/>
      <c r="F689" s="25"/>
      <c r="G689" s="25"/>
      <c r="H689" s="25"/>
      <c r="I689" s="25"/>
      <c r="J689" s="25"/>
      <c r="K689" s="25"/>
      <c r="L689" s="25"/>
      <c r="M689" s="25"/>
      <c r="N689" s="25"/>
      <c r="O689" s="25"/>
      <c r="P689" s="25"/>
      <c r="Q689" s="25"/>
      <c r="R689" s="25"/>
      <c r="S689" s="25"/>
      <c r="T689" s="25"/>
      <c r="U689" s="25"/>
      <c r="V689" s="25"/>
      <c r="W689" s="25"/>
    </row>
    <row r="690" spans="2:23" ht="14.25">
      <c r="B690" s="23"/>
      <c r="C690" s="23"/>
      <c r="D690" s="31"/>
      <c r="E690" s="25"/>
      <c r="F690" s="25"/>
      <c r="G690" s="25"/>
      <c r="H690" s="25"/>
      <c r="I690" s="25"/>
      <c r="J690" s="25"/>
      <c r="K690" s="25"/>
      <c r="L690" s="25"/>
      <c r="M690" s="25"/>
      <c r="N690" s="25"/>
      <c r="O690" s="25"/>
      <c r="P690" s="25"/>
      <c r="Q690" s="25"/>
      <c r="R690" s="25"/>
      <c r="S690" s="25"/>
      <c r="T690" s="25"/>
      <c r="U690" s="25"/>
      <c r="V690" s="25"/>
      <c r="W690" s="25"/>
    </row>
    <row r="691" spans="2:23" ht="14.25">
      <c r="B691" s="23"/>
      <c r="C691" s="23"/>
      <c r="D691" s="31"/>
      <c r="E691" s="25"/>
      <c r="F691" s="25"/>
      <c r="G691" s="25"/>
      <c r="H691" s="25"/>
      <c r="I691" s="25"/>
      <c r="J691" s="25"/>
      <c r="K691" s="25"/>
      <c r="L691" s="25"/>
      <c r="M691" s="25"/>
      <c r="N691" s="25"/>
      <c r="O691" s="25"/>
      <c r="P691" s="25"/>
      <c r="Q691" s="25"/>
      <c r="R691" s="25"/>
      <c r="S691" s="25"/>
      <c r="T691" s="25"/>
      <c r="U691" s="25"/>
      <c r="V691" s="25"/>
      <c r="W691" s="25"/>
    </row>
    <row r="692" spans="2:23" ht="14.25">
      <c r="B692" s="23"/>
      <c r="C692" s="23"/>
      <c r="D692" s="31"/>
      <c r="E692" s="25"/>
      <c r="F692" s="25"/>
      <c r="G692" s="25"/>
      <c r="H692" s="25"/>
      <c r="I692" s="25"/>
      <c r="J692" s="25"/>
      <c r="K692" s="25"/>
      <c r="L692" s="25"/>
      <c r="M692" s="25"/>
      <c r="N692" s="25"/>
      <c r="O692" s="25"/>
      <c r="P692" s="25"/>
      <c r="Q692" s="25"/>
      <c r="R692" s="25"/>
      <c r="S692" s="25"/>
      <c r="T692" s="25"/>
      <c r="U692" s="25"/>
      <c r="V692" s="25"/>
      <c r="W692" s="25"/>
    </row>
    <row r="693" spans="2:23" ht="14.25">
      <c r="B693" s="23"/>
      <c r="C693" s="23"/>
      <c r="D693" s="31"/>
      <c r="E693" s="25"/>
      <c r="F693" s="25"/>
      <c r="G693" s="25"/>
      <c r="H693" s="25"/>
      <c r="I693" s="25"/>
      <c r="J693" s="25"/>
      <c r="K693" s="25"/>
      <c r="L693" s="25"/>
      <c r="M693" s="25"/>
      <c r="N693" s="25"/>
      <c r="O693" s="25"/>
      <c r="P693" s="25"/>
      <c r="Q693" s="25"/>
      <c r="R693" s="25"/>
      <c r="S693" s="25"/>
      <c r="T693" s="25"/>
      <c r="U693" s="25"/>
      <c r="V693" s="25"/>
      <c r="W693" s="25"/>
    </row>
    <row r="694" spans="2:23" ht="14.25">
      <c r="B694" s="23"/>
      <c r="C694" s="23"/>
      <c r="D694" s="31"/>
      <c r="E694" s="25"/>
      <c r="F694" s="25"/>
      <c r="G694" s="25"/>
      <c r="H694" s="25"/>
      <c r="I694" s="25"/>
      <c r="J694" s="25"/>
      <c r="K694" s="25"/>
      <c r="L694" s="25"/>
      <c r="M694" s="25"/>
      <c r="N694" s="25"/>
      <c r="O694" s="25"/>
      <c r="P694" s="25"/>
      <c r="Q694" s="25"/>
      <c r="R694" s="25"/>
      <c r="S694" s="25"/>
      <c r="T694" s="25"/>
      <c r="U694" s="25"/>
      <c r="V694" s="25"/>
      <c r="W694" s="25"/>
    </row>
    <row r="695" spans="2:23" ht="14.25">
      <c r="B695" s="23"/>
      <c r="C695" s="23"/>
      <c r="D695" s="31"/>
      <c r="E695" s="25"/>
      <c r="F695" s="25"/>
      <c r="G695" s="25"/>
      <c r="H695" s="25"/>
      <c r="I695" s="25"/>
      <c r="J695" s="25"/>
      <c r="K695" s="25"/>
      <c r="L695" s="25"/>
      <c r="M695" s="25"/>
      <c r="N695" s="25"/>
      <c r="O695" s="25"/>
      <c r="P695" s="25"/>
      <c r="Q695" s="25"/>
      <c r="R695" s="25"/>
      <c r="S695" s="25"/>
      <c r="T695" s="25"/>
      <c r="U695" s="25"/>
      <c r="V695" s="25"/>
      <c r="W695" s="25"/>
    </row>
    <row r="696" spans="2:23" ht="14.25">
      <c r="B696" s="23"/>
      <c r="C696" s="23"/>
      <c r="D696" s="31"/>
      <c r="E696" s="25"/>
      <c r="F696" s="25"/>
      <c r="G696" s="25"/>
      <c r="H696" s="25"/>
      <c r="I696" s="25"/>
      <c r="J696" s="25"/>
      <c r="K696" s="25"/>
      <c r="L696" s="25"/>
      <c r="M696" s="25"/>
      <c r="N696" s="25"/>
      <c r="O696" s="25"/>
      <c r="P696" s="25"/>
      <c r="Q696" s="25"/>
      <c r="R696" s="25"/>
      <c r="S696" s="25"/>
      <c r="T696" s="25"/>
      <c r="U696" s="25"/>
      <c r="V696" s="25"/>
      <c r="W696" s="25"/>
    </row>
    <row r="697" spans="2:23" ht="14.25">
      <c r="B697" s="23"/>
      <c r="C697" s="23"/>
      <c r="D697" s="31"/>
      <c r="E697" s="25"/>
      <c r="F697" s="25"/>
      <c r="G697" s="25"/>
      <c r="H697" s="25"/>
      <c r="I697" s="25"/>
      <c r="J697" s="25"/>
      <c r="K697" s="25"/>
      <c r="L697" s="25"/>
      <c r="M697" s="25"/>
      <c r="N697" s="25"/>
      <c r="O697" s="25"/>
      <c r="P697" s="25"/>
      <c r="Q697" s="25"/>
      <c r="R697" s="25"/>
      <c r="S697" s="25"/>
      <c r="T697" s="25"/>
      <c r="U697" s="25"/>
      <c r="V697" s="25"/>
      <c r="W697" s="25"/>
    </row>
    <row r="698" spans="2:23" ht="14.25">
      <c r="B698" s="23"/>
      <c r="C698" s="23"/>
      <c r="D698" s="31"/>
      <c r="E698" s="25"/>
      <c r="F698" s="25"/>
      <c r="G698" s="25"/>
      <c r="H698" s="25"/>
      <c r="I698" s="25"/>
      <c r="J698" s="25"/>
      <c r="K698" s="25"/>
      <c r="L698" s="25"/>
      <c r="M698" s="25"/>
      <c r="N698" s="25"/>
      <c r="O698" s="25"/>
      <c r="P698" s="25"/>
      <c r="Q698" s="25"/>
      <c r="R698" s="25"/>
      <c r="S698" s="25"/>
      <c r="T698" s="25"/>
      <c r="U698" s="25"/>
      <c r="V698" s="25"/>
      <c r="W698" s="25"/>
    </row>
    <row r="699" spans="2:23" ht="14.25">
      <c r="B699" s="23"/>
      <c r="C699" s="23"/>
      <c r="D699" s="31"/>
      <c r="E699" s="25"/>
      <c r="F699" s="25"/>
      <c r="G699" s="25"/>
      <c r="H699" s="25"/>
      <c r="I699" s="25"/>
      <c r="J699" s="25"/>
      <c r="K699" s="25"/>
      <c r="L699" s="25"/>
      <c r="M699" s="25"/>
      <c r="N699" s="25"/>
      <c r="O699" s="25"/>
      <c r="P699" s="25"/>
      <c r="Q699" s="25"/>
      <c r="R699" s="25"/>
      <c r="S699" s="25"/>
      <c r="T699" s="25"/>
      <c r="U699" s="25"/>
      <c r="V699" s="25"/>
      <c r="W699" s="25"/>
    </row>
    <row r="700" spans="2:23" ht="14.25">
      <c r="B700" s="23"/>
      <c r="C700" s="23"/>
      <c r="D700" s="31"/>
      <c r="E700" s="25"/>
      <c r="F700" s="25"/>
      <c r="G700" s="25"/>
      <c r="H700" s="25"/>
      <c r="I700" s="25"/>
      <c r="J700" s="25"/>
      <c r="K700" s="25"/>
      <c r="L700" s="25"/>
      <c r="M700" s="25"/>
      <c r="N700" s="25"/>
      <c r="O700" s="25"/>
      <c r="P700" s="25"/>
      <c r="Q700" s="25"/>
      <c r="R700" s="25"/>
      <c r="S700" s="25"/>
      <c r="T700" s="25"/>
      <c r="U700" s="25"/>
      <c r="V700" s="25"/>
      <c r="W700" s="25"/>
    </row>
    <row r="701" spans="2:23" ht="14.25">
      <c r="B701" s="23"/>
      <c r="C701" s="23"/>
      <c r="D701" s="31"/>
      <c r="E701" s="25"/>
      <c r="F701" s="25"/>
      <c r="G701" s="25"/>
      <c r="H701" s="25"/>
      <c r="I701" s="25"/>
      <c r="J701" s="25"/>
      <c r="K701" s="25"/>
      <c r="L701" s="25"/>
      <c r="M701" s="25"/>
      <c r="N701" s="25"/>
      <c r="O701" s="25"/>
      <c r="P701" s="25"/>
      <c r="Q701" s="25"/>
      <c r="R701" s="25"/>
      <c r="S701" s="25"/>
      <c r="T701" s="25"/>
      <c r="U701" s="25"/>
      <c r="V701" s="25"/>
      <c r="W701" s="25"/>
    </row>
    <row r="702" spans="2:23" ht="14.25">
      <c r="B702" s="23"/>
      <c r="C702" s="23"/>
      <c r="D702" s="31"/>
      <c r="E702" s="25"/>
      <c r="F702" s="25"/>
      <c r="G702" s="25"/>
      <c r="H702" s="25"/>
      <c r="I702" s="25"/>
      <c r="J702" s="25"/>
      <c r="K702" s="25"/>
      <c r="L702" s="25"/>
      <c r="M702" s="25"/>
      <c r="N702" s="25"/>
      <c r="O702" s="25"/>
      <c r="P702" s="25"/>
      <c r="Q702" s="25"/>
      <c r="R702" s="25"/>
      <c r="S702" s="25"/>
      <c r="T702" s="25"/>
      <c r="U702" s="25"/>
      <c r="V702" s="25"/>
      <c r="W702" s="25"/>
    </row>
    <row r="703" spans="2:23" ht="14.25">
      <c r="B703" s="23"/>
      <c r="C703" s="23"/>
      <c r="D703" s="31"/>
      <c r="E703" s="25"/>
      <c r="F703" s="25"/>
      <c r="G703" s="25"/>
      <c r="H703" s="25"/>
      <c r="I703" s="25"/>
      <c r="J703" s="25"/>
      <c r="K703" s="25"/>
      <c r="L703" s="25"/>
      <c r="M703" s="25"/>
      <c r="N703" s="25"/>
      <c r="O703" s="25"/>
      <c r="P703" s="25"/>
      <c r="Q703" s="25"/>
      <c r="R703" s="25"/>
      <c r="S703" s="25"/>
      <c r="T703" s="25"/>
      <c r="U703" s="25"/>
      <c r="V703" s="25"/>
      <c r="W703" s="25"/>
    </row>
    <row r="704" spans="2:23" ht="14.25">
      <c r="B704" s="23"/>
      <c r="C704" s="23"/>
      <c r="D704" s="31"/>
      <c r="E704" s="25"/>
      <c r="F704" s="25"/>
      <c r="G704" s="25"/>
      <c r="H704" s="25"/>
      <c r="I704" s="25"/>
      <c r="J704" s="25"/>
      <c r="K704" s="25"/>
      <c r="L704" s="25"/>
      <c r="M704" s="25"/>
      <c r="N704" s="25"/>
      <c r="O704" s="25"/>
      <c r="P704" s="25"/>
      <c r="Q704" s="25"/>
      <c r="R704" s="25"/>
      <c r="S704" s="25"/>
      <c r="T704" s="25"/>
      <c r="U704" s="25"/>
      <c r="V704" s="25"/>
      <c r="W704" s="25"/>
    </row>
    <row r="705" spans="2:23" ht="14.25">
      <c r="B705" s="23"/>
      <c r="C705" s="23"/>
      <c r="D705" s="31"/>
      <c r="E705" s="25"/>
      <c r="F705" s="25"/>
      <c r="G705" s="25"/>
      <c r="H705" s="25"/>
      <c r="I705" s="25"/>
      <c r="J705" s="25"/>
      <c r="K705" s="25"/>
      <c r="L705" s="25"/>
      <c r="M705" s="25"/>
      <c r="N705" s="25"/>
      <c r="O705" s="25"/>
      <c r="P705" s="25"/>
      <c r="Q705" s="25"/>
      <c r="R705" s="25"/>
      <c r="S705" s="25"/>
      <c r="T705" s="25"/>
      <c r="U705" s="25"/>
      <c r="V705" s="25"/>
      <c r="W705" s="25"/>
    </row>
    <row r="706" spans="2:23" ht="14.25">
      <c r="B706" s="23"/>
      <c r="C706" s="23"/>
      <c r="D706" s="31"/>
      <c r="E706" s="25"/>
      <c r="F706" s="25"/>
      <c r="G706" s="25"/>
      <c r="H706" s="25"/>
      <c r="I706" s="25"/>
      <c r="J706" s="25"/>
      <c r="K706" s="25"/>
      <c r="L706" s="25"/>
      <c r="M706" s="25"/>
      <c r="N706" s="25"/>
      <c r="O706" s="25"/>
      <c r="P706" s="25"/>
      <c r="Q706" s="25"/>
      <c r="R706" s="25"/>
      <c r="S706" s="25"/>
      <c r="T706" s="25"/>
      <c r="U706" s="25"/>
      <c r="V706" s="25"/>
      <c r="W706" s="25"/>
    </row>
    <row r="707" spans="2:23" ht="14.25">
      <c r="B707" s="23"/>
      <c r="C707" s="23"/>
      <c r="D707" s="31"/>
      <c r="E707" s="25"/>
      <c r="F707" s="25"/>
      <c r="G707" s="25"/>
      <c r="H707" s="25"/>
      <c r="I707" s="25"/>
      <c r="J707" s="25"/>
      <c r="K707" s="25"/>
      <c r="L707" s="25"/>
      <c r="M707" s="25"/>
      <c r="N707" s="25"/>
      <c r="O707" s="25"/>
      <c r="P707" s="25"/>
      <c r="Q707" s="25"/>
      <c r="R707" s="25"/>
      <c r="S707" s="25"/>
      <c r="T707" s="25"/>
      <c r="U707" s="25"/>
      <c r="V707" s="25"/>
      <c r="W707" s="25"/>
    </row>
    <row r="708" spans="2:23" ht="14.25">
      <c r="B708" s="23"/>
      <c r="C708" s="23"/>
      <c r="D708" s="31"/>
      <c r="E708" s="25"/>
      <c r="F708" s="25"/>
      <c r="G708" s="25"/>
      <c r="H708" s="25"/>
      <c r="I708" s="25"/>
      <c r="J708" s="25"/>
      <c r="K708" s="25"/>
      <c r="L708" s="25"/>
      <c r="M708" s="25"/>
      <c r="N708" s="25"/>
      <c r="O708" s="25"/>
      <c r="P708" s="25"/>
      <c r="Q708" s="25"/>
      <c r="R708" s="25"/>
      <c r="S708" s="25"/>
      <c r="T708" s="25"/>
      <c r="U708" s="25"/>
      <c r="V708" s="25"/>
      <c r="W708" s="25"/>
    </row>
    <row r="709" spans="2:23" ht="14.25">
      <c r="B709" s="23"/>
      <c r="C709" s="23"/>
      <c r="D709" s="31"/>
      <c r="E709" s="25"/>
      <c r="F709" s="25"/>
      <c r="G709" s="25"/>
      <c r="H709" s="25"/>
      <c r="I709" s="25"/>
      <c r="J709" s="25"/>
      <c r="K709" s="25"/>
      <c r="L709" s="25"/>
      <c r="M709" s="25"/>
      <c r="N709" s="25"/>
      <c r="O709" s="25"/>
      <c r="P709" s="25"/>
      <c r="Q709" s="25"/>
      <c r="R709" s="25"/>
      <c r="S709" s="25"/>
      <c r="T709" s="25"/>
      <c r="U709" s="25"/>
      <c r="V709" s="25"/>
      <c r="W709" s="25"/>
    </row>
    <row r="710" spans="2:23" ht="14.25">
      <c r="B710" s="23"/>
      <c r="C710" s="23"/>
      <c r="D710" s="31"/>
      <c r="E710" s="25"/>
      <c r="F710" s="25"/>
      <c r="G710" s="25"/>
      <c r="H710" s="25"/>
      <c r="I710" s="25"/>
      <c r="J710" s="25"/>
      <c r="K710" s="25"/>
      <c r="L710" s="25"/>
      <c r="M710" s="25"/>
      <c r="N710" s="25"/>
      <c r="O710" s="25"/>
      <c r="P710" s="25"/>
      <c r="Q710" s="25"/>
      <c r="R710" s="25"/>
      <c r="S710" s="25"/>
      <c r="T710" s="25"/>
      <c r="U710" s="25"/>
      <c r="V710" s="25"/>
      <c r="W710" s="25"/>
    </row>
    <row r="711" spans="2:23" ht="14.25">
      <c r="B711" s="23"/>
      <c r="C711" s="23"/>
      <c r="D711" s="31"/>
      <c r="E711" s="25"/>
      <c r="F711" s="25"/>
      <c r="G711" s="25"/>
      <c r="H711" s="25"/>
      <c r="I711" s="25"/>
      <c r="J711" s="25"/>
      <c r="K711" s="25"/>
      <c r="L711" s="25"/>
      <c r="M711" s="25"/>
      <c r="N711" s="25"/>
      <c r="O711" s="25"/>
      <c r="P711" s="25"/>
      <c r="Q711" s="25"/>
      <c r="R711" s="25"/>
      <c r="S711" s="25"/>
      <c r="T711" s="25"/>
      <c r="U711" s="25"/>
      <c r="V711" s="25"/>
      <c r="W711" s="25"/>
    </row>
    <row r="712" spans="2:23" ht="14.25">
      <c r="B712" s="23"/>
      <c r="C712" s="23"/>
      <c r="D712" s="31"/>
      <c r="E712" s="25"/>
      <c r="F712" s="25"/>
      <c r="G712" s="25"/>
      <c r="H712" s="25"/>
      <c r="I712" s="25"/>
      <c r="J712" s="25"/>
      <c r="K712" s="25"/>
      <c r="L712" s="25"/>
      <c r="M712" s="25"/>
      <c r="N712" s="25"/>
      <c r="O712" s="25"/>
      <c r="P712" s="25"/>
      <c r="Q712" s="25"/>
      <c r="R712" s="25"/>
      <c r="S712" s="25"/>
      <c r="T712" s="25"/>
      <c r="U712" s="25"/>
      <c r="V712" s="25"/>
      <c r="W712" s="25"/>
    </row>
    <row r="713" spans="2:23" ht="14.25">
      <c r="B713" s="23"/>
      <c r="C713" s="23"/>
      <c r="D713" s="31"/>
      <c r="E713" s="25"/>
      <c r="F713" s="25"/>
      <c r="G713" s="25"/>
      <c r="H713" s="25"/>
      <c r="I713" s="25"/>
      <c r="J713" s="25"/>
      <c r="K713" s="25"/>
      <c r="L713" s="25"/>
      <c r="M713" s="25"/>
      <c r="N713" s="25"/>
      <c r="O713" s="25"/>
      <c r="P713" s="25"/>
      <c r="Q713" s="25"/>
      <c r="R713" s="25"/>
      <c r="S713" s="25"/>
      <c r="T713" s="25"/>
      <c r="U713" s="25"/>
      <c r="V713" s="25"/>
      <c r="W713" s="25"/>
    </row>
    <row r="714" spans="2:23" ht="14.25">
      <c r="B714" s="23"/>
      <c r="C714" s="23"/>
      <c r="D714" s="31"/>
      <c r="E714" s="25"/>
      <c r="F714" s="25"/>
      <c r="G714" s="25"/>
      <c r="H714" s="25"/>
      <c r="I714" s="25"/>
      <c r="J714" s="25"/>
      <c r="K714" s="25"/>
      <c r="L714" s="25"/>
      <c r="M714" s="25"/>
      <c r="N714" s="25"/>
      <c r="O714" s="25"/>
      <c r="P714" s="25"/>
      <c r="Q714" s="25"/>
      <c r="R714" s="25"/>
      <c r="S714" s="25"/>
      <c r="T714" s="25"/>
      <c r="U714" s="25"/>
      <c r="V714" s="25"/>
      <c r="W714" s="25"/>
    </row>
    <row r="715" spans="2:23" ht="14.25">
      <c r="B715" s="23"/>
      <c r="C715" s="23"/>
      <c r="D715" s="31"/>
      <c r="E715" s="25"/>
      <c r="F715" s="25"/>
      <c r="G715" s="25"/>
      <c r="H715" s="25"/>
      <c r="I715" s="25"/>
      <c r="J715" s="25"/>
      <c r="K715" s="25"/>
      <c r="L715" s="25"/>
      <c r="M715" s="25"/>
      <c r="N715" s="25"/>
      <c r="O715" s="25"/>
      <c r="P715" s="25"/>
      <c r="Q715" s="25"/>
      <c r="R715" s="25"/>
      <c r="S715" s="25"/>
      <c r="T715" s="25"/>
      <c r="U715" s="25"/>
      <c r="V715" s="25"/>
      <c r="W715" s="25"/>
    </row>
    <row r="716" spans="2:23" ht="14.25">
      <c r="B716" s="23"/>
      <c r="C716" s="23"/>
      <c r="D716" s="31"/>
      <c r="E716" s="25"/>
      <c r="F716" s="25"/>
      <c r="G716" s="25"/>
      <c r="H716" s="25"/>
      <c r="I716" s="25"/>
      <c r="J716" s="25"/>
      <c r="K716" s="25"/>
      <c r="L716" s="25"/>
      <c r="M716" s="25"/>
      <c r="N716" s="25"/>
      <c r="O716" s="25"/>
      <c r="P716" s="25"/>
      <c r="Q716" s="25"/>
      <c r="R716" s="25"/>
      <c r="S716" s="25"/>
      <c r="T716" s="25"/>
      <c r="U716" s="25"/>
      <c r="V716" s="25"/>
      <c r="W716" s="25"/>
    </row>
    <row r="717" spans="2:23" ht="14.25">
      <c r="B717" s="23"/>
      <c r="C717" s="23"/>
      <c r="D717" s="31"/>
      <c r="E717" s="25"/>
      <c r="F717" s="25"/>
      <c r="G717" s="25"/>
      <c r="H717" s="25"/>
      <c r="I717" s="25"/>
      <c r="J717" s="25"/>
      <c r="K717" s="25"/>
      <c r="L717" s="25"/>
      <c r="M717" s="25"/>
      <c r="N717" s="25"/>
      <c r="O717" s="25"/>
      <c r="P717" s="25"/>
      <c r="Q717" s="25"/>
      <c r="R717" s="25"/>
      <c r="S717" s="25"/>
      <c r="T717" s="25"/>
      <c r="U717" s="25"/>
      <c r="V717" s="25"/>
      <c r="W717" s="25"/>
    </row>
    <row r="718" spans="2:23" ht="14.25">
      <c r="B718" s="23"/>
      <c r="C718" s="23"/>
      <c r="D718" s="31"/>
      <c r="E718" s="25"/>
      <c r="F718" s="25"/>
      <c r="G718" s="25"/>
      <c r="H718" s="25"/>
      <c r="I718" s="25"/>
      <c r="J718" s="25"/>
      <c r="K718" s="25"/>
      <c r="L718" s="25"/>
      <c r="M718" s="25"/>
      <c r="N718" s="25"/>
      <c r="O718" s="25"/>
      <c r="P718" s="25"/>
      <c r="Q718" s="25"/>
      <c r="R718" s="25"/>
      <c r="S718" s="25"/>
      <c r="T718" s="25"/>
      <c r="U718" s="25"/>
      <c r="V718" s="25"/>
      <c r="W718" s="25"/>
    </row>
    <row r="719" spans="2:23" ht="14.25">
      <c r="B719" s="23"/>
      <c r="C719" s="23"/>
      <c r="D719" s="31"/>
      <c r="E719" s="25"/>
      <c r="F719" s="25"/>
      <c r="G719" s="25"/>
      <c r="H719" s="25"/>
      <c r="I719" s="25"/>
      <c r="J719" s="25"/>
      <c r="K719" s="25"/>
      <c r="L719" s="25"/>
      <c r="M719" s="25"/>
      <c r="N719" s="25"/>
      <c r="O719" s="25"/>
      <c r="P719" s="25"/>
      <c r="Q719" s="25"/>
      <c r="R719" s="25"/>
      <c r="S719" s="25"/>
      <c r="T719" s="25"/>
      <c r="U719" s="25"/>
      <c r="V719" s="25"/>
      <c r="W719" s="25"/>
    </row>
    <row r="720" spans="2:23" ht="14.25">
      <c r="B720" s="23"/>
      <c r="C720" s="23"/>
      <c r="D720" s="31"/>
      <c r="E720" s="25"/>
      <c r="F720" s="25"/>
      <c r="G720" s="25"/>
      <c r="H720" s="25"/>
      <c r="I720" s="25"/>
      <c r="J720" s="25"/>
      <c r="K720" s="25"/>
      <c r="L720" s="25"/>
      <c r="M720" s="25"/>
      <c r="N720" s="25"/>
      <c r="O720" s="25"/>
      <c r="P720" s="25"/>
      <c r="Q720" s="25"/>
      <c r="R720" s="25"/>
      <c r="S720" s="25"/>
      <c r="T720" s="25"/>
      <c r="U720" s="25"/>
      <c r="V720" s="25"/>
      <c r="W720" s="25"/>
    </row>
    <row r="721" spans="2:23" ht="14.25">
      <c r="B721" s="23"/>
      <c r="C721" s="23"/>
      <c r="D721" s="31"/>
      <c r="E721" s="25"/>
      <c r="F721" s="25"/>
      <c r="G721" s="25"/>
      <c r="H721" s="25"/>
      <c r="I721" s="25"/>
      <c r="J721" s="25"/>
      <c r="K721" s="25"/>
      <c r="L721" s="25"/>
      <c r="M721" s="25"/>
      <c r="N721" s="25"/>
      <c r="O721" s="25"/>
      <c r="P721" s="25"/>
      <c r="Q721" s="25"/>
      <c r="R721" s="25"/>
      <c r="S721" s="25"/>
      <c r="T721" s="25"/>
      <c r="U721" s="25"/>
      <c r="V721" s="25"/>
      <c r="W721" s="25"/>
    </row>
    <row r="722" spans="2:23" ht="14.25">
      <c r="B722" s="23"/>
      <c r="C722" s="23"/>
      <c r="D722" s="31"/>
      <c r="E722" s="25"/>
      <c r="F722" s="25"/>
      <c r="G722" s="25"/>
      <c r="H722" s="25"/>
      <c r="I722" s="25"/>
      <c r="J722" s="25"/>
      <c r="K722" s="25"/>
      <c r="L722" s="25"/>
      <c r="M722" s="25"/>
      <c r="N722" s="25"/>
      <c r="O722" s="25"/>
      <c r="P722" s="25"/>
      <c r="Q722" s="25"/>
      <c r="R722" s="25"/>
      <c r="S722" s="25"/>
      <c r="T722" s="25"/>
      <c r="U722" s="25"/>
      <c r="V722" s="25"/>
      <c r="W722" s="25"/>
    </row>
    <row r="723" spans="2:23" ht="14.25">
      <c r="B723" s="23"/>
      <c r="C723" s="23"/>
      <c r="D723" s="31"/>
      <c r="E723" s="25"/>
      <c r="F723" s="25"/>
      <c r="G723" s="25"/>
      <c r="H723" s="25"/>
      <c r="I723" s="25"/>
      <c r="J723" s="25"/>
      <c r="K723" s="25"/>
      <c r="L723" s="25"/>
      <c r="M723" s="25"/>
      <c r="N723" s="25"/>
      <c r="O723" s="25"/>
      <c r="P723" s="25"/>
      <c r="Q723" s="25"/>
      <c r="R723" s="25"/>
      <c r="S723" s="25"/>
      <c r="T723" s="25"/>
      <c r="U723" s="25"/>
      <c r="V723" s="25"/>
      <c r="W723" s="25"/>
    </row>
    <row r="724" spans="2:23" ht="14.25">
      <c r="B724" s="23"/>
      <c r="C724" s="23"/>
      <c r="D724" s="31"/>
      <c r="E724" s="25"/>
      <c r="F724" s="25"/>
      <c r="G724" s="25"/>
      <c r="H724" s="25"/>
      <c r="I724" s="25"/>
      <c r="J724" s="25"/>
      <c r="K724" s="25"/>
      <c r="L724" s="25"/>
      <c r="M724" s="25"/>
      <c r="N724" s="25"/>
      <c r="O724" s="25"/>
      <c r="P724" s="25"/>
      <c r="Q724" s="25"/>
      <c r="R724" s="25"/>
      <c r="S724" s="25"/>
      <c r="T724" s="25"/>
      <c r="U724" s="25"/>
      <c r="V724" s="25"/>
      <c r="W724" s="25"/>
    </row>
    <row r="725" spans="2:23" ht="14.25">
      <c r="B725" s="23"/>
      <c r="C725" s="23"/>
      <c r="D725" s="31"/>
      <c r="E725" s="25"/>
      <c r="F725" s="25"/>
      <c r="G725" s="25"/>
      <c r="H725" s="25"/>
      <c r="I725" s="25"/>
      <c r="J725" s="25"/>
      <c r="K725" s="25"/>
      <c r="L725" s="25"/>
      <c r="M725" s="25"/>
      <c r="N725" s="25"/>
      <c r="O725" s="25"/>
      <c r="P725" s="25"/>
      <c r="Q725" s="25"/>
      <c r="R725" s="25"/>
      <c r="S725" s="25"/>
      <c r="T725" s="25"/>
      <c r="U725" s="25"/>
      <c r="V725" s="25"/>
      <c r="W725" s="25"/>
    </row>
    <row r="726" spans="2:23" ht="14.25">
      <c r="B726" s="23"/>
      <c r="C726" s="23"/>
      <c r="D726" s="31"/>
      <c r="E726" s="25"/>
      <c r="F726" s="25"/>
      <c r="G726" s="25"/>
      <c r="H726" s="25"/>
      <c r="I726" s="25"/>
      <c r="J726" s="25"/>
      <c r="K726" s="25"/>
      <c r="L726" s="25"/>
      <c r="M726" s="25"/>
      <c r="N726" s="25"/>
      <c r="O726" s="25"/>
      <c r="P726" s="25"/>
      <c r="Q726" s="25"/>
      <c r="R726" s="25"/>
      <c r="S726" s="25"/>
      <c r="T726" s="25"/>
      <c r="U726" s="25"/>
      <c r="V726" s="25"/>
      <c r="W726" s="25"/>
    </row>
    <row r="727" spans="2:23" ht="14.25">
      <c r="B727" s="23"/>
      <c r="C727" s="23"/>
      <c r="D727" s="31"/>
      <c r="E727" s="25"/>
      <c r="F727" s="25"/>
      <c r="G727" s="25"/>
      <c r="H727" s="25"/>
      <c r="I727" s="25"/>
      <c r="J727" s="25"/>
      <c r="K727" s="25"/>
      <c r="L727" s="25"/>
      <c r="M727" s="25"/>
      <c r="N727" s="25"/>
      <c r="O727" s="25"/>
      <c r="P727" s="25"/>
      <c r="Q727" s="25"/>
      <c r="R727" s="25"/>
      <c r="S727" s="25"/>
      <c r="T727" s="25"/>
      <c r="U727" s="25"/>
      <c r="V727" s="25"/>
      <c r="W727" s="25"/>
    </row>
  </sheetData>
  <sheetProtection algorithmName="SHA-512" hashValue="g8/Dx4/Z/u8csmXWzMD0jxqVpowW8IEHYa70Ur+2TZbq8mBNGFlWvpDJwsCS4+WGDd4908WB2vEgzK1Xba4tIA==" saltValue="NQJhppf+F3w/GhEFgn8gUQ==" spinCount="100000" sheet="1" objects="1" scenarios="1"/>
  <protectedRanges>
    <protectedRange algorithmName="SHA-512" hashValue="mphHNTHS+P0C/uoHVodBb5Sj8Bb5Cwn36xsJdCPQN4IBAwUNFQpICvySYUJ64UzoRdkSLaTCf31choFU/WWAyA==" saltValue="hF2IUVthWCM+4EEEi6V0Ow==" spinCount="100000" sqref="C8:D10 C53:D53 C57:D57 C61:D61 B68:D71 C72:D72 B115:D115 C86:D86 B162:D164 B159:B160 C157:D161 B130:D156 B54:D56 B58:D60 B62:D66 B11:D52 B73:D80 B82:D85 B87:D107 B111:C114 D110:D114 B118:D120 D123:D126" name="Range1"/>
    <protectedRange algorithmName="SHA-512" hashValue="mphHNTHS+P0C/uoHVodBb5Sj8Bb5Cwn36xsJdCPQN4IBAwUNFQpICvySYUJ64UzoRdkSLaTCf31choFU/WWAyA==" saltValue="hF2IUVthWCM+4EEEi6V0Ow==" spinCount="100000" sqref="B108:D109 B110:C110" name="Range1_2"/>
    <protectedRange algorithmName="SHA-512" hashValue="mphHNTHS+P0C/uoHVodBb5Sj8Bb5Cwn36xsJdCPQN4IBAwUNFQpICvySYUJ64UzoRdkSLaTCf31choFU/WWAyA==" saltValue="hF2IUVthWCM+4EEEi6V0Ow==" spinCount="100000" sqref="E159:F161" name="Range1_1"/>
    <protectedRange algorithmName="SHA-512" hashValue="mphHNTHS+P0C/uoHVodBb5Sj8Bb5Cwn36xsJdCPQN4IBAwUNFQpICvySYUJ64UzoRdkSLaTCf31choFU/WWAyA==" saltValue="hF2IUVthWCM+4EEEi6V0Ow==" spinCount="100000" sqref="B53 B57 B61 B67 B72 B81 B86 B8:B10" name="Range1_1_1"/>
    <protectedRange algorithmName="SHA-512" hashValue="mphHNTHS+P0C/uoHVodBb5Sj8Bb5Cwn36xsJdCPQN4IBAwUNFQpICvySYUJ64UzoRdkSLaTCf31choFU/WWAyA==" saltValue="hF2IUVthWCM+4EEEi6V0Ow==" spinCount="100000" sqref="B129" name="Range1_3"/>
  </protectedRanges>
  <mergeCells count="48">
    <mergeCell ref="B157:G157"/>
    <mergeCell ref="B160:G160"/>
    <mergeCell ref="B135:G135"/>
    <mergeCell ref="B137:G137"/>
    <mergeCell ref="B142:G142"/>
    <mergeCell ref="B145:G145"/>
    <mergeCell ref="B134:G134"/>
    <mergeCell ref="B144:G144"/>
    <mergeCell ref="E154:F154"/>
    <mergeCell ref="E156:F156"/>
    <mergeCell ref="E141:F141"/>
    <mergeCell ref="E138:F140"/>
    <mergeCell ref="E148:F148"/>
    <mergeCell ref="E151:F151"/>
    <mergeCell ref="E143:F143"/>
    <mergeCell ref="B149:G149"/>
    <mergeCell ref="B9:G9"/>
    <mergeCell ref="B116:G116"/>
    <mergeCell ref="B129:G129"/>
    <mergeCell ref="E162:F162"/>
    <mergeCell ref="E163:F163"/>
    <mergeCell ref="E130:F130"/>
    <mergeCell ref="E132:F132"/>
    <mergeCell ref="B121:G121"/>
    <mergeCell ref="E69:F69"/>
    <mergeCell ref="E71:F71"/>
    <mergeCell ref="B86:G86"/>
    <mergeCell ref="B117:G117"/>
    <mergeCell ref="B131:G131"/>
    <mergeCell ref="E133:F133"/>
    <mergeCell ref="E136:F136"/>
    <mergeCell ref="E153:F153"/>
    <mergeCell ref="E164:F164"/>
    <mergeCell ref="E159:F159"/>
    <mergeCell ref="B1:G1"/>
    <mergeCell ref="B10:G10"/>
    <mergeCell ref="B53:G53"/>
    <mergeCell ref="B57:G57"/>
    <mergeCell ref="B61:G61"/>
    <mergeCell ref="B67:G67"/>
    <mergeCell ref="B72:G72"/>
    <mergeCell ref="B81:G81"/>
    <mergeCell ref="B158:G158"/>
    <mergeCell ref="B161:G161"/>
    <mergeCell ref="B147:G147"/>
    <mergeCell ref="B150:G150"/>
    <mergeCell ref="B152:G152"/>
    <mergeCell ref="B155:G155"/>
  </mergeCells>
  <conditionalFormatting sqref="B11 D11:F52 D54:F56 D58:F60 D62:F66 D68:F71 D73:F80 D82:D85 D87:D115 E118:F118 D118:D120 E120:F120 E122:F128 D130 D132:D133 D136 D138:D141 D143 D148 D151 D153:D154 B154 B156 D156 D162:D164">
    <cfRule type="cellIs" dxfId="95" priority="94" operator="equal">
      <formula>"Validate"</formula>
    </cfRule>
    <cfRule type="cellIs" dxfId="94" priority="95" operator="equal">
      <formula>"No"</formula>
    </cfRule>
    <cfRule type="cellIs" dxfId="93" priority="96" operator="equal">
      <formula>"Yes"</formula>
    </cfRule>
  </conditionalFormatting>
  <conditionalFormatting sqref="B151">
    <cfRule type="cellIs" dxfId="92" priority="97" operator="equal">
      <formula>"Not Mandatory"</formula>
    </cfRule>
    <cfRule type="cellIs" dxfId="91" priority="98" operator="equal">
      <formula>"Mandatory"</formula>
    </cfRule>
  </conditionalFormatting>
  <conditionalFormatting sqref="D123:D126">
    <cfRule type="cellIs" dxfId="90" priority="1" operator="equal">
      <formula>"Validate"</formula>
    </cfRule>
    <cfRule type="cellIs" dxfId="89" priority="2" operator="equal">
      <formula>"No"</formula>
    </cfRule>
    <cfRule type="cellIs" dxfId="88" priority="3" operator="equal">
      <formula>"Yes"</formula>
    </cfRule>
  </conditionalFormatting>
  <conditionalFormatting sqref="D146:E146">
    <cfRule type="cellIs" dxfId="87" priority="4" operator="equal">
      <formula>"Validate"</formula>
    </cfRule>
    <cfRule type="cellIs" dxfId="86" priority="5" operator="equal">
      <formula>"No"</formula>
    </cfRule>
    <cfRule type="cellIs" dxfId="85" priority="6" operator="equal">
      <formula>"Yes"</formula>
    </cfRule>
  </conditionalFormatting>
  <conditionalFormatting sqref="D159:E159">
    <cfRule type="cellIs" dxfId="84" priority="13" operator="equal">
      <formula>"Validate"</formula>
    </cfRule>
    <cfRule type="cellIs" dxfId="83" priority="14" operator="equal">
      <formula>"No"</formula>
    </cfRule>
    <cfRule type="cellIs" dxfId="82" priority="15" operator="equal">
      <formula>"Yes"</formula>
    </cfRule>
  </conditionalFormatting>
  <conditionalFormatting sqref="E69 E70:F70 E71">
    <cfRule type="cellIs" dxfId="81" priority="52" operator="equal">
      <formula>"Validate"</formula>
    </cfRule>
    <cfRule type="cellIs" dxfId="80" priority="53" operator="equal">
      <formula>"No"</formula>
    </cfRule>
    <cfRule type="cellIs" dxfId="79" priority="54" operator="equal">
      <formula>"Yes"</formula>
    </cfRule>
  </conditionalFormatting>
  <conditionalFormatting sqref="E141">
    <cfRule type="cellIs" dxfId="78" priority="10" operator="equal">
      <formula>"Validate"</formula>
    </cfRule>
    <cfRule type="cellIs" dxfId="77" priority="11" operator="equal">
      <formula>"No"</formula>
    </cfRule>
    <cfRule type="cellIs" dxfId="76" priority="12" operator="equal">
      <formula>"Yes"</formula>
    </cfRule>
  </conditionalFormatting>
  <hyperlinks>
    <hyperlink ref="B4" location="Cover!A1" display="Back to Cover" xr:uid="{8FAF6C47-5F39-4CA1-BE5F-F8157BE8D81C}"/>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45704-517B-4736-AB08-A2C06E14F8A3}">
  <sheetPr>
    <tabColor rgb="FFA3CF62"/>
  </sheetPr>
  <dimension ref="A1:W657"/>
  <sheetViews>
    <sheetView showGridLines="0" zoomScale="80" zoomScaleNormal="80" workbookViewId="0">
      <pane xSplit="1" ySplit="8" topLeftCell="B9" activePane="bottomRight" state="frozen"/>
      <selection pane="topRight" activeCell="B1" sqref="B1"/>
      <selection pane="bottomLeft" activeCell="A6" sqref="A6"/>
      <selection pane="bottomRight" activeCell="B4" sqref="B4"/>
    </sheetView>
  </sheetViews>
  <sheetFormatPr defaultColWidth="13.875" defaultRowHeight="11.25"/>
  <cols>
    <col min="1" max="1" width="4.625" customWidth="1"/>
    <col min="2" max="2" width="63.5" style="10" customWidth="1"/>
    <col min="3" max="3" width="16.625" style="10" customWidth="1"/>
    <col min="4" max="4" width="13.625" customWidth="1"/>
    <col min="5" max="5" width="84" customWidth="1"/>
    <col min="6" max="6" width="60.625" customWidth="1"/>
    <col min="7" max="7" width="30.625" customWidth="1"/>
    <col min="8" max="8" width="19.625" customWidth="1"/>
    <col min="9" max="23" width="8.625" customWidth="1"/>
  </cols>
  <sheetData>
    <row r="1" spans="1:23" ht="48.95" customHeight="1">
      <c r="A1" s="140"/>
      <c r="B1" s="735"/>
      <c r="C1" s="735"/>
      <c r="D1" s="735"/>
      <c r="E1" s="735"/>
      <c r="F1" s="735"/>
      <c r="G1" s="735"/>
    </row>
    <row r="2" spans="1:23" ht="24" customHeight="1">
      <c r="A2" s="90"/>
      <c r="B2" s="118" t="s">
        <v>249</v>
      </c>
      <c r="C2" s="118"/>
      <c r="D2" s="118"/>
      <c r="E2" s="118"/>
      <c r="F2" s="118"/>
      <c r="G2" s="118"/>
    </row>
    <row r="4" spans="1:23" ht="20.100000000000001" customHeight="1">
      <c r="B4" s="281" t="s">
        <v>666</v>
      </c>
      <c r="C4" s="281"/>
      <c r="D4" s="281"/>
      <c r="E4" s="281"/>
      <c r="F4" s="281"/>
      <c r="G4" s="281"/>
      <c r="H4" s="25"/>
      <c r="I4" s="25"/>
      <c r="J4" s="25"/>
      <c r="K4" s="25"/>
      <c r="L4" s="25"/>
      <c r="M4" s="25"/>
      <c r="N4" s="25"/>
      <c r="O4" s="25"/>
      <c r="P4" s="25"/>
      <c r="Q4" s="25"/>
      <c r="R4" s="25"/>
      <c r="S4" s="25"/>
      <c r="T4" s="25"/>
      <c r="U4" s="25"/>
      <c r="V4" s="25"/>
      <c r="W4" s="25"/>
    </row>
    <row r="5" spans="1:23" ht="14.25">
      <c r="B5" s="23"/>
      <c r="C5" s="74"/>
      <c r="D5" s="74"/>
      <c r="E5" s="74"/>
      <c r="F5" s="15"/>
      <c r="G5" s="25"/>
      <c r="H5" s="25"/>
      <c r="I5" s="25"/>
      <c r="J5" s="25"/>
      <c r="K5" s="25"/>
      <c r="L5" s="25"/>
      <c r="M5" s="25"/>
      <c r="N5" s="25"/>
      <c r="O5" s="25"/>
      <c r="P5" s="25"/>
      <c r="Q5" s="25"/>
      <c r="R5" s="25"/>
      <c r="S5" s="25"/>
      <c r="T5" s="25"/>
      <c r="U5" s="25"/>
      <c r="V5" s="25"/>
      <c r="W5" s="25"/>
    </row>
    <row r="6" spans="1:23" ht="21">
      <c r="B6" s="141" t="s">
        <v>405</v>
      </c>
      <c r="C6" s="74"/>
      <c r="D6" s="74"/>
      <c r="E6" s="74"/>
      <c r="F6" s="15"/>
      <c r="G6" s="25"/>
      <c r="H6" s="25"/>
      <c r="I6" s="25"/>
      <c r="J6" s="25"/>
      <c r="K6" s="25"/>
      <c r="L6" s="25"/>
      <c r="M6" s="25"/>
      <c r="N6" s="25"/>
      <c r="O6" s="25"/>
      <c r="P6" s="25"/>
      <c r="Q6" s="25"/>
      <c r="R6" s="25"/>
      <c r="S6" s="25"/>
      <c r="T6" s="25"/>
      <c r="U6" s="25"/>
      <c r="V6" s="25"/>
      <c r="W6" s="25"/>
    </row>
    <row r="7" spans="1:23" s="30" customFormat="1" ht="21">
      <c r="B7" s="92" t="s">
        <v>13</v>
      </c>
      <c r="D7" s="28"/>
      <c r="E7" s="28"/>
      <c r="F7" s="28"/>
      <c r="G7" s="29"/>
      <c r="H7" s="29"/>
      <c r="I7" s="29"/>
      <c r="J7" s="29"/>
      <c r="K7" s="29"/>
      <c r="L7" s="29"/>
      <c r="M7" s="29"/>
      <c r="N7" s="29"/>
      <c r="O7" s="29"/>
      <c r="P7" s="29"/>
      <c r="Q7" s="29"/>
      <c r="R7" s="29"/>
      <c r="S7" s="29"/>
      <c r="T7" s="29"/>
      <c r="U7" s="29"/>
      <c r="V7" s="29"/>
      <c r="W7" s="29"/>
    </row>
    <row r="8" spans="1:23" s="30" customFormat="1" ht="56.25">
      <c r="B8" s="314" t="s">
        <v>603</v>
      </c>
      <c r="C8" s="369" t="s">
        <v>406</v>
      </c>
      <c r="D8" s="315" t="s">
        <v>407</v>
      </c>
      <c r="E8" s="315" t="s">
        <v>408</v>
      </c>
      <c r="F8" s="315" t="s">
        <v>409</v>
      </c>
      <c r="G8" s="316" t="s">
        <v>669</v>
      </c>
      <c r="H8" s="29"/>
      <c r="I8" s="29"/>
      <c r="J8" s="29"/>
      <c r="K8" s="29"/>
      <c r="L8" s="29"/>
      <c r="M8" s="29"/>
      <c r="N8" s="29"/>
      <c r="O8" s="29"/>
      <c r="P8" s="29"/>
      <c r="Q8" s="29"/>
      <c r="R8" s="29"/>
      <c r="S8" s="29"/>
      <c r="T8" s="29"/>
      <c r="U8" s="29"/>
      <c r="V8" s="29"/>
      <c r="W8" s="29"/>
    </row>
    <row r="9" spans="1:23" s="30" customFormat="1" ht="18.95" customHeight="1" thickBot="1">
      <c r="B9" s="757" t="s">
        <v>1625</v>
      </c>
      <c r="C9" s="757"/>
      <c r="D9" s="757"/>
      <c r="E9" s="757"/>
      <c r="F9" s="757"/>
      <c r="G9" s="757"/>
      <c r="H9" s="29"/>
      <c r="I9" s="29"/>
      <c r="J9" s="29"/>
      <c r="K9" s="29"/>
      <c r="L9" s="29"/>
      <c r="M9" s="29"/>
      <c r="N9" s="29"/>
      <c r="O9" s="29"/>
      <c r="P9" s="29"/>
      <c r="Q9" s="29"/>
      <c r="R9" s="29"/>
      <c r="S9" s="29"/>
      <c r="T9" s="29"/>
      <c r="U9" s="29"/>
      <c r="V9" s="29"/>
      <c r="W9" s="29"/>
    </row>
    <row r="10" spans="1:23" s="30" customFormat="1" ht="18.95" customHeight="1" thickBot="1">
      <c r="B10" s="731" t="s">
        <v>956</v>
      </c>
      <c r="C10" s="731"/>
      <c r="D10" s="731"/>
      <c r="E10" s="731"/>
      <c r="F10" s="731"/>
      <c r="G10" s="731"/>
      <c r="H10" s="50"/>
      <c r="I10" s="29"/>
      <c r="J10" s="29"/>
      <c r="K10" s="29"/>
      <c r="L10" s="29"/>
      <c r="M10" s="29"/>
      <c r="N10" s="29"/>
      <c r="O10" s="29"/>
      <c r="P10" s="29"/>
      <c r="Q10" s="29"/>
      <c r="R10" s="29"/>
      <c r="S10" s="29"/>
      <c r="T10" s="29"/>
      <c r="U10" s="29"/>
      <c r="V10" s="29"/>
      <c r="W10" s="29"/>
    </row>
    <row r="11" spans="1:23" s="30" customFormat="1" ht="20.100000000000001" customHeight="1">
      <c r="B11" s="306" t="s">
        <v>957</v>
      </c>
      <c r="C11" s="209" t="s">
        <v>958</v>
      </c>
      <c r="D11" s="210" t="s">
        <v>473</v>
      </c>
      <c r="E11" s="210">
        <v>3</v>
      </c>
      <c r="F11" s="210">
        <v>3</v>
      </c>
      <c r="G11" s="307" t="s">
        <v>959</v>
      </c>
      <c r="N11" s="29"/>
      <c r="O11" s="29"/>
      <c r="P11" s="29"/>
      <c r="Q11" s="29"/>
      <c r="R11" s="29"/>
      <c r="S11" s="29"/>
      <c r="T11" s="29"/>
      <c r="U11" s="29"/>
      <c r="V11" s="29"/>
      <c r="W11" s="29"/>
    </row>
    <row r="12" spans="1:23" s="30" customFormat="1" ht="20.100000000000001" customHeight="1">
      <c r="B12" s="286" t="s">
        <v>960</v>
      </c>
      <c r="C12" s="214" t="s">
        <v>958</v>
      </c>
      <c r="D12" s="215" t="s">
        <v>473</v>
      </c>
      <c r="E12" s="215">
        <v>12</v>
      </c>
      <c r="F12" s="215">
        <v>127</v>
      </c>
      <c r="G12" s="308" t="s">
        <v>959</v>
      </c>
      <c r="N12" s="29"/>
      <c r="O12" s="29"/>
      <c r="P12" s="29"/>
      <c r="Q12" s="29"/>
      <c r="R12" s="29"/>
      <c r="S12" s="29"/>
      <c r="T12" s="29"/>
      <c r="U12" s="29"/>
      <c r="V12" s="29"/>
      <c r="W12" s="29"/>
    </row>
    <row r="13" spans="1:23" s="30" customFormat="1" ht="20.100000000000001" customHeight="1">
      <c r="B13" s="286" t="s">
        <v>1606</v>
      </c>
      <c r="C13" s="214" t="s">
        <v>958</v>
      </c>
      <c r="D13" s="215" t="s">
        <v>473</v>
      </c>
      <c r="E13" s="215">
        <v>20</v>
      </c>
      <c r="F13" s="215">
        <v>147</v>
      </c>
      <c r="G13" s="308" t="s">
        <v>959</v>
      </c>
      <c r="N13" s="29"/>
      <c r="O13" s="29"/>
      <c r="P13" s="29"/>
      <c r="Q13" s="29"/>
      <c r="R13" s="29"/>
      <c r="S13" s="29"/>
      <c r="T13" s="29"/>
      <c r="U13" s="29"/>
      <c r="V13" s="29"/>
      <c r="W13" s="29"/>
    </row>
    <row r="14" spans="1:23" s="30" customFormat="1" ht="20.100000000000001" customHeight="1">
      <c r="B14" s="286" t="s">
        <v>961</v>
      </c>
      <c r="C14" s="214" t="s">
        <v>958</v>
      </c>
      <c r="D14" s="215" t="s">
        <v>473</v>
      </c>
      <c r="E14" s="215">
        <v>18</v>
      </c>
      <c r="F14" s="215">
        <v>371</v>
      </c>
      <c r="G14" s="308" t="s">
        <v>959</v>
      </c>
      <c r="N14" s="29"/>
      <c r="O14" s="29"/>
      <c r="P14" s="29"/>
      <c r="Q14" s="29"/>
      <c r="R14" s="29"/>
      <c r="S14" s="29"/>
      <c r="T14" s="29"/>
      <c r="U14" s="29"/>
      <c r="V14" s="29"/>
      <c r="W14" s="29"/>
    </row>
    <row r="15" spans="1:23" s="30" customFormat="1" ht="20.100000000000001" customHeight="1">
      <c r="B15" s="370" t="s">
        <v>962</v>
      </c>
      <c r="C15" s="356" t="s">
        <v>958</v>
      </c>
      <c r="D15" s="357" t="s">
        <v>473</v>
      </c>
      <c r="E15" s="357">
        <v>342</v>
      </c>
      <c r="F15" s="357">
        <v>575</v>
      </c>
      <c r="G15" s="361" t="s">
        <v>959</v>
      </c>
      <c r="H15" s="29"/>
      <c r="I15" s="29"/>
      <c r="J15" s="29"/>
      <c r="K15" s="29"/>
      <c r="L15" s="29"/>
      <c r="M15" s="29"/>
      <c r="N15" s="29"/>
      <c r="O15" s="29"/>
      <c r="P15" s="29"/>
      <c r="Q15" s="29"/>
      <c r="R15" s="29"/>
      <c r="S15" s="29"/>
      <c r="T15" s="29"/>
      <c r="U15" s="29"/>
      <c r="V15" s="29"/>
      <c r="W15" s="29"/>
    </row>
    <row r="16" spans="1:23" s="30" customFormat="1" ht="18.95" customHeight="1" thickBot="1">
      <c r="B16" s="768" t="s">
        <v>963</v>
      </c>
      <c r="C16" s="768"/>
      <c r="D16" s="768"/>
      <c r="E16" s="768"/>
      <c r="F16" s="768"/>
      <c r="G16" s="768"/>
      <c r="H16" s="29"/>
      <c r="I16" s="29"/>
      <c r="J16" s="29"/>
      <c r="K16" s="29"/>
      <c r="L16" s="29"/>
      <c r="M16" s="29"/>
      <c r="N16" s="29"/>
      <c r="O16" s="29"/>
      <c r="P16" s="29"/>
      <c r="Q16" s="29"/>
      <c r="R16" s="29"/>
      <c r="S16" s="29"/>
      <c r="T16" s="29"/>
      <c r="U16" s="29"/>
      <c r="V16" s="29"/>
      <c r="W16" s="29"/>
    </row>
    <row r="17" spans="2:23" s="30" customFormat="1" ht="18.95" customHeight="1" thickBot="1">
      <c r="B17" s="731" t="s">
        <v>964</v>
      </c>
      <c r="C17" s="731"/>
      <c r="D17" s="731"/>
      <c r="E17" s="731"/>
      <c r="F17" s="731"/>
      <c r="G17" s="731"/>
      <c r="H17" s="29"/>
      <c r="I17" s="29"/>
      <c r="J17" s="29"/>
      <c r="K17" s="29"/>
      <c r="L17" s="29"/>
      <c r="M17" s="29"/>
      <c r="N17" s="29"/>
      <c r="O17" s="29"/>
      <c r="P17" s="29"/>
      <c r="Q17" s="29"/>
      <c r="R17" s="29"/>
      <c r="S17" s="29"/>
      <c r="T17" s="29"/>
      <c r="U17" s="29"/>
      <c r="V17" s="29"/>
      <c r="W17" s="29"/>
    </row>
    <row r="18" spans="2:23" s="30" customFormat="1" ht="138" customHeight="1">
      <c r="B18" s="309" t="s">
        <v>965</v>
      </c>
      <c r="C18" s="209" t="s">
        <v>414</v>
      </c>
      <c r="D18" s="210" t="s">
        <v>415</v>
      </c>
      <c r="E18" s="762" t="s">
        <v>966</v>
      </c>
      <c r="F18" s="769"/>
      <c r="G18" s="198" t="s">
        <v>967</v>
      </c>
      <c r="H18" s="29"/>
      <c r="I18" s="29"/>
      <c r="J18" s="29"/>
      <c r="K18" s="29"/>
      <c r="L18" s="29"/>
      <c r="M18" s="29"/>
      <c r="N18" s="29"/>
      <c r="O18" s="29"/>
      <c r="P18" s="29"/>
      <c r="Q18" s="29"/>
      <c r="R18" s="29"/>
      <c r="S18" s="29"/>
      <c r="T18" s="29"/>
      <c r="U18" s="29"/>
      <c r="V18" s="29"/>
      <c r="W18" s="29"/>
    </row>
    <row r="19" spans="2:23" s="30" customFormat="1" ht="64.5" customHeight="1">
      <c r="B19" s="286" t="s">
        <v>968</v>
      </c>
      <c r="C19" s="214" t="s">
        <v>414</v>
      </c>
      <c r="D19" s="215" t="s">
        <v>415</v>
      </c>
      <c r="E19" s="761" t="s">
        <v>969</v>
      </c>
      <c r="F19" s="761"/>
      <c r="G19" s="200" t="s">
        <v>967</v>
      </c>
      <c r="H19" s="29"/>
      <c r="I19" s="29"/>
      <c r="J19" s="29"/>
      <c r="K19" s="29"/>
      <c r="L19" s="29"/>
      <c r="M19" s="29"/>
      <c r="N19" s="29"/>
      <c r="O19" s="29"/>
      <c r="P19" s="29"/>
      <c r="Q19" s="29"/>
      <c r="R19" s="29"/>
      <c r="S19" s="29"/>
      <c r="T19" s="29"/>
      <c r="U19" s="29"/>
      <c r="V19" s="29"/>
      <c r="W19" s="29"/>
    </row>
    <row r="20" spans="2:23" s="30" customFormat="1" ht="44.25" customHeight="1">
      <c r="B20" s="286" t="s">
        <v>970</v>
      </c>
      <c r="C20" s="214" t="s">
        <v>414</v>
      </c>
      <c r="D20" s="215" t="s">
        <v>415</v>
      </c>
      <c r="E20" s="743"/>
      <c r="F20" s="743"/>
      <c r="G20" s="200" t="s">
        <v>967</v>
      </c>
      <c r="H20" s="29"/>
      <c r="I20" s="29"/>
      <c r="J20" s="29"/>
      <c r="K20" s="29"/>
      <c r="L20" s="29"/>
      <c r="M20" s="29"/>
      <c r="N20" s="29"/>
      <c r="O20" s="29"/>
      <c r="P20" s="29"/>
      <c r="Q20" s="29"/>
      <c r="R20" s="29"/>
      <c r="S20" s="29"/>
      <c r="T20" s="29"/>
      <c r="U20" s="29"/>
      <c r="V20" s="29"/>
      <c r="W20" s="29"/>
    </row>
    <row r="21" spans="2:23" s="30" customFormat="1" ht="38.25" customHeight="1">
      <c r="B21" s="286" t="s">
        <v>971</v>
      </c>
      <c r="C21" s="214" t="s">
        <v>414</v>
      </c>
      <c r="D21" s="215" t="s">
        <v>415</v>
      </c>
      <c r="E21" s="743"/>
      <c r="F21" s="743"/>
      <c r="G21" s="200" t="s">
        <v>967</v>
      </c>
      <c r="H21" s="29"/>
      <c r="I21" s="29"/>
      <c r="J21" s="29"/>
      <c r="K21" s="29"/>
      <c r="L21" s="29"/>
      <c r="M21" s="29"/>
      <c r="N21" s="29"/>
      <c r="O21" s="29"/>
      <c r="P21" s="29"/>
      <c r="Q21" s="29"/>
      <c r="R21" s="29"/>
      <c r="S21" s="29"/>
      <c r="T21" s="29"/>
      <c r="U21" s="29"/>
      <c r="V21" s="29"/>
      <c r="W21" s="29"/>
    </row>
    <row r="22" spans="2:23" s="30" customFormat="1" ht="44.25" customHeight="1">
      <c r="B22" s="286" t="s">
        <v>972</v>
      </c>
      <c r="C22" s="214" t="s">
        <v>414</v>
      </c>
      <c r="D22" s="215" t="s">
        <v>415</v>
      </c>
      <c r="E22" s="762"/>
      <c r="F22" s="762"/>
      <c r="G22" s="200" t="s">
        <v>967</v>
      </c>
      <c r="H22" s="29"/>
      <c r="I22" s="29"/>
      <c r="J22" s="29"/>
      <c r="K22" s="29"/>
      <c r="L22" s="29"/>
      <c r="M22" s="29"/>
      <c r="N22" s="29"/>
      <c r="O22" s="29"/>
      <c r="P22" s="29"/>
      <c r="Q22" s="29"/>
      <c r="R22" s="29"/>
      <c r="S22" s="29"/>
      <c r="T22" s="29"/>
      <c r="U22" s="29"/>
      <c r="V22" s="29"/>
      <c r="W22" s="29"/>
    </row>
    <row r="23" spans="2:23" s="30" customFormat="1" ht="47.45" customHeight="1">
      <c r="B23" s="370" t="s">
        <v>973</v>
      </c>
      <c r="C23" s="356" t="s">
        <v>414</v>
      </c>
      <c r="D23" s="357" t="s">
        <v>415</v>
      </c>
      <c r="E23" s="761" t="s">
        <v>974</v>
      </c>
      <c r="F23" s="770"/>
      <c r="G23" s="360" t="s">
        <v>967</v>
      </c>
      <c r="H23" s="29"/>
      <c r="I23" s="29"/>
      <c r="J23" s="29"/>
      <c r="K23" s="29"/>
      <c r="L23" s="29"/>
      <c r="M23" s="29"/>
      <c r="N23" s="29"/>
      <c r="O23" s="29"/>
      <c r="P23" s="29"/>
      <c r="Q23" s="29"/>
      <c r="R23" s="29"/>
      <c r="S23" s="29"/>
      <c r="T23" s="29"/>
      <c r="U23" s="29"/>
      <c r="V23" s="29"/>
      <c r="W23" s="29"/>
    </row>
    <row r="24" spans="2:23" s="30" customFormat="1" ht="18.95" customHeight="1" thickBot="1">
      <c r="B24" s="768" t="s">
        <v>560</v>
      </c>
      <c r="C24" s="768"/>
      <c r="D24" s="768"/>
      <c r="E24" s="768"/>
      <c r="F24" s="768"/>
      <c r="G24" s="768"/>
      <c r="H24" s="29"/>
      <c r="I24" s="29"/>
      <c r="J24" s="29"/>
      <c r="K24" s="29"/>
      <c r="L24" s="29"/>
      <c r="M24" s="29"/>
      <c r="N24" s="29"/>
      <c r="O24" s="29"/>
      <c r="P24" s="29"/>
      <c r="Q24" s="29"/>
      <c r="R24" s="29"/>
      <c r="S24" s="29"/>
      <c r="T24" s="29"/>
      <c r="U24" s="29"/>
      <c r="V24" s="29"/>
      <c r="W24" s="29"/>
    </row>
    <row r="25" spans="2:23" s="30" customFormat="1" ht="18.95" customHeight="1" thickBot="1">
      <c r="B25" s="745" t="s">
        <v>975</v>
      </c>
      <c r="C25" s="745"/>
      <c r="D25" s="745"/>
      <c r="E25" s="745"/>
      <c r="F25" s="745"/>
      <c r="G25" s="745"/>
      <c r="H25" s="29"/>
      <c r="I25" s="29"/>
      <c r="J25" s="29"/>
      <c r="K25" s="29"/>
      <c r="L25" s="29"/>
      <c r="M25" s="29"/>
      <c r="N25" s="29"/>
      <c r="O25" s="29"/>
      <c r="P25" s="29"/>
      <c r="Q25" s="29"/>
      <c r="R25" s="29"/>
      <c r="S25" s="29"/>
      <c r="T25" s="29"/>
      <c r="U25" s="29"/>
      <c r="V25" s="29"/>
      <c r="W25" s="29"/>
    </row>
    <row r="26" spans="2:23" s="30" customFormat="1" ht="201.95" customHeight="1">
      <c r="B26" s="306" t="s">
        <v>976</v>
      </c>
      <c r="C26" s="209" t="s">
        <v>414</v>
      </c>
      <c r="D26" s="210" t="s">
        <v>415</v>
      </c>
      <c r="E26" s="219" t="s">
        <v>977</v>
      </c>
      <c r="F26" s="219" t="s">
        <v>978</v>
      </c>
      <c r="G26" s="198" t="s">
        <v>979</v>
      </c>
      <c r="H26" s="29"/>
      <c r="I26" s="29"/>
      <c r="J26" s="29"/>
      <c r="K26" s="29"/>
      <c r="L26" s="29"/>
      <c r="M26" s="29"/>
      <c r="N26" s="29"/>
      <c r="O26" s="29"/>
      <c r="P26" s="29"/>
      <c r="Q26" s="29"/>
      <c r="R26" s="29"/>
      <c r="S26" s="29"/>
      <c r="T26" s="29"/>
      <c r="U26" s="29"/>
      <c r="V26" s="29"/>
      <c r="W26" s="29"/>
    </row>
    <row r="27" spans="2:23" s="30" customFormat="1" ht="117.75" customHeight="1">
      <c r="B27" s="286" t="s">
        <v>980</v>
      </c>
      <c r="C27" s="214" t="s">
        <v>414</v>
      </c>
      <c r="D27" s="215" t="s">
        <v>415</v>
      </c>
      <c r="E27" s="760" t="s">
        <v>981</v>
      </c>
      <c r="F27" s="760" t="s">
        <v>982</v>
      </c>
      <c r="G27" s="200" t="s">
        <v>979</v>
      </c>
      <c r="H27" s="29"/>
      <c r="I27" s="29"/>
      <c r="J27" s="29"/>
      <c r="K27" s="29"/>
      <c r="L27" s="29"/>
      <c r="M27" s="29"/>
      <c r="N27" s="29"/>
      <c r="O27" s="29"/>
      <c r="P27" s="29"/>
      <c r="Q27" s="29"/>
      <c r="R27" s="29"/>
      <c r="S27" s="29"/>
      <c r="T27" s="29"/>
      <c r="U27" s="29"/>
      <c r="V27" s="29"/>
      <c r="W27" s="29"/>
    </row>
    <row r="28" spans="2:23" s="30" customFormat="1" ht="114" customHeight="1">
      <c r="B28" s="286" t="s">
        <v>983</v>
      </c>
      <c r="C28" s="214" t="s">
        <v>414</v>
      </c>
      <c r="D28" s="215" t="s">
        <v>415</v>
      </c>
      <c r="E28" s="760"/>
      <c r="F28" s="760"/>
      <c r="G28" s="200" t="s">
        <v>979</v>
      </c>
      <c r="H28" s="29"/>
      <c r="I28" s="29"/>
      <c r="J28" s="29"/>
      <c r="K28" s="29"/>
      <c r="L28" s="29"/>
      <c r="M28" s="29"/>
      <c r="N28" s="29"/>
      <c r="O28" s="29"/>
      <c r="P28" s="29"/>
      <c r="Q28" s="29"/>
      <c r="R28" s="29"/>
      <c r="S28" s="29"/>
      <c r="T28" s="29"/>
      <c r="U28" s="29"/>
      <c r="V28" s="29"/>
      <c r="W28" s="29"/>
    </row>
    <row r="29" spans="2:23" s="30" customFormat="1" ht="54" customHeight="1">
      <c r="B29" s="286" t="s">
        <v>984</v>
      </c>
      <c r="C29" s="214" t="s">
        <v>414</v>
      </c>
      <c r="D29" s="215" t="s">
        <v>415</v>
      </c>
      <c r="E29" s="761" t="s">
        <v>985</v>
      </c>
      <c r="F29" s="761"/>
      <c r="G29" s="200" t="s">
        <v>986</v>
      </c>
      <c r="H29" s="29"/>
      <c r="I29" s="29"/>
      <c r="J29" s="29"/>
      <c r="K29" s="29"/>
      <c r="L29" s="29"/>
      <c r="M29" s="29"/>
      <c r="N29" s="29"/>
      <c r="O29" s="29"/>
      <c r="P29" s="29"/>
      <c r="Q29" s="29"/>
      <c r="R29" s="29"/>
      <c r="S29" s="29"/>
      <c r="T29" s="29"/>
      <c r="U29" s="29"/>
      <c r="V29" s="29"/>
      <c r="W29" s="29"/>
    </row>
    <row r="30" spans="2:23" s="30" customFormat="1" ht="47.25" customHeight="1">
      <c r="B30" s="370" t="s">
        <v>987</v>
      </c>
      <c r="C30" s="356" t="s">
        <v>414</v>
      </c>
      <c r="D30" s="357" t="s">
        <v>415</v>
      </c>
      <c r="E30" s="743"/>
      <c r="F30" s="743"/>
      <c r="G30" s="360" t="s">
        <v>988</v>
      </c>
      <c r="H30" s="29"/>
      <c r="I30" s="29"/>
      <c r="J30" s="29"/>
      <c r="K30" s="29"/>
      <c r="L30" s="29"/>
      <c r="M30" s="29"/>
      <c r="N30" s="29"/>
      <c r="O30" s="29"/>
      <c r="P30" s="29"/>
      <c r="Q30" s="29"/>
      <c r="R30" s="29"/>
      <c r="S30" s="29"/>
      <c r="T30" s="29"/>
      <c r="U30" s="29"/>
      <c r="V30" s="29"/>
      <c r="W30" s="29"/>
    </row>
    <row r="31" spans="2:23" s="30" customFormat="1" ht="18.95" customHeight="1" thickBot="1">
      <c r="B31" s="745" t="s">
        <v>989</v>
      </c>
      <c r="C31" s="745"/>
      <c r="D31" s="745"/>
      <c r="E31" s="745"/>
      <c r="F31" s="745"/>
      <c r="G31" s="745"/>
      <c r="H31" s="29"/>
      <c r="I31" s="29"/>
      <c r="J31" s="29"/>
      <c r="K31" s="29"/>
      <c r="L31" s="29"/>
      <c r="M31" s="29"/>
      <c r="N31" s="29"/>
      <c r="O31" s="29"/>
      <c r="P31" s="29"/>
      <c r="Q31" s="29"/>
      <c r="R31" s="29"/>
      <c r="S31" s="29"/>
      <c r="T31" s="29"/>
      <c r="U31" s="29"/>
      <c r="V31" s="29"/>
      <c r="W31" s="29"/>
    </row>
    <row r="32" spans="2:23" s="30" customFormat="1" ht="94.5" customHeight="1">
      <c r="B32" s="306" t="s">
        <v>990</v>
      </c>
      <c r="C32" s="209" t="s">
        <v>414</v>
      </c>
      <c r="D32" s="210" t="s">
        <v>415</v>
      </c>
      <c r="E32" s="762" t="s">
        <v>985</v>
      </c>
      <c r="F32" s="762"/>
      <c r="G32" s="198" t="s">
        <v>988</v>
      </c>
      <c r="H32" s="29"/>
      <c r="I32" s="29"/>
      <c r="J32" s="29"/>
      <c r="K32" s="29"/>
      <c r="L32" s="29"/>
      <c r="M32" s="29"/>
      <c r="N32" s="29"/>
      <c r="O32" s="29"/>
      <c r="P32" s="29"/>
      <c r="Q32" s="29"/>
      <c r="R32" s="29"/>
      <c r="S32" s="29"/>
      <c r="T32" s="29"/>
      <c r="U32" s="29"/>
      <c r="V32" s="29"/>
      <c r="W32" s="29"/>
    </row>
    <row r="33" spans="2:23" s="30" customFormat="1" ht="74.25" customHeight="1">
      <c r="B33" s="286" t="s">
        <v>991</v>
      </c>
      <c r="C33" s="214" t="s">
        <v>414</v>
      </c>
      <c r="D33" s="215" t="s">
        <v>415</v>
      </c>
      <c r="E33" s="760"/>
      <c r="F33" s="760"/>
      <c r="G33" s="200" t="s">
        <v>988</v>
      </c>
      <c r="H33" s="29"/>
      <c r="I33" s="29"/>
      <c r="J33" s="29"/>
      <c r="K33" s="29"/>
      <c r="L33" s="29"/>
      <c r="M33" s="29"/>
      <c r="N33" s="29"/>
      <c r="O33" s="29"/>
      <c r="P33" s="29"/>
      <c r="Q33" s="29"/>
      <c r="R33" s="29"/>
      <c r="S33" s="29"/>
      <c r="T33" s="29"/>
      <c r="U33" s="29"/>
      <c r="V33" s="29"/>
      <c r="W33" s="29"/>
    </row>
    <row r="34" spans="2:23" s="30" customFormat="1" ht="60" customHeight="1">
      <c r="B34" s="286" t="s">
        <v>992</v>
      </c>
      <c r="C34" s="214" t="s">
        <v>414</v>
      </c>
      <c r="D34" s="215" t="s">
        <v>415</v>
      </c>
      <c r="E34" s="760"/>
      <c r="F34" s="760"/>
      <c r="G34" s="200" t="s">
        <v>988</v>
      </c>
      <c r="H34" s="29"/>
      <c r="I34" s="29"/>
      <c r="J34" s="29"/>
      <c r="K34" s="29"/>
      <c r="L34" s="29"/>
      <c r="M34" s="29"/>
      <c r="N34" s="29"/>
      <c r="O34" s="29"/>
      <c r="P34" s="29"/>
      <c r="Q34" s="29"/>
      <c r="R34" s="29"/>
      <c r="S34" s="29"/>
      <c r="T34" s="29"/>
      <c r="U34" s="29"/>
      <c r="V34" s="29"/>
      <c r="W34" s="29"/>
    </row>
    <row r="35" spans="2:23" s="30" customFormat="1" ht="19.5" customHeight="1">
      <c r="B35" s="286" t="s">
        <v>993</v>
      </c>
      <c r="C35" s="214" t="s">
        <v>414</v>
      </c>
      <c r="D35" s="215" t="s">
        <v>415</v>
      </c>
      <c r="E35" s="760"/>
      <c r="F35" s="760"/>
      <c r="G35" s="200" t="s">
        <v>988</v>
      </c>
      <c r="H35" s="29"/>
      <c r="I35" s="29"/>
      <c r="J35" s="29"/>
      <c r="K35" s="29"/>
      <c r="L35" s="29"/>
      <c r="M35" s="29"/>
      <c r="N35" s="29"/>
      <c r="O35" s="29"/>
      <c r="P35" s="29"/>
      <c r="Q35" s="29"/>
      <c r="R35" s="29"/>
      <c r="S35" s="29"/>
      <c r="T35" s="29"/>
      <c r="U35" s="29"/>
      <c r="V35" s="29"/>
      <c r="W35" s="29"/>
    </row>
    <row r="36" spans="2:23" s="30" customFormat="1" ht="128.25" customHeight="1">
      <c r="B36" s="286" t="s">
        <v>1782</v>
      </c>
      <c r="C36" s="214" t="s">
        <v>414</v>
      </c>
      <c r="D36" s="215" t="s">
        <v>415</v>
      </c>
      <c r="E36" s="760" t="s">
        <v>994</v>
      </c>
      <c r="F36" s="760"/>
      <c r="G36" s="200" t="s">
        <v>988</v>
      </c>
      <c r="H36" s="29"/>
      <c r="I36" s="29"/>
      <c r="J36" s="29"/>
      <c r="K36" s="29"/>
      <c r="L36" s="29"/>
      <c r="M36" s="29"/>
      <c r="N36" s="29"/>
      <c r="O36" s="29"/>
      <c r="P36" s="29"/>
      <c r="Q36" s="29"/>
      <c r="R36" s="29"/>
      <c r="S36" s="29"/>
      <c r="T36" s="29"/>
      <c r="U36" s="29"/>
      <c r="V36" s="29"/>
      <c r="W36" s="29"/>
    </row>
    <row r="37" spans="2:23" s="30" customFormat="1" ht="98.1" customHeight="1">
      <c r="B37" s="286" t="s">
        <v>995</v>
      </c>
      <c r="C37" s="214" t="s">
        <v>414</v>
      </c>
      <c r="D37" s="215" t="s">
        <v>415</v>
      </c>
      <c r="E37" s="760"/>
      <c r="F37" s="760"/>
      <c r="G37" s="200" t="s">
        <v>988</v>
      </c>
      <c r="H37" s="29"/>
      <c r="I37" s="29"/>
      <c r="J37" s="29"/>
      <c r="K37" s="29"/>
      <c r="L37" s="29"/>
      <c r="M37" s="29"/>
      <c r="N37" s="29"/>
      <c r="O37" s="29"/>
      <c r="P37" s="29"/>
      <c r="Q37" s="29"/>
      <c r="R37" s="29"/>
      <c r="S37" s="29"/>
      <c r="T37" s="29"/>
      <c r="U37" s="29"/>
      <c r="V37" s="29"/>
      <c r="W37" s="29"/>
    </row>
    <row r="38" spans="2:23" s="30" customFormat="1" ht="143.1" customHeight="1">
      <c r="B38" s="370" t="s">
        <v>996</v>
      </c>
      <c r="C38" s="356" t="s">
        <v>414</v>
      </c>
      <c r="D38" s="357" t="s">
        <v>415</v>
      </c>
      <c r="E38" s="761"/>
      <c r="F38" s="761"/>
      <c r="G38" s="360" t="s">
        <v>988</v>
      </c>
      <c r="H38" s="29"/>
      <c r="I38" s="29"/>
      <c r="J38" s="29"/>
      <c r="K38" s="29"/>
      <c r="L38" s="29"/>
      <c r="M38" s="29"/>
      <c r="N38" s="29"/>
      <c r="O38" s="29"/>
      <c r="P38" s="29"/>
      <c r="Q38" s="29"/>
      <c r="R38" s="29"/>
      <c r="S38" s="29"/>
      <c r="T38" s="29"/>
      <c r="U38" s="29"/>
      <c r="V38" s="29"/>
      <c r="W38" s="29"/>
    </row>
    <row r="39" spans="2:23" s="30" customFormat="1" ht="18.95" customHeight="1" thickBot="1">
      <c r="B39" s="745" t="s">
        <v>997</v>
      </c>
      <c r="C39" s="745"/>
      <c r="D39" s="745"/>
      <c r="E39" s="745"/>
      <c r="F39" s="745"/>
      <c r="G39" s="745"/>
      <c r="H39" s="29"/>
      <c r="I39" s="29"/>
      <c r="J39" s="29"/>
      <c r="K39" s="29"/>
      <c r="L39" s="29"/>
      <c r="M39" s="29"/>
      <c r="N39" s="29"/>
      <c r="O39" s="29"/>
      <c r="P39" s="29"/>
      <c r="Q39" s="29"/>
      <c r="R39" s="29"/>
      <c r="S39" s="29"/>
      <c r="T39" s="29"/>
      <c r="U39" s="29"/>
      <c r="V39" s="29"/>
      <c r="W39" s="29"/>
    </row>
    <row r="40" spans="2:23" s="30" customFormat="1" ht="176.45" customHeight="1">
      <c r="B40" s="306" t="s">
        <v>998</v>
      </c>
      <c r="C40" s="209" t="s">
        <v>414</v>
      </c>
      <c r="D40" s="210" t="s">
        <v>415</v>
      </c>
      <c r="E40" s="310" t="s">
        <v>999</v>
      </c>
      <c r="F40" s="310" t="s">
        <v>1000</v>
      </c>
      <c r="G40" s="198" t="s">
        <v>1001</v>
      </c>
      <c r="H40" s="29"/>
      <c r="I40" s="29"/>
      <c r="J40" s="29"/>
      <c r="K40" s="29"/>
      <c r="L40" s="29"/>
      <c r="M40" s="29"/>
      <c r="N40" s="29"/>
      <c r="O40" s="29"/>
      <c r="P40" s="29"/>
      <c r="Q40" s="29"/>
      <c r="R40" s="29"/>
      <c r="S40" s="29"/>
      <c r="T40" s="29"/>
      <c r="U40" s="29"/>
      <c r="V40" s="29"/>
      <c r="W40" s="29"/>
    </row>
    <row r="41" spans="2:23" s="30" customFormat="1" ht="226.5" customHeight="1">
      <c r="B41" s="370" t="s">
        <v>1002</v>
      </c>
      <c r="C41" s="356" t="s">
        <v>414</v>
      </c>
      <c r="D41" s="357" t="s">
        <v>415</v>
      </c>
      <c r="E41" s="372" t="s">
        <v>1003</v>
      </c>
      <c r="F41" s="372" t="s">
        <v>1004</v>
      </c>
      <c r="G41" s="360" t="s">
        <v>1001</v>
      </c>
      <c r="H41" s="29"/>
      <c r="I41" s="29"/>
      <c r="J41" s="29"/>
      <c r="K41" s="29"/>
      <c r="L41" s="29"/>
      <c r="M41" s="29"/>
      <c r="N41" s="29"/>
      <c r="O41" s="29"/>
      <c r="P41" s="29"/>
      <c r="Q41" s="29"/>
      <c r="R41" s="29"/>
      <c r="S41" s="29"/>
      <c r="T41" s="29"/>
      <c r="U41" s="29"/>
      <c r="V41" s="29"/>
      <c r="W41" s="29"/>
    </row>
    <row r="42" spans="2:23" s="30" customFormat="1" ht="18.95" customHeight="1" thickBot="1">
      <c r="B42" s="768" t="s">
        <v>1005</v>
      </c>
      <c r="C42" s="768"/>
      <c r="D42" s="768"/>
      <c r="E42" s="768"/>
      <c r="F42" s="768"/>
      <c r="G42" s="768"/>
      <c r="H42" s="29"/>
      <c r="I42" s="29"/>
      <c r="J42" s="29"/>
      <c r="K42" s="29"/>
      <c r="L42" s="29"/>
      <c r="M42" s="29"/>
      <c r="N42" s="29"/>
      <c r="O42" s="29"/>
      <c r="P42" s="29"/>
      <c r="Q42" s="29"/>
      <c r="R42" s="29"/>
      <c r="S42" s="29"/>
      <c r="T42" s="29"/>
      <c r="U42" s="29"/>
      <c r="V42" s="29"/>
      <c r="W42" s="29"/>
    </row>
    <row r="43" spans="2:23" s="30" customFormat="1" ht="18.95" customHeight="1" thickBot="1">
      <c r="B43" s="745" t="s">
        <v>1006</v>
      </c>
      <c r="C43" s="745"/>
      <c r="D43" s="745"/>
      <c r="E43" s="745"/>
      <c r="F43" s="745"/>
      <c r="G43" s="745"/>
      <c r="H43" s="29"/>
      <c r="I43" s="29"/>
      <c r="J43" s="29"/>
      <c r="K43" s="29"/>
      <c r="L43" s="29"/>
      <c r="M43" s="29"/>
      <c r="N43" s="29"/>
      <c r="O43" s="29"/>
      <c r="P43" s="29"/>
      <c r="Q43" s="29"/>
      <c r="R43" s="29"/>
      <c r="S43" s="29"/>
      <c r="T43" s="29"/>
      <c r="U43" s="29"/>
      <c r="V43" s="29"/>
      <c r="W43" s="29"/>
    </row>
    <row r="44" spans="2:23" s="30" customFormat="1" ht="103.5" customHeight="1">
      <c r="B44" s="279" t="s">
        <v>1588</v>
      </c>
      <c r="C44" s="105" t="s">
        <v>414</v>
      </c>
      <c r="D44" s="106" t="s">
        <v>415</v>
      </c>
      <c r="E44" s="743" t="s">
        <v>1741</v>
      </c>
      <c r="F44" s="743"/>
      <c r="G44" s="158" t="s">
        <v>1007</v>
      </c>
      <c r="H44" s="50"/>
      <c r="I44" s="29"/>
      <c r="J44" s="29"/>
      <c r="K44" s="29"/>
      <c r="L44" s="29"/>
      <c r="M44" s="29"/>
      <c r="N44" s="29"/>
      <c r="O44" s="29"/>
      <c r="P44" s="29"/>
      <c r="Q44" s="29"/>
      <c r="R44" s="29"/>
      <c r="S44" s="29"/>
      <c r="T44" s="29"/>
      <c r="U44" s="29"/>
      <c r="V44" s="29"/>
      <c r="W44" s="29"/>
    </row>
    <row r="45" spans="2:23" s="30" customFormat="1" ht="18.95" customHeight="1" thickBot="1">
      <c r="B45" s="745" t="s">
        <v>1008</v>
      </c>
      <c r="C45" s="745"/>
      <c r="D45" s="745"/>
      <c r="E45" s="745"/>
      <c r="F45" s="745"/>
      <c r="G45" s="745"/>
      <c r="H45" s="50"/>
      <c r="I45" s="29"/>
      <c r="J45" s="29"/>
      <c r="K45" s="29"/>
      <c r="L45" s="29"/>
      <c r="M45" s="29"/>
      <c r="N45" s="29"/>
      <c r="O45" s="29"/>
      <c r="P45" s="29"/>
      <c r="Q45" s="29"/>
      <c r="R45" s="29"/>
      <c r="S45" s="29"/>
      <c r="T45" s="29"/>
      <c r="U45" s="29"/>
      <c r="V45" s="29"/>
      <c r="W45" s="29"/>
    </row>
    <row r="46" spans="2:23" s="30" customFormat="1" ht="30">
      <c r="B46" s="306" t="s">
        <v>1009</v>
      </c>
      <c r="C46" s="209" t="s">
        <v>414</v>
      </c>
      <c r="D46" s="210" t="s">
        <v>415</v>
      </c>
      <c r="E46" s="762" t="s">
        <v>1742</v>
      </c>
      <c r="F46" s="762"/>
      <c r="G46" s="220" t="s">
        <v>1010</v>
      </c>
      <c r="I46" s="29"/>
      <c r="J46" s="29"/>
      <c r="K46" s="29"/>
      <c r="L46" s="29"/>
      <c r="M46" s="29"/>
      <c r="N46" s="29"/>
      <c r="O46" s="29"/>
      <c r="P46" s="29"/>
      <c r="Q46" s="29"/>
      <c r="R46" s="29"/>
      <c r="S46" s="29"/>
      <c r="T46" s="29"/>
      <c r="U46" s="29"/>
      <c r="V46" s="29"/>
      <c r="W46" s="29"/>
    </row>
    <row r="47" spans="2:23" s="30" customFormat="1" ht="30">
      <c r="B47" s="286" t="s">
        <v>1011</v>
      </c>
      <c r="C47" s="214" t="s">
        <v>414</v>
      </c>
      <c r="D47" s="215" t="s">
        <v>415</v>
      </c>
      <c r="E47" s="760"/>
      <c r="F47" s="760"/>
      <c r="G47" s="275" t="s">
        <v>1010</v>
      </c>
      <c r="I47" s="29"/>
      <c r="J47" s="29"/>
      <c r="K47" s="29"/>
      <c r="L47" s="29"/>
      <c r="M47" s="29"/>
      <c r="N47" s="29"/>
      <c r="O47" s="29"/>
      <c r="P47" s="29"/>
      <c r="Q47" s="29"/>
      <c r="R47" s="29"/>
      <c r="S47" s="29"/>
      <c r="T47" s="29"/>
      <c r="U47" s="29"/>
      <c r="V47" s="29"/>
      <c r="W47" s="29"/>
    </row>
    <row r="48" spans="2:23" s="30" customFormat="1" ht="30">
      <c r="B48" s="286" t="s">
        <v>1012</v>
      </c>
      <c r="C48" s="214" t="s">
        <v>414</v>
      </c>
      <c r="D48" s="215" t="s">
        <v>415</v>
      </c>
      <c r="E48" s="760"/>
      <c r="F48" s="760"/>
      <c r="G48" s="275" t="s">
        <v>1010</v>
      </c>
      <c r="I48" s="29"/>
      <c r="J48" s="29"/>
      <c r="K48" s="29"/>
      <c r="L48" s="29"/>
      <c r="M48" s="29"/>
      <c r="N48" s="29"/>
      <c r="O48" s="29"/>
      <c r="P48" s="29"/>
      <c r="Q48" s="29"/>
      <c r="R48" s="29"/>
      <c r="S48" s="29"/>
      <c r="T48" s="29"/>
      <c r="U48" s="29"/>
      <c r="V48" s="29"/>
      <c r="W48" s="29"/>
    </row>
    <row r="49" spans="2:23" s="30" customFormat="1" ht="45">
      <c r="B49" s="286" t="s">
        <v>1013</v>
      </c>
      <c r="C49" s="214" t="s">
        <v>414</v>
      </c>
      <c r="D49" s="215" t="s">
        <v>415</v>
      </c>
      <c r="E49" s="760" t="s">
        <v>1014</v>
      </c>
      <c r="F49" s="760"/>
      <c r="G49" s="275" t="s">
        <v>1010</v>
      </c>
      <c r="H49" s="29"/>
      <c r="I49" s="29"/>
      <c r="J49" s="29"/>
      <c r="K49" s="29"/>
      <c r="L49" s="29"/>
      <c r="M49" s="29"/>
      <c r="N49" s="29"/>
      <c r="O49" s="29"/>
      <c r="P49" s="29"/>
      <c r="Q49" s="29"/>
      <c r="R49" s="29"/>
      <c r="S49" s="29"/>
      <c r="T49" s="29"/>
      <c r="U49" s="29"/>
      <c r="V49" s="29"/>
      <c r="W49" s="29"/>
    </row>
    <row r="50" spans="2:23" s="30" customFormat="1" ht="64.5" customHeight="1">
      <c r="B50" s="286" t="s">
        <v>1015</v>
      </c>
      <c r="C50" s="214" t="s">
        <v>414</v>
      </c>
      <c r="D50" s="215" t="s">
        <v>415</v>
      </c>
      <c r="E50" s="760" t="s">
        <v>1016</v>
      </c>
      <c r="F50" s="760"/>
      <c r="G50" s="275" t="s">
        <v>1010</v>
      </c>
      <c r="H50" s="29"/>
      <c r="I50" s="29"/>
      <c r="J50" s="29"/>
      <c r="K50" s="29"/>
      <c r="L50" s="29"/>
      <c r="M50" s="29"/>
      <c r="N50" s="29"/>
      <c r="O50" s="29"/>
      <c r="P50" s="29"/>
      <c r="Q50" s="29"/>
      <c r="R50" s="29"/>
      <c r="S50" s="29"/>
      <c r="T50" s="29"/>
      <c r="U50" s="29"/>
      <c r="V50" s="29"/>
      <c r="W50" s="29"/>
    </row>
    <row r="51" spans="2:23" s="30" customFormat="1" ht="80.099999999999994" customHeight="1">
      <c r="B51" s="370" t="s">
        <v>1017</v>
      </c>
      <c r="C51" s="356" t="s">
        <v>414</v>
      </c>
      <c r="D51" s="357" t="s">
        <v>415</v>
      </c>
      <c r="E51" s="761" t="s">
        <v>1742</v>
      </c>
      <c r="F51" s="761"/>
      <c r="G51" s="359" t="s">
        <v>1010</v>
      </c>
      <c r="H51" s="29"/>
      <c r="I51" s="29"/>
      <c r="J51" s="29"/>
      <c r="K51" s="29"/>
      <c r="L51" s="29"/>
      <c r="M51" s="29"/>
      <c r="N51" s="29"/>
      <c r="O51" s="29"/>
      <c r="P51" s="29"/>
      <c r="Q51" s="29"/>
      <c r="R51" s="29"/>
      <c r="S51" s="29"/>
      <c r="T51" s="29"/>
      <c r="U51" s="29"/>
      <c r="V51" s="29"/>
      <c r="W51" s="29"/>
    </row>
    <row r="52" spans="2:23" s="30" customFormat="1" ht="18.95" customHeight="1" thickBot="1">
      <c r="B52" s="745" t="s">
        <v>1018</v>
      </c>
      <c r="C52" s="745"/>
      <c r="D52" s="745"/>
      <c r="E52" s="745"/>
      <c r="F52" s="745"/>
      <c r="G52" s="745"/>
      <c r="H52" s="29"/>
      <c r="I52" s="29"/>
      <c r="J52" s="29"/>
      <c r="K52" s="29"/>
      <c r="L52" s="29"/>
      <c r="M52" s="29"/>
      <c r="N52" s="29"/>
      <c r="O52" s="29"/>
      <c r="P52" s="29"/>
      <c r="Q52" s="29"/>
      <c r="R52" s="29"/>
      <c r="S52" s="29"/>
      <c r="T52" s="29"/>
      <c r="U52" s="29"/>
      <c r="V52" s="29"/>
      <c r="W52" s="29"/>
    </row>
    <row r="53" spans="2:23" s="30" customFormat="1" ht="102" customHeight="1">
      <c r="B53" s="306" t="s">
        <v>1019</v>
      </c>
      <c r="C53" s="209" t="s">
        <v>414</v>
      </c>
      <c r="D53" s="210" t="s">
        <v>415</v>
      </c>
      <c r="E53" s="767" t="s">
        <v>1739</v>
      </c>
      <c r="F53" s="762"/>
      <c r="G53" s="220" t="s">
        <v>1010</v>
      </c>
      <c r="H53" s="29"/>
      <c r="I53" s="29"/>
      <c r="J53" s="29"/>
      <c r="K53" s="29"/>
      <c r="L53" s="29"/>
      <c r="M53" s="29"/>
      <c r="N53" s="29"/>
      <c r="O53" s="29"/>
      <c r="P53" s="29"/>
      <c r="Q53" s="29"/>
      <c r="R53" s="29"/>
      <c r="S53" s="29"/>
      <c r="T53" s="29"/>
      <c r="U53" s="29"/>
      <c r="V53" s="29"/>
      <c r="W53" s="29"/>
    </row>
    <row r="54" spans="2:23" s="30" customFormat="1" ht="99" customHeight="1">
      <c r="B54" s="286" t="s">
        <v>1020</v>
      </c>
      <c r="C54" s="214" t="s">
        <v>414</v>
      </c>
      <c r="D54" s="215" t="s">
        <v>415</v>
      </c>
      <c r="E54" s="760" t="s">
        <v>1740</v>
      </c>
      <c r="F54" s="760"/>
      <c r="G54" s="275" t="s">
        <v>1010</v>
      </c>
      <c r="H54" s="29"/>
      <c r="I54" s="29"/>
      <c r="J54" s="29"/>
      <c r="K54" s="29"/>
      <c r="L54" s="29"/>
      <c r="M54" s="29"/>
      <c r="N54" s="29"/>
      <c r="O54" s="29"/>
      <c r="P54" s="29"/>
      <c r="Q54" s="29"/>
      <c r="R54" s="29"/>
      <c r="S54" s="29"/>
      <c r="T54" s="29"/>
      <c r="U54" s="29"/>
      <c r="V54" s="29"/>
      <c r="W54" s="29"/>
    </row>
    <row r="55" spans="2:23" s="30" customFormat="1" ht="30">
      <c r="B55" s="286" t="s">
        <v>1021</v>
      </c>
      <c r="C55" s="214" t="s">
        <v>414</v>
      </c>
      <c r="D55" s="215" t="s">
        <v>415</v>
      </c>
      <c r="E55" s="760" t="s">
        <v>1022</v>
      </c>
      <c r="F55" s="760"/>
      <c r="G55" s="275" t="s">
        <v>1010</v>
      </c>
      <c r="H55" s="29"/>
      <c r="I55" s="29"/>
      <c r="J55" s="29"/>
      <c r="K55" s="29"/>
      <c r="L55" s="29"/>
      <c r="M55" s="29"/>
      <c r="N55" s="29"/>
      <c r="O55" s="29"/>
      <c r="P55" s="29"/>
      <c r="Q55" s="29"/>
      <c r="R55" s="29"/>
      <c r="S55" s="29"/>
      <c r="T55" s="29"/>
      <c r="U55" s="29"/>
      <c r="V55" s="29"/>
      <c r="W55" s="29"/>
    </row>
    <row r="56" spans="2:23" s="30" customFormat="1" ht="91.5" customHeight="1">
      <c r="B56" s="370" t="s">
        <v>1023</v>
      </c>
      <c r="C56" s="356" t="s">
        <v>414</v>
      </c>
      <c r="D56" s="357" t="s">
        <v>415</v>
      </c>
      <c r="E56" s="761" t="s">
        <v>1743</v>
      </c>
      <c r="F56" s="761"/>
      <c r="G56" s="359" t="s">
        <v>1010</v>
      </c>
      <c r="H56" s="29"/>
      <c r="I56" s="29"/>
      <c r="J56" s="29"/>
      <c r="K56" s="29"/>
      <c r="L56" s="29"/>
      <c r="M56" s="29"/>
      <c r="N56" s="29"/>
      <c r="O56" s="29"/>
      <c r="P56" s="29"/>
      <c r="Q56" s="29"/>
      <c r="R56" s="29"/>
      <c r="S56" s="29"/>
      <c r="T56" s="29"/>
      <c r="U56" s="29"/>
      <c r="V56" s="29"/>
      <c r="W56" s="29"/>
    </row>
    <row r="57" spans="2:23" s="30" customFormat="1" ht="18.95" customHeight="1" thickBot="1">
      <c r="B57" s="733" t="s">
        <v>1024</v>
      </c>
      <c r="C57" s="733"/>
      <c r="D57" s="733"/>
      <c r="E57" s="733"/>
      <c r="F57" s="733"/>
      <c r="G57" s="733"/>
      <c r="H57" s="29"/>
      <c r="I57" s="29"/>
      <c r="J57" s="29"/>
      <c r="K57" s="29"/>
      <c r="L57" s="29"/>
      <c r="M57" s="29"/>
      <c r="N57" s="29"/>
      <c r="O57" s="29"/>
      <c r="P57" s="29"/>
      <c r="Q57" s="29"/>
      <c r="R57" s="29"/>
      <c r="S57" s="29"/>
      <c r="T57" s="29"/>
      <c r="U57" s="29"/>
      <c r="V57" s="29"/>
      <c r="W57" s="29"/>
    </row>
    <row r="58" spans="2:23" s="30" customFormat="1" ht="18.95" customHeight="1" thickBot="1">
      <c r="B58" s="766" t="s">
        <v>1025</v>
      </c>
      <c r="C58" s="766"/>
      <c r="D58" s="766"/>
      <c r="E58" s="766"/>
      <c r="F58" s="766"/>
      <c r="G58" s="766"/>
      <c r="H58" s="29"/>
      <c r="I58" s="29"/>
      <c r="J58" s="29"/>
      <c r="K58" s="29"/>
      <c r="L58" s="29"/>
      <c r="M58" s="29"/>
      <c r="N58" s="29"/>
      <c r="O58" s="29"/>
      <c r="P58" s="29"/>
      <c r="Q58" s="29"/>
      <c r="R58" s="29"/>
      <c r="S58" s="29"/>
      <c r="T58" s="29"/>
      <c r="U58" s="29"/>
      <c r="V58" s="29"/>
      <c r="W58" s="29"/>
    </row>
    <row r="59" spans="2:23" s="30" customFormat="1" ht="76.5" customHeight="1">
      <c r="B59" s="279" t="s">
        <v>1026</v>
      </c>
      <c r="C59" s="105" t="s">
        <v>414</v>
      </c>
      <c r="D59" s="106" t="s">
        <v>415</v>
      </c>
      <c r="E59" s="743" t="s">
        <v>1027</v>
      </c>
      <c r="F59" s="743"/>
      <c r="G59" s="303" t="s">
        <v>415</v>
      </c>
      <c r="H59" s="29"/>
      <c r="I59" s="29"/>
      <c r="J59" s="29"/>
      <c r="K59" s="29"/>
      <c r="L59" s="29"/>
      <c r="M59" s="29"/>
      <c r="N59" s="29"/>
      <c r="O59" s="29"/>
      <c r="P59" s="29"/>
      <c r="Q59" s="29"/>
      <c r="R59" s="29"/>
      <c r="S59" s="29"/>
      <c r="T59" s="29"/>
      <c r="U59" s="29"/>
      <c r="V59" s="29"/>
      <c r="W59" s="29"/>
    </row>
    <row r="60" spans="2:23" s="30" customFormat="1" ht="18.95" customHeight="1" thickBot="1">
      <c r="B60" s="745" t="s">
        <v>1028</v>
      </c>
      <c r="C60" s="745"/>
      <c r="D60" s="745"/>
      <c r="E60" s="745"/>
      <c r="F60" s="745"/>
      <c r="G60" s="745"/>
      <c r="H60" s="29"/>
      <c r="I60" s="29"/>
      <c r="J60" s="29"/>
      <c r="K60" s="29"/>
      <c r="L60" s="29"/>
      <c r="M60" s="29"/>
      <c r="N60" s="29"/>
      <c r="O60" s="29"/>
      <c r="P60" s="29"/>
      <c r="Q60" s="29"/>
      <c r="R60" s="29"/>
      <c r="S60" s="29"/>
      <c r="T60" s="29"/>
      <c r="U60" s="29"/>
      <c r="V60" s="29"/>
      <c r="W60" s="29"/>
    </row>
    <row r="61" spans="2:23" s="30" customFormat="1" ht="115.5" customHeight="1">
      <c r="B61" s="306" t="s">
        <v>1029</v>
      </c>
      <c r="C61" s="209" t="s">
        <v>414</v>
      </c>
      <c r="D61" s="210" t="s">
        <v>415</v>
      </c>
      <c r="E61" s="767" t="s">
        <v>1030</v>
      </c>
      <c r="F61" s="762"/>
      <c r="G61" s="198" t="s">
        <v>1031</v>
      </c>
      <c r="H61" s="29"/>
      <c r="I61" s="29"/>
      <c r="J61" s="29"/>
      <c r="K61" s="29"/>
      <c r="L61" s="29"/>
      <c r="M61" s="29"/>
      <c r="N61" s="29"/>
      <c r="O61" s="29"/>
      <c r="P61" s="29"/>
      <c r="Q61" s="29"/>
      <c r="R61" s="29"/>
      <c r="S61" s="29"/>
      <c r="T61" s="29"/>
      <c r="U61" s="29"/>
      <c r="V61" s="29"/>
      <c r="W61" s="29"/>
    </row>
    <row r="62" spans="2:23" s="30" customFormat="1" ht="69.75" customHeight="1">
      <c r="B62" s="286" t="s">
        <v>1730</v>
      </c>
      <c r="C62" s="214" t="s">
        <v>431</v>
      </c>
      <c r="D62" s="215" t="s">
        <v>524</v>
      </c>
      <c r="E62" s="760"/>
      <c r="F62" s="760"/>
      <c r="G62" s="200" t="s">
        <v>1031</v>
      </c>
      <c r="H62" s="29"/>
      <c r="I62" s="29"/>
      <c r="J62" s="29"/>
      <c r="K62" s="29"/>
      <c r="L62" s="29"/>
      <c r="M62" s="29"/>
      <c r="N62" s="29"/>
      <c r="O62" s="29"/>
      <c r="P62" s="29"/>
      <c r="Q62" s="29"/>
      <c r="R62" s="29"/>
      <c r="S62" s="29"/>
      <c r="T62" s="29"/>
      <c r="U62" s="29"/>
      <c r="V62" s="29"/>
      <c r="W62" s="29"/>
    </row>
    <row r="63" spans="2:23" s="30" customFormat="1" ht="63" customHeight="1">
      <c r="B63" s="286" t="s">
        <v>1032</v>
      </c>
      <c r="C63" s="214" t="s">
        <v>431</v>
      </c>
      <c r="D63" s="215" t="s">
        <v>1033</v>
      </c>
      <c r="E63" s="760"/>
      <c r="F63" s="760"/>
      <c r="G63" s="200" t="s">
        <v>1031</v>
      </c>
      <c r="H63" s="29"/>
      <c r="I63" s="29"/>
      <c r="J63" s="29"/>
      <c r="K63" s="29"/>
      <c r="L63" s="29"/>
      <c r="M63" s="29"/>
      <c r="N63" s="29"/>
      <c r="O63" s="29"/>
      <c r="P63" s="29"/>
      <c r="Q63" s="29"/>
      <c r="R63" s="29"/>
      <c r="S63" s="29"/>
      <c r="T63" s="29"/>
      <c r="U63" s="29"/>
      <c r="V63" s="29"/>
      <c r="W63" s="29"/>
    </row>
    <row r="64" spans="2:23" s="30" customFormat="1" ht="54" customHeight="1">
      <c r="B64" s="370" t="s">
        <v>1034</v>
      </c>
      <c r="C64" s="356" t="s">
        <v>414</v>
      </c>
      <c r="D64" s="357" t="s">
        <v>415</v>
      </c>
      <c r="E64" s="761"/>
      <c r="F64" s="761"/>
      <c r="G64" s="361" t="s">
        <v>415</v>
      </c>
      <c r="H64" s="29"/>
      <c r="I64" s="29"/>
      <c r="J64" s="29"/>
      <c r="K64" s="29"/>
      <c r="L64" s="29"/>
      <c r="M64" s="29"/>
      <c r="N64" s="29"/>
      <c r="O64" s="29"/>
      <c r="P64" s="29"/>
      <c r="Q64" s="29"/>
      <c r="R64" s="29"/>
      <c r="S64" s="29"/>
      <c r="T64" s="29"/>
      <c r="U64" s="29"/>
      <c r="V64" s="29"/>
      <c r="W64" s="29"/>
    </row>
    <row r="65" spans="2:23" s="30" customFormat="1" ht="18.95" customHeight="1" thickBot="1">
      <c r="B65" s="733" t="s">
        <v>1035</v>
      </c>
      <c r="C65" s="733"/>
      <c r="D65" s="733"/>
      <c r="E65" s="733"/>
      <c r="F65" s="733"/>
      <c r="G65" s="733"/>
      <c r="H65" s="29"/>
      <c r="I65" s="29"/>
      <c r="J65" s="29"/>
      <c r="K65" s="29"/>
      <c r="L65" s="29"/>
      <c r="M65" s="29"/>
      <c r="N65" s="29"/>
      <c r="O65" s="29"/>
      <c r="P65" s="29"/>
      <c r="Q65" s="29"/>
      <c r="R65" s="29"/>
      <c r="S65" s="29"/>
      <c r="T65" s="29"/>
      <c r="U65" s="29"/>
      <c r="V65" s="29"/>
      <c r="W65" s="29"/>
    </row>
    <row r="66" spans="2:23" s="30" customFormat="1" ht="18.95" customHeight="1" thickBot="1">
      <c r="B66" s="766" t="s">
        <v>1036</v>
      </c>
      <c r="C66" s="766"/>
      <c r="D66" s="766"/>
      <c r="E66" s="766"/>
      <c r="F66" s="766"/>
      <c r="G66" s="766"/>
      <c r="H66" s="29"/>
      <c r="I66" s="29"/>
      <c r="J66" s="29"/>
      <c r="K66" s="29"/>
      <c r="L66" s="29"/>
      <c r="M66" s="29"/>
      <c r="N66" s="29"/>
      <c r="O66" s="29"/>
      <c r="P66" s="29"/>
      <c r="Q66" s="29"/>
      <c r="R66" s="29"/>
      <c r="S66" s="29"/>
      <c r="T66" s="29"/>
      <c r="U66" s="29"/>
      <c r="V66" s="29"/>
      <c r="W66" s="29"/>
    </row>
    <row r="67" spans="2:23" s="30" customFormat="1" ht="45">
      <c r="B67" s="306" t="s">
        <v>1037</v>
      </c>
      <c r="C67" s="209" t="s">
        <v>414</v>
      </c>
      <c r="D67" s="210" t="s">
        <v>415</v>
      </c>
      <c r="E67" s="763" t="s">
        <v>1038</v>
      </c>
      <c r="F67" s="763" t="s">
        <v>1039</v>
      </c>
      <c r="G67" s="307" t="s">
        <v>415</v>
      </c>
      <c r="H67" s="29"/>
      <c r="I67" s="29"/>
      <c r="J67" s="29"/>
      <c r="K67" s="29"/>
      <c r="L67" s="29"/>
      <c r="M67" s="29"/>
      <c r="N67" s="29"/>
      <c r="O67" s="29"/>
      <c r="P67" s="29"/>
      <c r="Q67" s="29"/>
      <c r="R67" s="29"/>
      <c r="S67" s="29"/>
      <c r="T67" s="29"/>
      <c r="U67" s="29"/>
      <c r="V67" s="29"/>
      <c r="W67" s="29"/>
    </row>
    <row r="68" spans="2:23" s="30" customFormat="1" ht="54" customHeight="1">
      <c r="B68" s="286" t="s">
        <v>1040</v>
      </c>
      <c r="C68" s="214" t="s">
        <v>414</v>
      </c>
      <c r="D68" s="215" t="s">
        <v>415</v>
      </c>
      <c r="E68" s="764"/>
      <c r="F68" s="764"/>
      <c r="G68" s="308" t="s">
        <v>415</v>
      </c>
      <c r="H68" s="50"/>
      <c r="I68" s="29"/>
      <c r="J68" s="29"/>
      <c r="K68" s="29"/>
      <c r="L68" s="29"/>
      <c r="M68" s="29"/>
      <c r="N68" s="29"/>
      <c r="O68" s="29"/>
      <c r="P68" s="29"/>
      <c r="Q68" s="29"/>
      <c r="R68" s="29"/>
      <c r="S68" s="29"/>
      <c r="T68" s="29"/>
      <c r="U68" s="29"/>
      <c r="V68" s="29"/>
      <c r="W68" s="29"/>
    </row>
    <row r="69" spans="2:23" s="30" customFormat="1" ht="61.5" customHeight="1">
      <c r="B69" s="286" t="s">
        <v>1041</v>
      </c>
      <c r="C69" s="214" t="s">
        <v>414</v>
      </c>
      <c r="D69" s="215" t="s">
        <v>415</v>
      </c>
      <c r="E69" s="764"/>
      <c r="F69" s="764"/>
      <c r="G69" s="308" t="s">
        <v>415</v>
      </c>
      <c r="H69" s="50"/>
      <c r="I69" s="29"/>
      <c r="J69" s="29"/>
      <c r="K69" s="29"/>
      <c r="L69" s="29"/>
      <c r="M69" s="29"/>
      <c r="N69" s="29"/>
      <c r="O69" s="29"/>
      <c r="P69" s="29"/>
      <c r="Q69" s="29"/>
      <c r="R69" s="29"/>
      <c r="S69" s="29"/>
      <c r="T69" s="29"/>
      <c r="U69" s="29"/>
      <c r="V69" s="29"/>
      <c r="W69" s="29"/>
    </row>
    <row r="70" spans="2:23" s="30" customFormat="1" ht="55.5" customHeight="1">
      <c r="B70" s="286" t="s">
        <v>1042</v>
      </c>
      <c r="C70" s="214" t="s">
        <v>414</v>
      </c>
      <c r="D70" s="215" t="s">
        <v>415</v>
      </c>
      <c r="E70" s="764"/>
      <c r="F70" s="764"/>
      <c r="G70" s="308" t="s">
        <v>415</v>
      </c>
      <c r="H70" s="50"/>
      <c r="I70" s="29"/>
      <c r="J70" s="29"/>
      <c r="K70" s="29"/>
      <c r="L70" s="29"/>
      <c r="M70" s="29"/>
      <c r="N70" s="29"/>
      <c r="O70" s="29"/>
      <c r="P70" s="29"/>
      <c r="Q70" s="29"/>
      <c r="R70" s="29"/>
      <c r="S70" s="29"/>
      <c r="T70" s="29"/>
      <c r="U70" s="29"/>
      <c r="V70" s="29"/>
      <c r="W70" s="29"/>
    </row>
    <row r="71" spans="2:23" s="30" customFormat="1" ht="57.75" customHeight="1">
      <c r="B71" s="286" t="s">
        <v>1043</v>
      </c>
      <c r="C71" s="214" t="s">
        <v>414</v>
      </c>
      <c r="D71" s="215" t="s">
        <v>415</v>
      </c>
      <c r="E71" s="764"/>
      <c r="F71" s="764"/>
      <c r="G71" s="308" t="s">
        <v>415</v>
      </c>
      <c r="H71" s="29"/>
      <c r="I71" s="29"/>
      <c r="J71" s="29"/>
      <c r="K71" s="29"/>
      <c r="L71" s="29"/>
      <c r="M71" s="29"/>
      <c r="N71" s="29"/>
      <c r="O71" s="29"/>
      <c r="P71" s="29"/>
      <c r="Q71" s="29"/>
      <c r="R71" s="29"/>
      <c r="S71" s="29"/>
      <c r="T71" s="29"/>
      <c r="U71" s="29"/>
      <c r="V71" s="29"/>
      <c r="W71" s="29"/>
    </row>
    <row r="72" spans="2:23" s="30" customFormat="1" ht="57.75" customHeight="1">
      <c r="B72" s="286" t="s">
        <v>1044</v>
      </c>
      <c r="C72" s="214" t="s">
        <v>414</v>
      </c>
      <c r="D72" s="215" t="s">
        <v>415</v>
      </c>
      <c r="E72" s="764"/>
      <c r="F72" s="764"/>
      <c r="G72" s="308" t="s">
        <v>415</v>
      </c>
      <c r="H72" s="29"/>
      <c r="I72" s="29"/>
      <c r="J72" s="29"/>
      <c r="K72" s="29"/>
      <c r="L72" s="29"/>
      <c r="M72" s="29"/>
      <c r="N72" s="29"/>
      <c r="O72" s="29"/>
      <c r="P72" s="29"/>
      <c r="Q72" s="29"/>
      <c r="R72" s="29"/>
      <c r="S72" s="29"/>
      <c r="T72" s="29"/>
      <c r="U72" s="29"/>
      <c r="V72" s="29"/>
      <c r="W72" s="29"/>
    </row>
    <row r="73" spans="2:23" s="30" customFormat="1" ht="63.75" customHeight="1">
      <c r="B73" s="286" t="s">
        <v>1045</v>
      </c>
      <c r="C73" s="214" t="s">
        <v>414</v>
      </c>
      <c r="D73" s="215" t="s">
        <v>415</v>
      </c>
      <c r="E73" s="764"/>
      <c r="F73" s="764"/>
      <c r="G73" s="308" t="s">
        <v>415</v>
      </c>
      <c r="H73" s="29"/>
      <c r="I73" s="29"/>
      <c r="J73" s="29"/>
      <c r="K73" s="29"/>
      <c r="L73" s="29"/>
      <c r="M73" s="29"/>
      <c r="N73" s="29"/>
      <c r="O73" s="29"/>
      <c r="P73" s="29"/>
      <c r="Q73" s="29"/>
      <c r="R73" s="29"/>
      <c r="S73" s="29"/>
      <c r="T73" s="29"/>
      <c r="U73" s="29"/>
      <c r="V73" s="29"/>
      <c r="W73" s="29"/>
    </row>
    <row r="74" spans="2:23" s="30" customFormat="1" ht="59.25" customHeight="1">
      <c r="B74" s="370" t="s">
        <v>1046</v>
      </c>
      <c r="C74" s="356" t="s">
        <v>414</v>
      </c>
      <c r="D74" s="357" t="s">
        <v>415</v>
      </c>
      <c r="E74" s="765"/>
      <c r="F74" s="765"/>
      <c r="G74" s="361" t="s">
        <v>415</v>
      </c>
      <c r="H74" s="29"/>
      <c r="I74" s="29"/>
      <c r="J74" s="29"/>
      <c r="K74" s="29"/>
      <c r="L74" s="29"/>
      <c r="M74" s="29"/>
      <c r="N74" s="29"/>
      <c r="O74" s="29"/>
      <c r="P74" s="29"/>
      <c r="Q74" s="29"/>
      <c r="R74" s="29"/>
      <c r="S74" s="29"/>
      <c r="T74" s="29"/>
      <c r="U74" s="29"/>
      <c r="V74" s="29"/>
      <c r="W74" s="29"/>
    </row>
    <row r="75" spans="2:23" s="30" customFormat="1" ht="18.95" customHeight="1" thickBot="1">
      <c r="B75" s="746" t="s">
        <v>1047</v>
      </c>
      <c r="C75" s="746"/>
      <c r="D75" s="746"/>
      <c r="E75" s="746"/>
      <c r="F75" s="746"/>
      <c r="G75" s="746"/>
      <c r="H75" s="29"/>
      <c r="I75" s="29"/>
      <c r="J75" s="29"/>
      <c r="K75" s="29"/>
      <c r="L75" s="29"/>
      <c r="M75" s="29"/>
      <c r="N75" s="29"/>
      <c r="O75" s="29"/>
      <c r="P75" s="29"/>
      <c r="Q75" s="29"/>
      <c r="R75" s="29"/>
      <c r="S75" s="29"/>
      <c r="T75" s="29"/>
      <c r="U75" s="29"/>
      <c r="V75" s="29"/>
      <c r="W75" s="29"/>
    </row>
    <row r="76" spans="2:23" s="30" customFormat="1" ht="18.95" customHeight="1" thickBot="1">
      <c r="B76" s="745" t="s">
        <v>1048</v>
      </c>
      <c r="C76" s="745"/>
      <c r="D76" s="745"/>
      <c r="E76" s="745"/>
      <c r="F76" s="745"/>
      <c r="G76" s="745"/>
      <c r="H76" s="29"/>
      <c r="I76" s="29"/>
      <c r="J76" s="29"/>
      <c r="K76" s="29"/>
      <c r="L76" s="29"/>
      <c r="M76" s="29"/>
      <c r="N76" s="29"/>
      <c r="O76" s="29"/>
      <c r="P76" s="29"/>
      <c r="Q76" s="29"/>
      <c r="R76" s="29"/>
      <c r="S76" s="29"/>
      <c r="T76" s="29"/>
      <c r="U76" s="29"/>
      <c r="V76" s="29"/>
      <c r="W76" s="29"/>
    </row>
    <row r="77" spans="2:23" s="30" customFormat="1" ht="208.5" customHeight="1">
      <c r="B77" s="279" t="s">
        <v>1049</v>
      </c>
      <c r="C77" s="105" t="s">
        <v>431</v>
      </c>
      <c r="D77" s="106" t="s">
        <v>1050</v>
      </c>
      <c r="E77" s="169" t="s">
        <v>1051</v>
      </c>
      <c r="F77" s="169" t="s">
        <v>1052</v>
      </c>
      <c r="G77" s="157" t="s">
        <v>1053</v>
      </c>
      <c r="H77" s="29"/>
      <c r="I77" s="29"/>
      <c r="J77" s="29"/>
      <c r="K77" s="29"/>
      <c r="L77" s="29"/>
      <c r="M77" s="29"/>
      <c r="N77" s="29"/>
      <c r="O77" s="29"/>
      <c r="P77" s="29"/>
      <c r="Q77" s="29"/>
      <c r="R77" s="29"/>
      <c r="S77" s="29"/>
      <c r="T77" s="29"/>
      <c r="U77" s="29"/>
      <c r="V77" s="29"/>
      <c r="W77" s="29"/>
    </row>
    <row r="78" spans="2:23" s="30" customFormat="1" ht="18.95" customHeight="1" thickBot="1">
      <c r="B78" s="745" t="s">
        <v>1054</v>
      </c>
      <c r="C78" s="745"/>
      <c r="D78" s="745"/>
      <c r="E78" s="745"/>
      <c r="F78" s="745"/>
      <c r="G78" s="745"/>
      <c r="H78" s="29"/>
      <c r="I78" s="29"/>
      <c r="J78" s="29"/>
      <c r="K78" s="29"/>
      <c r="L78" s="29"/>
      <c r="M78" s="29"/>
      <c r="N78" s="29"/>
      <c r="O78" s="29"/>
      <c r="P78" s="29"/>
      <c r="Q78" s="29"/>
      <c r="R78" s="29"/>
      <c r="S78" s="29"/>
      <c r="T78" s="29"/>
      <c r="U78" s="29"/>
      <c r="V78" s="29"/>
      <c r="W78" s="29"/>
    </row>
    <row r="79" spans="2:23" s="30" customFormat="1" ht="45">
      <c r="B79" s="279" t="s">
        <v>1055</v>
      </c>
      <c r="C79" s="305" t="s">
        <v>958</v>
      </c>
      <c r="D79" s="305" t="s">
        <v>1050</v>
      </c>
      <c r="E79" s="304" t="s">
        <v>1056</v>
      </c>
      <c r="F79" s="169" t="s">
        <v>1057</v>
      </c>
      <c r="G79" s="157" t="s">
        <v>1058</v>
      </c>
      <c r="H79" s="29"/>
      <c r="I79" s="29"/>
      <c r="J79" s="29"/>
      <c r="K79" s="29"/>
      <c r="L79" s="29"/>
      <c r="M79" s="29"/>
      <c r="N79" s="29"/>
      <c r="O79" s="29"/>
      <c r="P79" s="29"/>
      <c r="Q79" s="29"/>
      <c r="R79" s="29"/>
      <c r="S79" s="29"/>
      <c r="T79" s="29"/>
      <c r="U79" s="29"/>
      <c r="V79" s="29"/>
      <c r="W79" s="29"/>
    </row>
    <row r="80" spans="2:23" s="30" customFormat="1" ht="18.95" customHeight="1" thickBot="1">
      <c r="B80" s="745" t="s">
        <v>1059</v>
      </c>
      <c r="C80" s="745"/>
      <c r="D80" s="745"/>
      <c r="E80" s="745"/>
      <c r="F80" s="745"/>
      <c r="G80" s="745"/>
      <c r="H80" s="29"/>
      <c r="I80" s="29"/>
      <c r="J80" s="29"/>
      <c r="K80" s="29"/>
      <c r="L80" s="29"/>
      <c r="M80" s="29"/>
      <c r="N80" s="29"/>
      <c r="O80" s="29"/>
      <c r="P80" s="29"/>
      <c r="Q80" s="29"/>
      <c r="R80" s="29"/>
      <c r="S80" s="29"/>
      <c r="T80" s="29"/>
      <c r="U80" s="29"/>
      <c r="V80" s="29"/>
      <c r="W80" s="29"/>
    </row>
    <row r="81" spans="2:23" s="30" customFormat="1" ht="44.25" customHeight="1">
      <c r="B81" s="306" t="s">
        <v>1731</v>
      </c>
      <c r="C81" s="209" t="s">
        <v>431</v>
      </c>
      <c r="D81" s="210" t="s">
        <v>1060</v>
      </c>
      <c r="E81" s="219" t="s">
        <v>1056</v>
      </c>
      <c r="F81" s="771" t="s">
        <v>1057</v>
      </c>
      <c r="G81" s="198" t="s">
        <v>1061</v>
      </c>
      <c r="H81" s="29"/>
      <c r="I81" s="29"/>
      <c r="J81" s="29"/>
      <c r="K81" s="29"/>
      <c r="L81" s="29"/>
      <c r="M81" s="29"/>
      <c r="N81" s="29"/>
      <c r="O81" s="29"/>
      <c r="P81" s="29"/>
      <c r="Q81" s="29"/>
      <c r="R81" s="29"/>
      <c r="S81" s="29"/>
      <c r="T81" s="29"/>
      <c r="U81" s="29"/>
      <c r="V81" s="29"/>
      <c r="W81" s="29"/>
    </row>
    <row r="82" spans="2:23" s="30" customFormat="1" ht="218.25" customHeight="1">
      <c r="B82" s="772" t="s">
        <v>1732</v>
      </c>
      <c r="C82" s="774" t="s">
        <v>431</v>
      </c>
      <c r="D82" s="776" t="s">
        <v>1060</v>
      </c>
      <c r="E82" s="761" t="s">
        <v>1062</v>
      </c>
      <c r="F82" s="743"/>
      <c r="G82" s="778" t="s">
        <v>1783</v>
      </c>
      <c r="H82" s="29"/>
      <c r="I82" s="29"/>
      <c r="J82" s="29"/>
      <c r="K82" s="29"/>
      <c r="L82" s="29"/>
      <c r="M82" s="29"/>
      <c r="N82" s="29"/>
      <c r="O82" s="29"/>
      <c r="P82" s="29"/>
      <c r="Q82" s="29"/>
      <c r="R82" s="29"/>
      <c r="S82" s="29"/>
      <c r="T82" s="29"/>
      <c r="U82" s="29"/>
      <c r="V82" s="29"/>
      <c r="W82" s="29"/>
    </row>
    <row r="83" spans="2:23" s="30" customFormat="1" ht="235.5" customHeight="1">
      <c r="B83" s="773"/>
      <c r="C83" s="775"/>
      <c r="D83" s="777"/>
      <c r="E83" s="762"/>
      <c r="F83" s="743"/>
      <c r="G83" s="714"/>
      <c r="H83" s="29"/>
      <c r="I83" s="29"/>
      <c r="J83" s="29"/>
      <c r="K83" s="29"/>
      <c r="L83" s="29"/>
      <c r="M83" s="29"/>
      <c r="N83" s="29"/>
      <c r="O83" s="29"/>
      <c r="P83" s="29"/>
      <c r="Q83" s="29"/>
      <c r="R83" s="29"/>
      <c r="S83" s="29"/>
      <c r="T83" s="29"/>
      <c r="U83" s="29"/>
      <c r="V83" s="29"/>
      <c r="W83" s="29"/>
    </row>
    <row r="84" spans="2:23" s="30" customFormat="1" ht="30">
      <c r="B84" s="286" t="s">
        <v>1733</v>
      </c>
      <c r="C84" s="214" t="s">
        <v>414</v>
      </c>
      <c r="D84" s="215" t="s">
        <v>415</v>
      </c>
      <c r="E84" s="221" t="s">
        <v>1063</v>
      </c>
      <c r="F84" s="743"/>
      <c r="G84" s="200" t="s">
        <v>1061</v>
      </c>
      <c r="H84" s="29"/>
      <c r="I84" s="29"/>
      <c r="J84" s="29"/>
      <c r="K84" s="29"/>
      <c r="L84" s="29"/>
      <c r="M84" s="29"/>
      <c r="N84" s="29"/>
      <c r="O84" s="29"/>
      <c r="P84" s="29"/>
      <c r="Q84" s="29"/>
      <c r="R84" s="29"/>
      <c r="S84" s="29"/>
      <c r="T84" s="29"/>
      <c r="U84" s="29"/>
      <c r="V84" s="29"/>
      <c r="W84" s="29"/>
    </row>
    <row r="85" spans="2:23" s="30" customFormat="1" ht="30">
      <c r="B85" s="306" t="s">
        <v>1734</v>
      </c>
      <c r="C85" s="209" t="s">
        <v>414</v>
      </c>
      <c r="D85" s="210" t="s">
        <v>415</v>
      </c>
      <c r="E85" s="219" t="s">
        <v>1064</v>
      </c>
      <c r="F85" s="743"/>
      <c r="G85" s="198" t="s">
        <v>1061</v>
      </c>
      <c r="H85" s="29"/>
      <c r="I85" s="29"/>
      <c r="J85" s="29"/>
      <c r="K85" s="29"/>
      <c r="L85" s="29"/>
      <c r="M85" s="29"/>
      <c r="N85" s="29"/>
      <c r="O85" s="29"/>
      <c r="P85" s="29"/>
      <c r="Q85" s="29"/>
      <c r="R85" s="29"/>
      <c r="S85" s="29"/>
      <c r="T85" s="29"/>
      <c r="U85" s="29"/>
      <c r="V85" s="29"/>
      <c r="W85" s="29"/>
    </row>
    <row r="86" spans="2:23" s="30" customFormat="1" ht="30">
      <c r="B86" s="279" t="s">
        <v>1065</v>
      </c>
      <c r="C86" s="105" t="s">
        <v>414</v>
      </c>
      <c r="D86" s="106" t="s">
        <v>415</v>
      </c>
      <c r="E86" s="169" t="s">
        <v>1066</v>
      </c>
      <c r="F86" s="743"/>
      <c r="G86" s="157" t="s">
        <v>1061</v>
      </c>
      <c r="H86" s="29"/>
      <c r="I86" s="29"/>
      <c r="J86" s="29"/>
      <c r="K86" s="29"/>
      <c r="L86" s="29"/>
      <c r="M86" s="29"/>
      <c r="N86" s="29"/>
      <c r="O86" s="29"/>
      <c r="P86" s="29"/>
      <c r="Q86" s="29"/>
      <c r="R86" s="29"/>
      <c r="S86" s="29"/>
      <c r="T86" s="29"/>
      <c r="U86" s="29"/>
      <c r="V86" s="29"/>
      <c r="W86" s="29"/>
    </row>
    <row r="87" spans="2:23" s="30" customFormat="1" ht="18.95" customHeight="1" thickBot="1">
      <c r="B87" s="745" t="s">
        <v>1067</v>
      </c>
      <c r="C87" s="745"/>
      <c r="D87" s="745"/>
      <c r="E87" s="745"/>
      <c r="F87" s="745"/>
      <c r="G87" s="745"/>
      <c r="H87" s="29"/>
      <c r="I87" s="29"/>
      <c r="J87" s="29"/>
      <c r="K87" s="29"/>
      <c r="L87" s="29"/>
      <c r="M87" s="29"/>
      <c r="N87" s="29"/>
      <c r="O87" s="29"/>
      <c r="P87" s="29"/>
      <c r="Q87" s="29"/>
      <c r="R87" s="29"/>
      <c r="S87" s="29"/>
      <c r="T87" s="29"/>
      <c r="U87" s="29"/>
      <c r="V87" s="29"/>
      <c r="W87" s="29"/>
    </row>
    <row r="88" spans="2:23" s="30" customFormat="1" ht="90">
      <c r="B88" s="306" t="s">
        <v>1735</v>
      </c>
      <c r="C88" s="209" t="s">
        <v>431</v>
      </c>
      <c r="D88" s="210" t="s">
        <v>1050</v>
      </c>
      <c r="E88" s="219" t="s">
        <v>1056</v>
      </c>
      <c r="F88" s="219" t="s">
        <v>1057</v>
      </c>
      <c r="G88" s="198" t="s">
        <v>979</v>
      </c>
      <c r="H88" s="29"/>
      <c r="I88" s="29"/>
      <c r="J88" s="29"/>
      <c r="K88" s="29"/>
      <c r="L88" s="29"/>
      <c r="M88" s="29"/>
      <c r="N88" s="29"/>
      <c r="O88" s="29"/>
      <c r="P88" s="29"/>
      <c r="Q88" s="29"/>
      <c r="R88" s="29"/>
      <c r="S88" s="29"/>
      <c r="T88" s="29"/>
      <c r="U88" s="29"/>
      <c r="V88" s="29"/>
      <c r="W88" s="29"/>
    </row>
    <row r="89" spans="2:23" s="30" customFormat="1" ht="60">
      <c r="B89" s="286" t="s">
        <v>1736</v>
      </c>
      <c r="C89" s="214" t="s">
        <v>431</v>
      </c>
      <c r="D89" s="215" t="s">
        <v>1068</v>
      </c>
      <c r="E89" s="760" t="s">
        <v>1069</v>
      </c>
      <c r="F89" s="760" t="s">
        <v>1070</v>
      </c>
      <c r="G89" s="200" t="s">
        <v>1061</v>
      </c>
      <c r="H89" s="29"/>
      <c r="I89" s="29"/>
      <c r="J89" s="29"/>
      <c r="K89" s="29"/>
      <c r="L89" s="29"/>
      <c r="M89" s="29"/>
      <c r="N89" s="29"/>
      <c r="O89" s="29"/>
      <c r="P89" s="29"/>
      <c r="Q89" s="29"/>
      <c r="R89" s="29"/>
      <c r="S89" s="29"/>
      <c r="T89" s="29"/>
      <c r="U89" s="29"/>
      <c r="V89" s="29"/>
      <c r="W89" s="29"/>
    </row>
    <row r="90" spans="2:23" s="30" customFormat="1" ht="150" customHeight="1">
      <c r="B90" s="286" t="s">
        <v>1071</v>
      </c>
      <c r="C90" s="214" t="s">
        <v>431</v>
      </c>
      <c r="D90" s="215" t="s">
        <v>1068</v>
      </c>
      <c r="E90" s="760"/>
      <c r="F90" s="760"/>
      <c r="G90" s="200" t="s">
        <v>1061</v>
      </c>
      <c r="H90" s="29"/>
      <c r="I90" s="29"/>
      <c r="J90" s="29"/>
      <c r="K90" s="29"/>
      <c r="L90" s="29"/>
      <c r="M90" s="29"/>
      <c r="N90" s="29"/>
      <c r="O90" s="29"/>
      <c r="P90" s="29"/>
      <c r="Q90" s="29"/>
      <c r="R90" s="29"/>
      <c r="S90" s="29"/>
      <c r="T90" s="29"/>
      <c r="U90" s="29"/>
      <c r="V90" s="29"/>
      <c r="W90" s="29"/>
    </row>
    <row r="91" spans="2:23" s="30" customFormat="1" ht="96" customHeight="1">
      <c r="B91" s="370" t="s">
        <v>1072</v>
      </c>
      <c r="C91" s="356" t="s">
        <v>431</v>
      </c>
      <c r="D91" s="373" t="s">
        <v>1068</v>
      </c>
      <c r="E91" s="371" t="s">
        <v>1073</v>
      </c>
      <c r="F91" s="371" t="s">
        <v>1057</v>
      </c>
      <c r="G91" s="360" t="s">
        <v>1061</v>
      </c>
      <c r="H91" s="29"/>
      <c r="I91" s="29"/>
      <c r="J91" s="29"/>
      <c r="K91" s="29"/>
      <c r="L91" s="29"/>
      <c r="M91" s="29"/>
      <c r="N91" s="29"/>
      <c r="O91" s="29"/>
      <c r="P91" s="29"/>
      <c r="Q91" s="29"/>
      <c r="R91" s="29"/>
      <c r="S91" s="29"/>
      <c r="T91" s="29"/>
      <c r="U91" s="29"/>
      <c r="V91" s="29"/>
      <c r="W91" s="29"/>
    </row>
    <row r="92" spans="2:23" s="30" customFormat="1" ht="18.95" customHeight="1" thickBot="1">
      <c r="B92" s="746" t="s">
        <v>365</v>
      </c>
      <c r="C92" s="746"/>
      <c r="D92" s="746"/>
      <c r="E92" s="746"/>
      <c r="F92" s="746"/>
      <c r="G92" s="746"/>
      <c r="H92" s="29"/>
      <c r="I92" s="29"/>
      <c r="J92" s="29"/>
      <c r="K92" s="29"/>
      <c r="L92" s="29"/>
      <c r="M92" s="29"/>
      <c r="N92" s="29"/>
      <c r="O92" s="29"/>
      <c r="P92" s="29"/>
      <c r="Q92" s="29"/>
      <c r="R92" s="29"/>
      <c r="S92" s="29"/>
      <c r="T92" s="29"/>
      <c r="U92" s="29"/>
      <c r="V92" s="29"/>
      <c r="W92" s="29"/>
    </row>
    <row r="93" spans="2:23" s="30" customFormat="1" ht="18.95" customHeight="1" thickBot="1">
      <c r="B93" s="731" t="s">
        <v>1074</v>
      </c>
      <c r="C93" s="731"/>
      <c r="D93" s="731"/>
      <c r="E93" s="731"/>
      <c r="F93" s="731"/>
      <c r="G93" s="731"/>
      <c r="H93" s="29"/>
      <c r="I93" s="29"/>
      <c r="J93" s="29"/>
      <c r="K93" s="29"/>
      <c r="L93" s="29"/>
      <c r="M93" s="29"/>
      <c r="N93" s="29"/>
      <c r="O93" s="29"/>
      <c r="P93" s="29"/>
      <c r="Q93" s="29"/>
      <c r="R93" s="29"/>
      <c r="S93" s="29"/>
      <c r="T93" s="29"/>
      <c r="U93" s="29"/>
      <c r="V93" s="29"/>
      <c r="W93" s="29"/>
    </row>
    <row r="94" spans="2:23" s="30" customFormat="1" ht="82.5" customHeight="1">
      <c r="B94" s="306" t="s">
        <v>1737</v>
      </c>
      <c r="C94" s="209" t="s">
        <v>958</v>
      </c>
      <c r="D94" s="210" t="s">
        <v>1050</v>
      </c>
      <c r="E94" s="219" t="s">
        <v>1075</v>
      </c>
      <c r="F94" s="771" t="s">
        <v>1057</v>
      </c>
      <c r="G94" s="198" t="s">
        <v>1053</v>
      </c>
      <c r="H94" s="29"/>
      <c r="I94" s="29"/>
      <c r="J94" s="29"/>
      <c r="K94" s="29"/>
      <c r="L94" s="29"/>
      <c r="M94" s="29"/>
      <c r="N94" s="29"/>
      <c r="O94" s="29"/>
      <c r="P94" s="29"/>
      <c r="Q94" s="29"/>
      <c r="R94" s="29"/>
      <c r="S94" s="29"/>
      <c r="T94" s="29"/>
      <c r="U94" s="29"/>
      <c r="V94" s="29"/>
      <c r="W94" s="29"/>
    </row>
    <row r="95" spans="2:23" s="30" customFormat="1" ht="78" customHeight="1">
      <c r="B95" s="286" t="s">
        <v>1738</v>
      </c>
      <c r="C95" s="214" t="s">
        <v>431</v>
      </c>
      <c r="D95" s="215" t="s">
        <v>1050</v>
      </c>
      <c r="E95" s="221" t="s">
        <v>1076</v>
      </c>
      <c r="F95" s="762"/>
      <c r="G95" s="200" t="s">
        <v>1053</v>
      </c>
      <c r="H95" s="29"/>
      <c r="I95" s="29"/>
      <c r="J95" s="29"/>
      <c r="K95" s="29"/>
      <c r="L95" s="29"/>
      <c r="M95" s="29"/>
      <c r="N95" s="29"/>
      <c r="O95" s="29"/>
      <c r="P95" s="29"/>
      <c r="Q95" s="29"/>
      <c r="R95" s="29"/>
      <c r="S95" s="29"/>
      <c r="T95" s="29"/>
      <c r="U95" s="29"/>
      <c r="V95" s="29"/>
      <c r="W95" s="29"/>
    </row>
    <row r="96" spans="2:23" s="30" customFormat="1" ht="83.25" customHeight="1">
      <c r="H96" s="29"/>
      <c r="I96" s="29"/>
      <c r="J96" s="29"/>
      <c r="K96" s="29"/>
      <c r="L96" s="29"/>
      <c r="M96" s="29"/>
      <c r="N96" s="29"/>
      <c r="O96" s="29"/>
      <c r="P96" s="29"/>
      <c r="Q96" s="29"/>
      <c r="R96" s="29"/>
      <c r="S96" s="29"/>
      <c r="T96" s="29"/>
      <c r="U96" s="29"/>
      <c r="V96" s="29"/>
      <c r="W96" s="29"/>
    </row>
    <row r="97" spans="2:23" s="30" customFormat="1" ht="14.25">
      <c r="H97" s="29"/>
      <c r="I97" s="29"/>
      <c r="J97" s="29"/>
      <c r="K97" s="29"/>
      <c r="L97" s="29"/>
      <c r="M97" s="29"/>
      <c r="N97" s="29"/>
      <c r="O97" s="29"/>
      <c r="P97" s="29"/>
      <c r="Q97" s="29"/>
      <c r="R97" s="29"/>
      <c r="S97" s="29"/>
      <c r="T97" s="29"/>
      <c r="U97" s="29"/>
      <c r="V97" s="29"/>
      <c r="W97" s="29"/>
    </row>
    <row r="98" spans="2:23" s="30" customFormat="1" ht="14.25">
      <c r="H98" s="29"/>
      <c r="I98" s="29"/>
      <c r="J98" s="29"/>
      <c r="K98" s="29"/>
      <c r="L98" s="29"/>
      <c r="M98" s="29"/>
      <c r="N98" s="29"/>
      <c r="O98" s="29"/>
      <c r="P98" s="29"/>
      <c r="Q98" s="29"/>
      <c r="R98" s="29"/>
      <c r="S98" s="29"/>
      <c r="T98" s="29"/>
      <c r="U98" s="29"/>
      <c r="V98" s="29"/>
      <c r="W98" s="29"/>
    </row>
    <row r="99" spans="2:23" s="30" customFormat="1" ht="55.5" customHeight="1">
      <c r="H99" s="29"/>
      <c r="I99" s="29"/>
      <c r="J99" s="29"/>
      <c r="K99" s="29"/>
      <c r="L99" s="29"/>
      <c r="M99" s="29"/>
      <c r="N99" s="29"/>
      <c r="O99" s="29"/>
      <c r="P99" s="29"/>
      <c r="Q99" s="29"/>
      <c r="R99" s="29"/>
      <c r="S99" s="29"/>
      <c r="T99" s="29"/>
      <c r="U99" s="29"/>
      <c r="V99" s="29"/>
      <c r="W99" s="29"/>
    </row>
    <row r="100" spans="2:23" s="30" customFormat="1" ht="52.5" customHeight="1">
      <c r="H100" s="29"/>
      <c r="I100" s="29"/>
      <c r="J100" s="29"/>
      <c r="K100" s="29"/>
      <c r="L100" s="29"/>
      <c r="M100" s="29"/>
      <c r="N100" s="29"/>
      <c r="O100" s="29"/>
      <c r="P100" s="29"/>
      <c r="Q100" s="29"/>
      <c r="R100" s="29"/>
      <c r="S100" s="29"/>
      <c r="T100" s="29"/>
      <c r="U100" s="29"/>
      <c r="V100" s="29"/>
      <c r="W100" s="29"/>
    </row>
    <row r="101" spans="2:23" s="30" customFormat="1" ht="54" customHeight="1">
      <c r="H101" s="29"/>
      <c r="I101" s="29"/>
      <c r="J101" s="29"/>
      <c r="K101" s="29"/>
      <c r="L101" s="29"/>
      <c r="M101" s="29"/>
      <c r="N101" s="29"/>
      <c r="O101" s="29"/>
      <c r="P101" s="29"/>
      <c r="Q101" s="29"/>
      <c r="R101" s="29"/>
      <c r="S101" s="29"/>
      <c r="T101" s="29"/>
      <c r="U101" s="29"/>
      <c r="V101" s="29"/>
      <c r="W101" s="29"/>
    </row>
    <row r="102" spans="2:23" s="30" customFormat="1" ht="14.25">
      <c r="H102" s="29"/>
      <c r="I102" s="29"/>
      <c r="J102" s="29"/>
      <c r="K102" s="29"/>
      <c r="L102" s="29"/>
      <c r="M102" s="29"/>
      <c r="N102" s="29"/>
      <c r="O102" s="29"/>
      <c r="P102" s="29"/>
      <c r="Q102" s="29"/>
      <c r="R102" s="29"/>
      <c r="S102" s="29"/>
      <c r="T102" s="29"/>
      <c r="U102" s="29"/>
      <c r="V102" s="29"/>
      <c r="W102" s="29"/>
    </row>
    <row r="103" spans="2:23" s="30" customFormat="1" ht="111.75" customHeight="1">
      <c r="H103" s="29"/>
      <c r="I103" s="29"/>
      <c r="J103" s="29"/>
      <c r="K103" s="29"/>
      <c r="L103" s="29"/>
      <c r="M103" s="29"/>
      <c r="N103" s="29"/>
      <c r="O103" s="29"/>
      <c r="P103" s="29"/>
      <c r="Q103" s="29"/>
      <c r="R103" s="29"/>
      <c r="S103" s="29"/>
      <c r="T103" s="29"/>
      <c r="U103" s="29"/>
      <c r="V103" s="29"/>
      <c r="W103" s="29"/>
    </row>
    <row r="104" spans="2:23" s="30" customFormat="1" ht="142.5" customHeight="1">
      <c r="H104" s="29"/>
      <c r="I104" s="29"/>
      <c r="J104" s="29"/>
      <c r="K104" s="29"/>
      <c r="L104" s="29"/>
      <c r="M104" s="29"/>
      <c r="N104" s="29"/>
      <c r="O104" s="29"/>
      <c r="P104" s="29"/>
      <c r="Q104" s="29"/>
      <c r="R104" s="29"/>
      <c r="S104" s="29"/>
      <c r="T104" s="29"/>
      <c r="U104" s="29"/>
      <c r="V104" s="29"/>
      <c r="W104" s="29"/>
    </row>
    <row r="105" spans="2:23" s="30" customFormat="1" ht="116.25" customHeight="1">
      <c r="H105" s="29"/>
      <c r="I105" s="29"/>
      <c r="J105" s="29"/>
      <c r="K105" s="29"/>
      <c r="L105" s="29"/>
      <c r="M105" s="29"/>
      <c r="N105" s="29"/>
      <c r="O105" s="29"/>
      <c r="P105" s="29"/>
      <c r="Q105" s="29"/>
      <c r="R105" s="29"/>
      <c r="S105" s="29"/>
      <c r="T105" s="29"/>
      <c r="U105" s="29"/>
      <c r="V105" s="29"/>
      <c r="W105" s="29"/>
    </row>
    <row r="106" spans="2:23" s="30" customFormat="1" ht="251.25" customHeight="1">
      <c r="B106" s="102" t="s">
        <v>1077</v>
      </c>
      <c r="C106" s="100" t="s">
        <v>431</v>
      </c>
      <c r="D106" s="101" t="s">
        <v>548</v>
      </c>
      <c r="E106" s="758" t="s">
        <v>1605</v>
      </c>
      <c r="F106" s="759"/>
      <c r="G106" s="103" t="s">
        <v>415</v>
      </c>
      <c r="H106" s="29"/>
      <c r="I106" s="29"/>
      <c r="J106" s="29"/>
      <c r="K106" s="29"/>
      <c r="L106" s="29"/>
      <c r="M106" s="29"/>
      <c r="N106" s="29"/>
      <c r="O106" s="29"/>
      <c r="P106" s="29"/>
      <c r="Q106" s="29"/>
      <c r="R106" s="29"/>
      <c r="S106" s="29"/>
      <c r="T106" s="29"/>
      <c r="U106" s="29"/>
      <c r="V106" s="29"/>
      <c r="W106" s="29"/>
    </row>
    <row r="107" spans="2:23" s="30" customFormat="1" ht="223.5" customHeight="1">
      <c r="B107" s="102" t="s">
        <v>1078</v>
      </c>
      <c r="C107" s="100" t="s">
        <v>431</v>
      </c>
      <c r="D107" s="101" t="s">
        <v>1079</v>
      </c>
      <c r="E107" s="758" t="s">
        <v>1080</v>
      </c>
      <c r="F107" s="759"/>
      <c r="G107" s="103" t="s">
        <v>415</v>
      </c>
      <c r="H107" s="29"/>
      <c r="I107" s="29"/>
      <c r="J107" s="29"/>
      <c r="K107" s="29"/>
      <c r="L107" s="29"/>
      <c r="M107" s="29"/>
      <c r="N107" s="29"/>
      <c r="O107" s="29"/>
      <c r="P107" s="29"/>
      <c r="Q107" s="29"/>
      <c r="R107" s="29"/>
      <c r="S107" s="29"/>
      <c r="T107" s="29"/>
      <c r="U107" s="29"/>
      <c r="V107" s="29"/>
      <c r="W107" s="29"/>
    </row>
    <row r="108" spans="2:23" s="30" customFormat="1" ht="60" customHeight="1">
      <c r="B108" s="102" t="s">
        <v>1081</v>
      </c>
      <c r="C108" s="100" t="s">
        <v>414</v>
      </c>
      <c r="D108" s="101" t="s">
        <v>415</v>
      </c>
      <c r="E108" s="758" t="s">
        <v>955</v>
      </c>
      <c r="F108" s="759"/>
      <c r="G108" s="103" t="s">
        <v>415</v>
      </c>
      <c r="H108" s="29"/>
      <c r="I108" s="29"/>
      <c r="J108" s="29"/>
      <c r="K108" s="29"/>
      <c r="L108" s="29"/>
      <c r="M108" s="29"/>
      <c r="N108" s="29"/>
      <c r="O108" s="29"/>
      <c r="P108" s="29"/>
      <c r="Q108" s="29"/>
      <c r="R108" s="29"/>
      <c r="S108" s="29"/>
      <c r="T108" s="29"/>
      <c r="U108" s="29"/>
      <c r="V108" s="29"/>
      <c r="W108" s="29"/>
    </row>
    <row r="109" spans="2:23" s="30" customFormat="1" ht="137.1" customHeight="1">
      <c r="H109" s="29"/>
      <c r="I109" s="29"/>
      <c r="J109" s="29"/>
      <c r="K109" s="29"/>
      <c r="L109" s="29"/>
      <c r="M109" s="29"/>
      <c r="N109" s="29"/>
      <c r="O109" s="29"/>
      <c r="P109" s="29"/>
      <c r="Q109" s="29"/>
      <c r="R109" s="29"/>
      <c r="S109" s="29"/>
      <c r="T109" s="29"/>
      <c r="U109" s="29"/>
      <c r="V109" s="29"/>
      <c r="W109" s="29"/>
    </row>
    <row r="110" spans="2:23" s="30" customFormat="1" ht="137.1" customHeight="1">
      <c r="H110" s="29"/>
      <c r="I110" s="29"/>
      <c r="J110" s="29"/>
      <c r="K110" s="29"/>
      <c r="L110" s="29"/>
      <c r="M110" s="29"/>
      <c r="N110" s="29"/>
      <c r="O110" s="29"/>
      <c r="P110" s="29"/>
      <c r="Q110" s="29"/>
      <c r="R110" s="29"/>
      <c r="S110" s="29"/>
      <c r="T110" s="29"/>
      <c r="U110" s="29"/>
      <c r="V110" s="29"/>
      <c r="W110" s="29"/>
    </row>
    <row r="111" spans="2:23" s="30" customFormat="1" ht="137.1" customHeight="1">
      <c r="H111" s="29"/>
      <c r="I111" s="29"/>
      <c r="J111" s="29"/>
      <c r="K111" s="29"/>
      <c r="L111" s="29"/>
      <c r="M111" s="29"/>
      <c r="N111" s="29"/>
      <c r="O111" s="29"/>
      <c r="P111" s="29"/>
      <c r="Q111" s="29"/>
      <c r="R111" s="29"/>
      <c r="S111" s="29"/>
      <c r="T111" s="29"/>
      <c r="U111" s="29"/>
      <c r="V111" s="29"/>
      <c r="W111" s="29"/>
    </row>
    <row r="112" spans="2:23" s="30" customFormat="1" ht="137.1" customHeight="1">
      <c r="H112" s="29"/>
      <c r="I112" s="29"/>
      <c r="J112" s="29"/>
      <c r="K112" s="29"/>
      <c r="L112" s="29"/>
      <c r="M112" s="29"/>
      <c r="N112" s="29"/>
      <c r="O112" s="29"/>
      <c r="P112" s="29"/>
      <c r="Q112" s="29"/>
      <c r="R112" s="29"/>
      <c r="S112" s="29"/>
      <c r="T112" s="29"/>
      <c r="U112" s="29"/>
      <c r="V112" s="29"/>
      <c r="W112" s="29"/>
    </row>
    <row r="113" spans="2:23" s="30" customFormat="1" ht="137.1" customHeight="1">
      <c r="H113" s="29"/>
      <c r="I113" s="29"/>
      <c r="J113" s="29"/>
      <c r="K113" s="29"/>
      <c r="L113" s="29"/>
      <c r="M113" s="29"/>
      <c r="N113" s="29"/>
      <c r="O113" s="29"/>
      <c r="P113" s="29"/>
      <c r="Q113" s="29"/>
      <c r="R113" s="29"/>
      <c r="S113" s="29"/>
      <c r="T113" s="29"/>
      <c r="U113" s="29"/>
      <c r="V113" s="29"/>
      <c r="W113" s="29"/>
    </row>
    <row r="114" spans="2:23" ht="14.25">
      <c r="B114" s="23"/>
      <c r="C114" s="23"/>
      <c r="D114" s="31"/>
      <c r="E114" s="31"/>
      <c r="F114" s="31"/>
      <c r="G114" s="25"/>
      <c r="H114" s="25"/>
      <c r="I114" s="25"/>
      <c r="J114" s="25"/>
      <c r="K114" s="25"/>
      <c r="L114" s="25"/>
      <c r="M114" s="25"/>
      <c r="N114" s="25"/>
      <c r="O114" s="25"/>
      <c r="P114" s="25"/>
      <c r="Q114" s="25"/>
      <c r="R114" s="25"/>
      <c r="S114" s="25"/>
      <c r="T114" s="25"/>
      <c r="U114" s="25"/>
      <c r="V114" s="25"/>
      <c r="W114" s="25"/>
    </row>
    <row r="115" spans="2:23" ht="14.25">
      <c r="B115" s="23"/>
      <c r="C115" s="23"/>
      <c r="D115" s="31"/>
      <c r="E115" s="31"/>
      <c r="F115" s="31"/>
      <c r="G115" s="25"/>
      <c r="H115" s="25"/>
      <c r="I115" s="25"/>
      <c r="J115" s="25"/>
      <c r="K115" s="25"/>
      <c r="L115" s="25"/>
      <c r="M115" s="25"/>
      <c r="N115" s="25"/>
      <c r="O115" s="25"/>
      <c r="P115" s="25"/>
      <c r="Q115" s="25"/>
      <c r="R115" s="25"/>
      <c r="S115" s="25"/>
      <c r="T115" s="25"/>
      <c r="U115" s="25"/>
      <c r="V115" s="25"/>
      <c r="W115" s="25"/>
    </row>
    <row r="116" spans="2:23" ht="14.25">
      <c r="B116" s="23"/>
      <c r="C116" s="23"/>
      <c r="D116" s="31"/>
      <c r="E116" s="31"/>
      <c r="F116" s="31"/>
      <c r="G116" s="25"/>
      <c r="H116" s="25"/>
      <c r="I116" s="25"/>
      <c r="J116" s="25"/>
      <c r="K116" s="25"/>
      <c r="L116" s="25"/>
      <c r="M116" s="25"/>
      <c r="N116" s="25"/>
      <c r="O116" s="25"/>
      <c r="P116" s="25"/>
      <c r="Q116" s="25"/>
      <c r="R116" s="25"/>
      <c r="S116" s="25"/>
      <c r="T116" s="25"/>
      <c r="U116" s="25"/>
      <c r="V116" s="25"/>
      <c r="W116" s="25"/>
    </row>
    <row r="117" spans="2:23" ht="14.25">
      <c r="B117" s="23"/>
      <c r="C117" s="23"/>
      <c r="D117" s="31"/>
      <c r="E117" s="31"/>
      <c r="F117" s="31"/>
      <c r="G117" s="25"/>
      <c r="H117" s="25"/>
      <c r="I117" s="25"/>
      <c r="J117" s="25"/>
      <c r="K117" s="25"/>
      <c r="L117" s="25"/>
      <c r="M117" s="25"/>
      <c r="N117" s="25"/>
      <c r="O117" s="25"/>
      <c r="P117" s="25"/>
      <c r="Q117" s="25"/>
      <c r="R117" s="25"/>
      <c r="S117" s="25"/>
      <c r="T117" s="25"/>
      <c r="U117" s="25"/>
      <c r="V117" s="25"/>
      <c r="W117" s="25"/>
    </row>
    <row r="118" spans="2:23" ht="14.25">
      <c r="B118" s="23"/>
      <c r="C118" s="23"/>
      <c r="D118" s="31"/>
      <c r="E118" s="31"/>
      <c r="F118" s="31"/>
      <c r="G118" s="25"/>
      <c r="H118" s="25"/>
      <c r="I118" s="25"/>
      <c r="J118" s="25"/>
      <c r="K118" s="25"/>
      <c r="L118" s="25"/>
      <c r="M118" s="25"/>
      <c r="N118" s="25"/>
      <c r="O118" s="25"/>
      <c r="P118" s="25"/>
      <c r="Q118" s="25"/>
      <c r="R118" s="25"/>
      <c r="S118" s="25"/>
      <c r="T118" s="25"/>
      <c r="U118" s="25"/>
      <c r="V118" s="25"/>
      <c r="W118" s="25"/>
    </row>
    <row r="119" spans="2:23" ht="14.25">
      <c r="B119" s="23"/>
      <c r="C119" s="23"/>
      <c r="D119" s="31"/>
      <c r="E119" s="31"/>
      <c r="F119" s="31"/>
      <c r="G119" s="25"/>
      <c r="H119" s="25"/>
      <c r="I119" s="25"/>
      <c r="J119" s="25"/>
      <c r="K119" s="25"/>
      <c r="L119" s="25"/>
      <c r="M119" s="25"/>
      <c r="N119" s="25"/>
      <c r="O119" s="25"/>
      <c r="P119" s="25"/>
      <c r="Q119" s="25"/>
      <c r="R119" s="25"/>
      <c r="S119" s="25"/>
      <c r="T119" s="25"/>
      <c r="U119" s="25"/>
      <c r="V119" s="25"/>
      <c r="W119" s="25"/>
    </row>
    <row r="120" spans="2:23" ht="14.25">
      <c r="B120" s="23"/>
      <c r="C120" s="23"/>
      <c r="D120" s="31"/>
      <c r="E120" s="31"/>
      <c r="F120" s="31"/>
      <c r="G120" s="25"/>
      <c r="H120" s="25"/>
      <c r="I120" s="25"/>
      <c r="J120" s="25"/>
      <c r="K120" s="25"/>
      <c r="L120" s="25"/>
      <c r="M120" s="25"/>
      <c r="N120" s="25"/>
      <c r="O120" s="25"/>
      <c r="P120" s="25"/>
      <c r="Q120" s="25"/>
      <c r="R120" s="25"/>
      <c r="S120" s="25"/>
      <c r="T120" s="25"/>
      <c r="U120" s="25"/>
      <c r="V120" s="25"/>
      <c r="W120" s="25"/>
    </row>
    <row r="121" spans="2:23" ht="14.25">
      <c r="B121" s="23"/>
      <c r="C121" s="23"/>
      <c r="D121" s="31"/>
      <c r="E121" s="31"/>
      <c r="F121" s="31"/>
      <c r="G121" s="25"/>
      <c r="H121" s="25"/>
      <c r="I121" s="25"/>
      <c r="J121" s="25"/>
      <c r="K121" s="25"/>
      <c r="L121" s="25"/>
      <c r="M121" s="25"/>
      <c r="N121" s="25"/>
      <c r="O121" s="25"/>
      <c r="P121" s="25"/>
      <c r="Q121" s="25"/>
      <c r="R121" s="25"/>
      <c r="S121" s="25"/>
      <c r="T121" s="25"/>
      <c r="U121" s="25"/>
      <c r="V121" s="25"/>
      <c r="W121" s="25"/>
    </row>
    <row r="122" spans="2:23" ht="14.25">
      <c r="B122" s="23"/>
      <c r="C122" s="23"/>
      <c r="D122" s="31"/>
      <c r="E122" s="31"/>
      <c r="F122" s="31"/>
      <c r="G122" s="25"/>
      <c r="H122" s="25"/>
      <c r="I122" s="25"/>
      <c r="J122" s="25"/>
      <c r="K122" s="25"/>
      <c r="L122" s="25"/>
      <c r="M122" s="25"/>
      <c r="N122" s="25"/>
      <c r="O122" s="25"/>
      <c r="P122" s="25"/>
      <c r="Q122" s="25"/>
      <c r="R122" s="25"/>
      <c r="S122" s="25"/>
      <c r="T122" s="25"/>
      <c r="U122" s="25"/>
      <c r="V122" s="25"/>
      <c r="W122" s="25"/>
    </row>
    <row r="123" spans="2:23" ht="14.25">
      <c r="B123" s="23"/>
      <c r="C123" s="23"/>
      <c r="D123" s="31"/>
      <c r="E123" s="31"/>
      <c r="F123" s="31"/>
      <c r="G123" s="25"/>
      <c r="H123" s="25"/>
      <c r="I123" s="25"/>
      <c r="J123" s="25"/>
      <c r="K123" s="25"/>
      <c r="L123" s="25"/>
      <c r="M123" s="25"/>
      <c r="N123" s="25"/>
      <c r="O123" s="25"/>
      <c r="P123" s="25"/>
      <c r="Q123" s="25"/>
      <c r="R123" s="25"/>
      <c r="S123" s="25"/>
      <c r="T123" s="25"/>
      <c r="U123" s="25"/>
      <c r="V123" s="25"/>
      <c r="W123" s="25"/>
    </row>
    <row r="124" spans="2:23" ht="14.25">
      <c r="B124" s="23"/>
      <c r="C124" s="23"/>
      <c r="D124" s="31"/>
      <c r="E124" s="31"/>
      <c r="F124" s="31"/>
      <c r="G124" s="25"/>
      <c r="H124" s="25"/>
      <c r="I124" s="25"/>
      <c r="J124" s="25"/>
      <c r="K124" s="25"/>
      <c r="L124" s="25"/>
      <c r="M124" s="25"/>
      <c r="N124" s="25"/>
      <c r="O124" s="25"/>
      <c r="P124" s="25"/>
      <c r="Q124" s="25"/>
      <c r="R124" s="25"/>
      <c r="S124" s="25"/>
      <c r="T124" s="25"/>
      <c r="U124" s="25"/>
      <c r="V124" s="25"/>
      <c r="W124" s="25"/>
    </row>
    <row r="125" spans="2:23" ht="14.25">
      <c r="B125" s="23"/>
      <c r="C125" s="23"/>
      <c r="D125" s="31"/>
      <c r="E125" s="31"/>
      <c r="F125" s="31"/>
      <c r="G125" s="25"/>
      <c r="H125" s="25"/>
      <c r="I125" s="25"/>
      <c r="J125" s="25"/>
      <c r="K125" s="25"/>
      <c r="L125" s="25"/>
      <c r="M125" s="25"/>
      <c r="N125" s="25"/>
      <c r="O125" s="25"/>
      <c r="P125" s="25"/>
      <c r="Q125" s="25"/>
      <c r="R125" s="25"/>
      <c r="S125" s="25"/>
      <c r="T125" s="25"/>
      <c r="U125" s="25"/>
      <c r="V125" s="25"/>
      <c r="W125" s="25"/>
    </row>
    <row r="126" spans="2:23" ht="14.25">
      <c r="B126" s="23"/>
      <c r="C126" s="23"/>
      <c r="D126" s="31"/>
      <c r="E126" s="31"/>
      <c r="F126" s="31"/>
      <c r="G126" s="25"/>
      <c r="H126" s="25"/>
      <c r="I126" s="25"/>
      <c r="J126" s="25"/>
      <c r="K126" s="25"/>
      <c r="L126" s="25"/>
      <c r="M126" s="25"/>
      <c r="N126" s="25"/>
      <c r="O126" s="25"/>
      <c r="P126" s="25"/>
      <c r="Q126" s="25"/>
      <c r="R126" s="25"/>
      <c r="S126" s="25"/>
      <c r="T126" s="25"/>
      <c r="U126" s="25"/>
      <c r="V126" s="25"/>
      <c r="W126" s="25"/>
    </row>
    <row r="127" spans="2:23" ht="14.25">
      <c r="B127" s="23"/>
      <c r="C127" s="23"/>
      <c r="D127" s="31"/>
      <c r="E127" s="31"/>
      <c r="F127" s="31"/>
      <c r="G127" s="25"/>
      <c r="H127" s="25"/>
      <c r="I127" s="25"/>
      <c r="J127" s="25"/>
      <c r="K127" s="25"/>
      <c r="L127" s="25"/>
      <c r="M127" s="25"/>
      <c r="N127" s="25"/>
      <c r="O127" s="25"/>
      <c r="P127" s="25"/>
      <c r="Q127" s="25"/>
      <c r="R127" s="25"/>
      <c r="S127" s="25"/>
      <c r="T127" s="25"/>
      <c r="U127" s="25"/>
      <c r="V127" s="25"/>
      <c r="W127" s="25"/>
    </row>
    <row r="128" spans="2:23" ht="14.25">
      <c r="B128" s="23"/>
      <c r="C128" s="23"/>
      <c r="D128" s="31"/>
      <c r="E128" s="31"/>
      <c r="F128" s="31"/>
      <c r="G128" s="25"/>
      <c r="H128" s="25"/>
      <c r="I128" s="25"/>
      <c r="J128" s="25"/>
      <c r="K128" s="25"/>
      <c r="L128" s="25"/>
      <c r="M128" s="25"/>
      <c r="N128" s="25"/>
      <c r="O128" s="25"/>
      <c r="P128" s="25"/>
      <c r="Q128" s="25"/>
      <c r="R128" s="25"/>
      <c r="S128" s="25"/>
      <c r="T128" s="25"/>
      <c r="U128" s="25"/>
      <c r="V128" s="25"/>
      <c r="W128" s="25"/>
    </row>
    <row r="129" spans="2:23" ht="14.25">
      <c r="B129" s="23"/>
      <c r="C129" s="23"/>
      <c r="D129" s="31"/>
      <c r="E129" s="31"/>
      <c r="F129" s="31"/>
      <c r="G129" s="25"/>
      <c r="H129" s="25"/>
      <c r="I129" s="25"/>
      <c r="J129" s="25"/>
      <c r="K129" s="25"/>
      <c r="L129" s="25"/>
      <c r="M129" s="25"/>
      <c r="N129" s="25"/>
      <c r="O129" s="25"/>
      <c r="P129" s="25"/>
      <c r="Q129" s="25"/>
      <c r="R129" s="25"/>
      <c r="S129" s="25"/>
      <c r="T129" s="25"/>
      <c r="U129" s="25"/>
      <c r="V129" s="25"/>
      <c r="W129" s="25"/>
    </row>
    <row r="130" spans="2:23" ht="14.25">
      <c r="B130" s="23"/>
      <c r="C130" s="23"/>
      <c r="D130" s="31"/>
      <c r="E130" s="31"/>
      <c r="F130" s="31"/>
      <c r="G130" s="25"/>
      <c r="H130" s="25"/>
      <c r="I130" s="25"/>
      <c r="J130" s="25"/>
      <c r="K130" s="25"/>
      <c r="L130" s="25"/>
      <c r="M130" s="25"/>
      <c r="N130" s="25"/>
      <c r="O130" s="25"/>
      <c r="P130" s="25"/>
      <c r="Q130" s="25"/>
      <c r="R130" s="25"/>
      <c r="S130" s="25"/>
      <c r="T130" s="25"/>
      <c r="U130" s="25"/>
      <c r="V130" s="25"/>
      <c r="W130" s="25"/>
    </row>
    <row r="131" spans="2:23" ht="14.25">
      <c r="B131" s="23"/>
      <c r="C131" s="23"/>
      <c r="D131" s="31"/>
      <c r="E131" s="31"/>
      <c r="F131" s="31"/>
      <c r="G131" s="25"/>
      <c r="H131" s="25"/>
      <c r="I131" s="25"/>
      <c r="J131" s="25"/>
      <c r="K131" s="25"/>
      <c r="L131" s="25"/>
      <c r="M131" s="25"/>
      <c r="N131" s="25"/>
      <c r="O131" s="25"/>
      <c r="P131" s="25"/>
      <c r="Q131" s="25"/>
      <c r="R131" s="25"/>
      <c r="S131" s="25"/>
      <c r="T131" s="25"/>
      <c r="U131" s="25"/>
      <c r="V131" s="25"/>
      <c r="W131" s="25"/>
    </row>
    <row r="132" spans="2:23" ht="14.25">
      <c r="B132" s="23"/>
      <c r="C132" s="23"/>
      <c r="D132" s="31"/>
      <c r="E132" s="31"/>
      <c r="F132" s="31"/>
      <c r="G132" s="25"/>
      <c r="H132" s="25"/>
      <c r="I132" s="25"/>
      <c r="J132" s="25"/>
      <c r="K132" s="25"/>
      <c r="L132" s="25"/>
      <c r="M132" s="25"/>
      <c r="N132" s="25"/>
      <c r="O132" s="25"/>
      <c r="P132" s="25"/>
      <c r="Q132" s="25"/>
      <c r="R132" s="25"/>
      <c r="S132" s="25"/>
      <c r="T132" s="25"/>
      <c r="U132" s="25"/>
      <c r="V132" s="25"/>
      <c r="W132" s="25"/>
    </row>
    <row r="133" spans="2:23" ht="14.25">
      <c r="B133" s="23"/>
      <c r="C133" s="23"/>
      <c r="D133" s="31"/>
      <c r="E133" s="31"/>
      <c r="F133" s="31"/>
      <c r="G133" s="25"/>
      <c r="H133" s="25"/>
      <c r="I133" s="25"/>
      <c r="J133" s="25"/>
      <c r="K133" s="25"/>
      <c r="L133" s="25"/>
      <c r="M133" s="25"/>
      <c r="N133" s="25"/>
      <c r="O133" s="25"/>
      <c r="P133" s="25"/>
      <c r="Q133" s="25"/>
      <c r="R133" s="25"/>
      <c r="S133" s="25"/>
      <c r="T133" s="25"/>
      <c r="U133" s="25"/>
      <c r="V133" s="25"/>
      <c r="W133" s="25"/>
    </row>
    <row r="134" spans="2:23" ht="14.25">
      <c r="B134" s="23"/>
      <c r="C134" s="23"/>
      <c r="D134" s="31"/>
      <c r="E134" s="31"/>
      <c r="F134" s="31"/>
      <c r="G134" s="25"/>
      <c r="H134" s="25"/>
      <c r="I134" s="25"/>
      <c r="J134" s="25"/>
      <c r="K134" s="25"/>
      <c r="L134" s="25"/>
      <c r="M134" s="25"/>
      <c r="N134" s="25"/>
      <c r="O134" s="25"/>
      <c r="P134" s="25"/>
      <c r="Q134" s="25"/>
      <c r="R134" s="25"/>
      <c r="S134" s="25"/>
      <c r="T134" s="25"/>
      <c r="U134" s="25"/>
      <c r="V134" s="25"/>
      <c r="W134" s="25"/>
    </row>
    <row r="135" spans="2:23" ht="14.25">
      <c r="B135" s="23"/>
      <c r="C135" s="23"/>
      <c r="D135" s="31"/>
      <c r="E135" s="31"/>
      <c r="F135" s="31"/>
      <c r="G135" s="25"/>
      <c r="H135" s="25"/>
      <c r="I135" s="25"/>
      <c r="J135" s="25"/>
      <c r="K135" s="25"/>
      <c r="L135" s="25"/>
      <c r="M135" s="25"/>
      <c r="N135" s="25"/>
      <c r="O135" s="25"/>
      <c r="P135" s="25"/>
      <c r="Q135" s="25"/>
      <c r="R135" s="25"/>
      <c r="S135" s="25"/>
      <c r="T135" s="25"/>
      <c r="U135" s="25"/>
      <c r="V135" s="25"/>
      <c r="W135" s="25"/>
    </row>
    <row r="136" spans="2:23" ht="14.25">
      <c r="B136" s="23"/>
      <c r="C136" s="23"/>
      <c r="D136" s="31"/>
      <c r="E136" s="31"/>
      <c r="F136" s="31"/>
      <c r="G136" s="25"/>
      <c r="H136" s="25"/>
      <c r="I136" s="25"/>
      <c r="J136" s="25"/>
      <c r="K136" s="25"/>
      <c r="L136" s="25"/>
      <c r="M136" s="25"/>
      <c r="N136" s="25"/>
      <c r="O136" s="25"/>
      <c r="P136" s="25"/>
      <c r="Q136" s="25"/>
      <c r="R136" s="25"/>
      <c r="S136" s="25"/>
      <c r="T136" s="25"/>
      <c r="U136" s="25"/>
      <c r="V136" s="25"/>
      <c r="W136" s="25"/>
    </row>
    <row r="137" spans="2:23" ht="14.25">
      <c r="B137" s="23"/>
      <c r="C137" s="23"/>
      <c r="D137" s="31"/>
      <c r="E137" s="31"/>
      <c r="F137" s="31"/>
      <c r="G137" s="25"/>
      <c r="H137" s="25"/>
      <c r="I137" s="25"/>
      <c r="J137" s="25"/>
      <c r="K137" s="25"/>
      <c r="L137" s="25"/>
      <c r="M137" s="25"/>
      <c r="N137" s="25"/>
      <c r="O137" s="25"/>
      <c r="P137" s="25"/>
      <c r="Q137" s="25"/>
      <c r="R137" s="25"/>
      <c r="S137" s="25"/>
      <c r="T137" s="25"/>
      <c r="U137" s="25"/>
      <c r="V137" s="25"/>
      <c r="W137" s="25"/>
    </row>
    <row r="138" spans="2:23" ht="14.25">
      <c r="B138" s="23"/>
      <c r="C138" s="23"/>
      <c r="D138" s="31"/>
      <c r="E138" s="31"/>
      <c r="F138" s="31"/>
      <c r="G138" s="25"/>
      <c r="H138" s="25"/>
      <c r="I138" s="25"/>
      <c r="J138" s="25"/>
      <c r="K138" s="25"/>
      <c r="L138" s="25"/>
      <c r="M138" s="25"/>
      <c r="N138" s="25"/>
      <c r="O138" s="25"/>
      <c r="P138" s="25"/>
      <c r="Q138" s="25"/>
      <c r="R138" s="25"/>
      <c r="S138" s="25"/>
      <c r="T138" s="25"/>
      <c r="U138" s="25"/>
      <c r="V138" s="25"/>
      <c r="W138" s="25"/>
    </row>
    <row r="139" spans="2:23" ht="14.25">
      <c r="B139" s="23"/>
      <c r="C139" s="23"/>
      <c r="D139" s="31"/>
      <c r="E139" s="31"/>
      <c r="F139" s="31"/>
      <c r="G139" s="25"/>
      <c r="H139" s="25"/>
      <c r="I139" s="25"/>
      <c r="J139" s="25"/>
      <c r="K139" s="25"/>
      <c r="L139" s="25"/>
      <c r="M139" s="25"/>
      <c r="N139" s="25"/>
      <c r="O139" s="25"/>
      <c r="P139" s="25"/>
      <c r="Q139" s="25"/>
      <c r="R139" s="25"/>
      <c r="S139" s="25"/>
      <c r="T139" s="25"/>
      <c r="U139" s="25"/>
      <c r="V139" s="25"/>
      <c r="W139" s="25"/>
    </row>
    <row r="140" spans="2:23" ht="14.25">
      <c r="B140" s="23"/>
      <c r="C140" s="23"/>
      <c r="D140" s="31"/>
      <c r="E140" s="31"/>
      <c r="F140" s="31"/>
      <c r="G140" s="25"/>
      <c r="H140" s="25"/>
      <c r="I140" s="25"/>
      <c r="J140" s="25"/>
      <c r="K140" s="25"/>
      <c r="L140" s="25"/>
      <c r="M140" s="25"/>
      <c r="N140" s="25"/>
      <c r="O140" s="25"/>
      <c r="P140" s="25"/>
      <c r="Q140" s="25"/>
      <c r="R140" s="25"/>
      <c r="S140" s="25"/>
      <c r="T140" s="25"/>
      <c r="U140" s="25"/>
      <c r="V140" s="25"/>
      <c r="W140" s="25"/>
    </row>
    <row r="141" spans="2:23" ht="14.25">
      <c r="B141" s="23"/>
      <c r="C141" s="23"/>
      <c r="D141" s="31"/>
      <c r="E141" s="31"/>
      <c r="F141" s="31"/>
      <c r="G141" s="25"/>
      <c r="H141" s="25"/>
      <c r="I141" s="25"/>
      <c r="J141" s="25"/>
      <c r="K141" s="25"/>
      <c r="L141" s="25"/>
      <c r="M141" s="25"/>
      <c r="N141" s="25"/>
      <c r="O141" s="25"/>
      <c r="P141" s="25"/>
      <c r="Q141" s="25"/>
      <c r="R141" s="25"/>
      <c r="S141" s="25"/>
      <c r="T141" s="25"/>
      <c r="U141" s="25"/>
      <c r="V141" s="25"/>
      <c r="W141" s="25"/>
    </row>
    <row r="142" spans="2:23" ht="14.25">
      <c r="B142" s="23"/>
      <c r="C142" s="23"/>
      <c r="D142" s="31"/>
      <c r="E142" s="31"/>
      <c r="F142" s="31"/>
      <c r="G142" s="25"/>
      <c r="H142" s="25"/>
      <c r="I142" s="25"/>
      <c r="J142" s="25"/>
      <c r="K142" s="25"/>
      <c r="L142" s="25"/>
      <c r="M142" s="25"/>
      <c r="N142" s="25"/>
      <c r="O142" s="25"/>
      <c r="P142" s="25"/>
      <c r="Q142" s="25"/>
      <c r="R142" s="25"/>
      <c r="S142" s="25"/>
      <c r="T142" s="25"/>
      <c r="U142" s="25"/>
      <c r="V142" s="25"/>
      <c r="W142" s="25"/>
    </row>
    <row r="143" spans="2:23" ht="14.25">
      <c r="B143" s="23"/>
      <c r="C143" s="23"/>
      <c r="D143" s="31"/>
      <c r="E143" s="31"/>
      <c r="F143" s="31"/>
      <c r="G143" s="25"/>
      <c r="H143" s="25"/>
      <c r="I143" s="25"/>
      <c r="J143" s="25"/>
      <c r="K143" s="25"/>
      <c r="L143" s="25"/>
      <c r="M143" s="25"/>
      <c r="N143" s="25"/>
      <c r="O143" s="25"/>
      <c r="P143" s="25"/>
      <c r="Q143" s="25"/>
      <c r="R143" s="25"/>
      <c r="S143" s="25"/>
      <c r="T143" s="25"/>
      <c r="U143" s="25"/>
      <c r="V143" s="25"/>
      <c r="W143" s="25"/>
    </row>
    <row r="144" spans="2:23" ht="14.25">
      <c r="B144" s="23"/>
      <c r="C144" s="23"/>
      <c r="D144" s="31"/>
      <c r="E144" s="31"/>
      <c r="F144" s="31"/>
      <c r="G144" s="25"/>
      <c r="H144" s="25"/>
      <c r="I144" s="25"/>
      <c r="J144" s="25"/>
      <c r="K144" s="25"/>
      <c r="L144" s="25"/>
      <c r="M144" s="25"/>
      <c r="N144" s="25"/>
      <c r="O144" s="25"/>
      <c r="P144" s="25"/>
      <c r="Q144" s="25"/>
      <c r="R144" s="25"/>
      <c r="S144" s="25"/>
      <c r="T144" s="25"/>
      <c r="U144" s="25"/>
      <c r="V144" s="25"/>
      <c r="W144" s="25"/>
    </row>
    <row r="145" spans="2:23" ht="14.25">
      <c r="B145" s="23"/>
      <c r="C145" s="23"/>
      <c r="D145" s="31"/>
      <c r="E145" s="31"/>
      <c r="F145" s="31"/>
      <c r="G145" s="25"/>
      <c r="H145" s="25"/>
      <c r="I145" s="25"/>
      <c r="J145" s="25"/>
      <c r="K145" s="25"/>
      <c r="L145" s="25"/>
      <c r="M145" s="25"/>
      <c r="N145" s="25"/>
      <c r="O145" s="25"/>
      <c r="P145" s="25"/>
      <c r="Q145" s="25"/>
      <c r="R145" s="25"/>
      <c r="S145" s="25"/>
      <c r="T145" s="25"/>
      <c r="U145" s="25"/>
      <c r="V145" s="25"/>
      <c r="W145" s="25"/>
    </row>
    <row r="146" spans="2:23" ht="14.25">
      <c r="B146" s="23"/>
      <c r="C146" s="23"/>
      <c r="D146" s="31"/>
      <c r="E146" s="31"/>
      <c r="F146" s="31"/>
      <c r="G146" s="25"/>
      <c r="H146" s="25"/>
      <c r="I146" s="25"/>
      <c r="J146" s="25"/>
      <c r="K146" s="25"/>
      <c r="L146" s="25"/>
      <c r="M146" s="25"/>
      <c r="N146" s="25"/>
      <c r="O146" s="25"/>
      <c r="P146" s="25"/>
      <c r="Q146" s="25"/>
      <c r="R146" s="25"/>
      <c r="S146" s="25"/>
      <c r="T146" s="25"/>
      <c r="U146" s="25"/>
      <c r="V146" s="25"/>
      <c r="W146" s="25"/>
    </row>
    <row r="147" spans="2:23" ht="14.25">
      <c r="B147" s="23"/>
      <c r="C147" s="23"/>
      <c r="D147" s="31"/>
      <c r="E147" s="31"/>
      <c r="F147" s="31"/>
      <c r="G147" s="25"/>
      <c r="H147" s="25"/>
      <c r="I147" s="25"/>
      <c r="J147" s="25"/>
      <c r="K147" s="25"/>
      <c r="L147" s="25"/>
      <c r="M147" s="25"/>
      <c r="N147" s="25"/>
      <c r="O147" s="25"/>
      <c r="P147" s="25"/>
      <c r="Q147" s="25"/>
      <c r="R147" s="25"/>
      <c r="S147" s="25"/>
      <c r="T147" s="25"/>
      <c r="U147" s="25"/>
      <c r="V147" s="25"/>
      <c r="W147" s="25"/>
    </row>
    <row r="148" spans="2:23" ht="14.25">
      <c r="B148" s="23"/>
      <c r="C148" s="23"/>
      <c r="D148" s="31"/>
      <c r="E148" s="31"/>
      <c r="F148" s="31"/>
      <c r="G148" s="25"/>
      <c r="H148" s="25"/>
      <c r="I148" s="25"/>
      <c r="J148" s="25"/>
      <c r="K148" s="25"/>
      <c r="L148" s="25"/>
      <c r="M148" s="25"/>
      <c r="N148" s="25"/>
      <c r="O148" s="25"/>
      <c r="P148" s="25"/>
      <c r="Q148" s="25"/>
      <c r="R148" s="25"/>
      <c r="S148" s="25"/>
      <c r="T148" s="25"/>
      <c r="U148" s="25"/>
      <c r="V148" s="25"/>
      <c r="W148" s="25"/>
    </row>
    <row r="149" spans="2:23" ht="14.25">
      <c r="B149" s="23"/>
      <c r="C149" s="23"/>
      <c r="D149" s="31"/>
      <c r="E149" s="31"/>
      <c r="F149" s="31"/>
      <c r="G149" s="25"/>
      <c r="H149" s="25"/>
      <c r="I149" s="25"/>
      <c r="J149" s="25"/>
      <c r="K149" s="25"/>
      <c r="L149" s="25"/>
      <c r="M149" s="25"/>
      <c r="N149" s="25"/>
      <c r="O149" s="25"/>
      <c r="P149" s="25"/>
      <c r="Q149" s="25"/>
      <c r="R149" s="25"/>
      <c r="S149" s="25"/>
      <c r="T149" s="25"/>
      <c r="U149" s="25"/>
      <c r="V149" s="25"/>
      <c r="W149" s="25"/>
    </row>
    <row r="150" spans="2:23" ht="14.25">
      <c r="B150" s="23"/>
      <c r="C150" s="23"/>
      <c r="D150" s="31"/>
      <c r="E150" s="31"/>
      <c r="F150" s="31"/>
      <c r="G150" s="25"/>
      <c r="H150" s="25"/>
      <c r="I150" s="25"/>
      <c r="J150" s="25"/>
      <c r="K150" s="25"/>
      <c r="L150" s="25"/>
      <c r="M150" s="25"/>
      <c r="N150" s="25"/>
      <c r="O150" s="25"/>
      <c r="P150" s="25"/>
      <c r="Q150" s="25"/>
      <c r="R150" s="25"/>
      <c r="S150" s="25"/>
      <c r="T150" s="25"/>
      <c r="U150" s="25"/>
      <c r="V150" s="25"/>
      <c r="W150" s="25"/>
    </row>
    <row r="151" spans="2:23" ht="14.25">
      <c r="B151" s="23"/>
      <c r="C151" s="23"/>
      <c r="D151" s="31"/>
      <c r="E151" s="31"/>
      <c r="F151" s="31"/>
      <c r="G151" s="25"/>
      <c r="H151" s="25"/>
      <c r="I151" s="25"/>
      <c r="J151" s="25"/>
      <c r="K151" s="25"/>
      <c r="L151" s="25"/>
      <c r="M151" s="25"/>
      <c r="N151" s="25"/>
      <c r="O151" s="25"/>
      <c r="P151" s="25"/>
      <c r="Q151" s="25"/>
      <c r="R151" s="25"/>
      <c r="S151" s="25"/>
      <c r="T151" s="25"/>
      <c r="U151" s="25"/>
      <c r="V151" s="25"/>
      <c r="W151" s="25"/>
    </row>
    <row r="152" spans="2:23" ht="14.25">
      <c r="B152" s="23"/>
      <c r="C152" s="23"/>
      <c r="D152" s="31"/>
      <c r="E152" s="31"/>
      <c r="F152" s="31"/>
      <c r="G152" s="25"/>
      <c r="H152" s="25"/>
      <c r="I152" s="25"/>
      <c r="J152" s="25"/>
      <c r="K152" s="25"/>
      <c r="L152" s="25"/>
      <c r="M152" s="25"/>
      <c r="N152" s="25"/>
      <c r="O152" s="25"/>
      <c r="P152" s="25"/>
      <c r="Q152" s="25"/>
      <c r="R152" s="25"/>
      <c r="S152" s="25"/>
      <c r="T152" s="25"/>
      <c r="U152" s="25"/>
      <c r="V152" s="25"/>
      <c r="W152" s="25"/>
    </row>
    <row r="153" spans="2:23" ht="14.25">
      <c r="B153" s="23"/>
      <c r="C153" s="23"/>
      <c r="D153" s="31"/>
      <c r="E153" s="31"/>
      <c r="F153" s="31"/>
      <c r="G153" s="25"/>
      <c r="H153" s="25"/>
      <c r="I153" s="25"/>
      <c r="J153" s="25"/>
      <c r="K153" s="25"/>
      <c r="L153" s="25"/>
      <c r="M153" s="25"/>
      <c r="N153" s="25"/>
      <c r="O153" s="25"/>
      <c r="P153" s="25"/>
      <c r="Q153" s="25"/>
      <c r="R153" s="25"/>
      <c r="S153" s="25"/>
      <c r="T153" s="25"/>
      <c r="U153" s="25"/>
      <c r="V153" s="25"/>
      <c r="W153" s="25"/>
    </row>
    <row r="154" spans="2:23" ht="14.25">
      <c r="B154" s="23"/>
      <c r="C154" s="23"/>
      <c r="D154" s="31"/>
      <c r="E154" s="31"/>
      <c r="F154" s="31"/>
      <c r="G154" s="25"/>
      <c r="H154" s="25"/>
      <c r="I154" s="25"/>
      <c r="J154" s="25"/>
      <c r="K154" s="25"/>
      <c r="L154" s="25"/>
      <c r="M154" s="25"/>
      <c r="N154" s="25"/>
      <c r="O154" s="25"/>
      <c r="P154" s="25"/>
      <c r="Q154" s="25"/>
      <c r="R154" s="25"/>
      <c r="S154" s="25"/>
      <c r="T154" s="25"/>
      <c r="U154" s="25"/>
      <c r="V154" s="25"/>
      <c r="W154" s="25"/>
    </row>
    <row r="155" spans="2:23" ht="14.25">
      <c r="B155" s="23"/>
      <c r="C155" s="23"/>
      <c r="D155" s="31"/>
      <c r="E155" s="31"/>
      <c r="F155" s="31"/>
      <c r="G155" s="25"/>
      <c r="H155" s="25"/>
      <c r="I155" s="25"/>
      <c r="J155" s="25"/>
      <c r="K155" s="25"/>
      <c r="L155" s="25"/>
      <c r="M155" s="25"/>
      <c r="N155" s="25"/>
      <c r="O155" s="25"/>
      <c r="P155" s="25"/>
      <c r="Q155" s="25"/>
      <c r="R155" s="25"/>
      <c r="S155" s="25"/>
      <c r="T155" s="25"/>
      <c r="U155" s="25"/>
      <c r="V155" s="25"/>
      <c r="W155" s="25"/>
    </row>
    <row r="156" spans="2:23" ht="14.25">
      <c r="B156" s="23"/>
      <c r="C156" s="23"/>
      <c r="D156" s="31"/>
      <c r="E156" s="31"/>
      <c r="F156" s="31"/>
      <c r="G156" s="25"/>
      <c r="H156" s="25"/>
      <c r="I156" s="25"/>
      <c r="J156" s="25"/>
      <c r="K156" s="25"/>
      <c r="L156" s="25"/>
      <c r="M156" s="25"/>
      <c r="N156" s="25"/>
      <c r="O156" s="25"/>
      <c r="P156" s="25"/>
      <c r="Q156" s="25"/>
      <c r="R156" s="25"/>
      <c r="S156" s="25"/>
      <c r="T156" s="25"/>
      <c r="U156" s="25"/>
      <c r="V156" s="25"/>
      <c r="W156" s="25"/>
    </row>
    <row r="157" spans="2:23" ht="14.25">
      <c r="B157" s="23"/>
      <c r="C157" s="23"/>
      <c r="D157" s="31"/>
      <c r="E157" s="31"/>
      <c r="F157" s="31"/>
      <c r="G157" s="25"/>
      <c r="H157" s="25"/>
      <c r="I157" s="25"/>
      <c r="J157" s="25"/>
      <c r="K157" s="25"/>
      <c r="L157" s="25"/>
      <c r="M157" s="25"/>
      <c r="N157" s="25"/>
      <c r="O157" s="25"/>
      <c r="P157" s="25"/>
      <c r="Q157" s="25"/>
      <c r="R157" s="25"/>
      <c r="S157" s="25"/>
      <c r="T157" s="25"/>
      <c r="U157" s="25"/>
      <c r="V157" s="25"/>
      <c r="W157" s="25"/>
    </row>
    <row r="158" spans="2:23" ht="14.25">
      <c r="B158" s="23"/>
      <c r="C158" s="23"/>
      <c r="D158" s="31"/>
      <c r="E158" s="31"/>
      <c r="F158" s="31"/>
      <c r="G158" s="25"/>
      <c r="H158" s="25"/>
      <c r="I158" s="25"/>
      <c r="J158" s="25"/>
      <c r="K158" s="25"/>
      <c r="L158" s="25"/>
      <c r="M158" s="25"/>
      <c r="N158" s="25"/>
      <c r="O158" s="25"/>
      <c r="P158" s="25"/>
      <c r="Q158" s="25"/>
      <c r="R158" s="25"/>
      <c r="S158" s="25"/>
      <c r="T158" s="25"/>
      <c r="U158" s="25"/>
      <c r="V158" s="25"/>
      <c r="W158" s="25"/>
    </row>
    <row r="159" spans="2:23" ht="14.25">
      <c r="B159" s="23"/>
      <c r="C159" s="23"/>
      <c r="D159" s="31"/>
      <c r="E159" s="31"/>
      <c r="F159" s="31"/>
      <c r="G159" s="25"/>
      <c r="H159" s="25"/>
      <c r="I159" s="25"/>
      <c r="J159" s="25"/>
      <c r="K159" s="25"/>
      <c r="L159" s="25"/>
      <c r="M159" s="25"/>
      <c r="N159" s="25"/>
      <c r="O159" s="25"/>
      <c r="P159" s="25"/>
      <c r="Q159" s="25"/>
      <c r="R159" s="25"/>
      <c r="S159" s="25"/>
      <c r="T159" s="25"/>
      <c r="U159" s="25"/>
      <c r="V159" s="25"/>
      <c r="W159" s="25"/>
    </row>
    <row r="160" spans="2:23" ht="14.25">
      <c r="B160" s="23"/>
      <c r="C160" s="23"/>
      <c r="D160" s="31"/>
      <c r="E160" s="31"/>
      <c r="F160" s="31"/>
      <c r="G160" s="25"/>
      <c r="H160" s="25"/>
      <c r="I160" s="25"/>
      <c r="J160" s="25"/>
      <c r="K160" s="25"/>
      <c r="L160" s="25"/>
      <c r="M160" s="25"/>
      <c r="N160" s="25"/>
      <c r="O160" s="25"/>
      <c r="P160" s="25"/>
      <c r="Q160" s="25"/>
      <c r="R160" s="25"/>
      <c r="S160" s="25"/>
      <c r="T160" s="25"/>
      <c r="U160" s="25"/>
      <c r="V160" s="25"/>
      <c r="W160" s="25"/>
    </row>
    <row r="161" spans="2:23" ht="14.25">
      <c r="B161" s="23"/>
      <c r="C161" s="23"/>
      <c r="D161" s="31"/>
      <c r="E161" s="31"/>
      <c r="F161" s="31"/>
      <c r="G161" s="25"/>
      <c r="H161" s="25"/>
      <c r="I161" s="25"/>
      <c r="J161" s="25"/>
      <c r="K161" s="25"/>
      <c r="L161" s="25"/>
      <c r="M161" s="25"/>
      <c r="N161" s="25"/>
      <c r="O161" s="25"/>
      <c r="P161" s="25"/>
      <c r="Q161" s="25"/>
      <c r="R161" s="25"/>
      <c r="S161" s="25"/>
      <c r="T161" s="25"/>
      <c r="U161" s="25"/>
      <c r="V161" s="25"/>
      <c r="W161" s="25"/>
    </row>
    <row r="162" spans="2:23" ht="14.25">
      <c r="B162" s="23"/>
      <c r="C162" s="23"/>
      <c r="D162" s="31"/>
      <c r="E162" s="31"/>
      <c r="F162" s="31"/>
      <c r="G162" s="25"/>
      <c r="H162" s="25"/>
      <c r="I162" s="25"/>
      <c r="J162" s="25"/>
      <c r="K162" s="25"/>
      <c r="L162" s="25"/>
      <c r="M162" s="25"/>
      <c r="N162" s="25"/>
      <c r="O162" s="25"/>
      <c r="P162" s="25"/>
      <c r="Q162" s="25"/>
      <c r="R162" s="25"/>
      <c r="S162" s="25"/>
      <c r="T162" s="25"/>
      <c r="U162" s="25"/>
      <c r="V162" s="25"/>
      <c r="W162" s="25"/>
    </row>
    <row r="163" spans="2:23" ht="14.25">
      <c r="B163" s="23"/>
      <c r="C163" s="23"/>
      <c r="D163" s="31"/>
      <c r="E163" s="31"/>
      <c r="F163" s="31"/>
      <c r="G163" s="25"/>
      <c r="H163" s="25"/>
      <c r="I163" s="25"/>
      <c r="J163" s="25"/>
      <c r="K163" s="25"/>
      <c r="L163" s="25"/>
      <c r="M163" s="25"/>
      <c r="N163" s="25"/>
      <c r="O163" s="25"/>
      <c r="P163" s="25"/>
      <c r="Q163" s="25"/>
      <c r="R163" s="25"/>
      <c r="S163" s="25"/>
      <c r="T163" s="25"/>
      <c r="U163" s="25"/>
      <c r="V163" s="25"/>
      <c r="W163" s="25"/>
    </row>
    <row r="164" spans="2:23" ht="14.25">
      <c r="B164" s="23"/>
      <c r="C164" s="23"/>
      <c r="D164" s="31"/>
      <c r="E164" s="31"/>
      <c r="F164" s="31"/>
      <c r="G164" s="25"/>
      <c r="H164" s="25"/>
      <c r="I164" s="25"/>
      <c r="J164" s="25"/>
      <c r="K164" s="25"/>
      <c r="L164" s="25"/>
      <c r="M164" s="25"/>
      <c r="N164" s="25"/>
      <c r="O164" s="25"/>
      <c r="P164" s="25"/>
      <c r="Q164" s="25"/>
      <c r="R164" s="25"/>
      <c r="S164" s="25"/>
      <c r="T164" s="25"/>
      <c r="U164" s="25"/>
      <c r="V164" s="25"/>
      <c r="W164" s="25"/>
    </row>
    <row r="165" spans="2:23" ht="14.25">
      <c r="B165" s="23"/>
      <c r="C165" s="23"/>
      <c r="D165" s="31"/>
      <c r="E165" s="31"/>
      <c r="F165" s="31"/>
      <c r="G165" s="25"/>
      <c r="H165" s="25"/>
      <c r="I165" s="25"/>
      <c r="J165" s="25"/>
      <c r="K165" s="25"/>
      <c r="L165" s="25"/>
      <c r="M165" s="25"/>
      <c r="N165" s="25"/>
      <c r="O165" s="25"/>
      <c r="P165" s="25"/>
      <c r="Q165" s="25"/>
      <c r="R165" s="25"/>
      <c r="S165" s="25"/>
      <c r="T165" s="25"/>
      <c r="U165" s="25"/>
      <c r="V165" s="25"/>
      <c r="W165" s="25"/>
    </row>
    <row r="166" spans="2:23" ht="14.25">
      <c r="B166" s="23"/>
      <c r="C166" s="23"/>
      <c r="D166" s="31"/>
      <c r="E166" s="31"/>
      <c r="F166" s="31"/>
      <c r="G166" s="25"/>
      <c r="H166" s="25"/>
      <c r="I166" s="25"/>
      <c r="J166" s="25"/>
      <c r="K166" s="25"/>
      <c r="L166" s="25"/>
      <c r="M166" s="25"/>
      <c r="N166" s="25"/>
      <c r="O166" s="25"/>
      <c r="P166" s="25"/>
      <c r="Q166" s="25"/>
      <c r="R166" s="25"/>
      <c r="S166" s="25"/>
      <c r="T166" s="25"/>
      <c r="U166" s="25"/>
      <c r="V166" s="25"/>
      <c r="W166" s="25"/>
    </row>
    <row r="167" spans="2:23" ht="14.25">
      <c r="B167" s="23"/>
      <c r="C167" s="23"/>
      <c r="D167" s="31"/>
      <c r="E167" s="31"/>
      <c r="F167" s="31"/>
      <c r="G167" s="25"/>
      <c r="H167" s="25"/>
      <c r="I167" s="25"/>
      <c r="J167" s="25"/>
      <c r="K167" s="25"/>
      <c r="L167" s="25"/>
      <c r="M167" s="25"/>
      <c r="N167" s="25"/>
      <c r="O167" s="25"/>
      <c r="P167" s="25"/>
      <c r="Q167" s="25"/>
      <c r="R167" s="25"/>
      <c r="S167" s="25"/>
      <c r="T167" s="25"/>
      <c r="U167" s="25"/>
      <c r="V167" s="25"/>
      <c r="W167" s="25"/>
    </row>
    <row r="168" spans="2:23" ht="14.25">
      <c r="B168" s="23"/>
      <c r="C168" s="23"/>
      <c r="D168" s="31"/>
      <c r="E168" s="31"/>
      <c r="F168" s="31"/>
      <c r="G168" s="25"/>
      <c r="H168" s="25"/>
      <c r="I168" s="25"/>
      <c r="J168" s="25"/>
      <c r="K168" s="25"/>
      <c r="L168" s="25"/>
      <c r="M168" s="25"/>
      <c r="N168" s="25"/>
      <c r="O168" s="25"/>
      <c r="P168" s="25"/>
      <c r="Q168" s="25"/>
      <c r="R168" s="25"/>
      <c r="S168" s="25"/>
      <c r="T168" s="25"/>
      <c r="U168" s="25"/>
      <c r="V168" s="25"/>
      <c r="W168" s="25"/>
    </row>
    <row r="169" spans="2:23" ht="14.25">
      <c r="B169" s="23"/>
      <c r="C169" s="23"/>
      <c r="D169" s="31"/>
      <c r="E169" s="31"/>
      <c r="F169" s="31"/>
      <c r="G169" s="25"/>
      <c r="H169" s="25"/>
      <c r="I169" s="25"/>
      <c r="J169" s="25"/>
      <c r="K169" s="25"/>
      <c r="L169" s="25"/>
      <c r="M169" s="25"/>
      <c r="N169" s="25"/>
      <c r="O169" s="25"/>
      <c r="P169" s="25"/>
      <c r="Q169" s="25"/>
      <c r="R169" s="25"/>
      <c r="S169" s="25"/>
      <c r="T169" s="25"/>
      <c r="U169" s="25"/>
      <c r="V169" s="25"/>
      <c r="W169" s="25"/>
    </row>
    <row r="170" spans="2:23" ht="14.25">
      <c r="B170" s="23"/>
      <c r="C170" s="23"/>
      <c r="D170" s="31"/>
      <c r="E170" s="31"/>
      <c r="F170" s="31"/>
      <c r="G170" s="25"/>
      <c r="H170" s="25"/>
      <c r="I170" s="25"/>
      <c r="J170" s="25"/>
      <c r="K170" s="25"/>
      <c r="L170" s="25"/>
      <c r="M170" s="25"/>
      <c r="N170" s="25"/>
      <c r="O170" s="25"/>
      <c r="P170" s="25"/>
      <c r="Q170" s="25"/>
      <c r="R170" s="25"/>
      <c r="S170" s="25"/>
      <c r="T170" s="25"/>
      <c r="U170" s="25"/>
      <c r="V170" s="25"/>
      <c r="W170" s="25"/>
    </row>
    <row r="171" spans="2:23" ht="14.25">
      <c r="B171" s="23"/>
      <c r="C171" s="23"/>
      <c r="D171" s="31"/>
      <c r="E171" s="31"/>
      <c r="F171" s="31"/>
      <c r="G171" s="25"/>
      <c r="H171" s="25"/>
      <c r="I171" s="25"/>
      <c r="J171" s="25"/>
      <c r="K171" s="25"/>
      <c r="L171" s="25"/>
      <c r="M171" s="25"/>
      <c r="N171" s="25"/>
      <c r="O171" s="25"/>
      <c r="P171" s="25"/>
      <c r="Q171" s="25"/>
      <c r="R171" s="25"/>
      <c r="S171" s="25"/>
      <c r="T171" s="25"/>
      <c r="U171" s="25"/>
      <c r="V171" s="25"/>
      <c r="W171" s="25"/>
    </row>
    <row r="172" spans="2:23" ht="14.25">
      <c r="B172" s="23"/>
      <c r="C172" s="23"/>
      <c r="D172" s="31"/>
      <c r="E172" s="31"/>
      <c r="F172" s="31"/>
      <c r="G172" s="25"/>
      <c r="H172" s="25"/>
      <c r="I172" s="25"/>
      <c r="J172" s="25"/>
      <c r="K172" s="25"/>
      <c r="L172" s="25"/>
      <c r="M172" s="25"/>
      <c r="N172" s="25"/>
      <c r="O172" s="25"/>
      <c r="P172" s="25"/>
      <c r="Q172" s="25"/>
      <c r="R172" s="25"/>
      <c r="S172" s="25"/>
      <c r="T172" s="25"/>
      <c r="U172" s="25"/>
      <c r="V172" s="25"/>
      <c r="W172" s="25"/>
    </row>
    <row r="173" spans="2:23" ht="14.25">
      <c r="B173" s="23"/>
      <c r="C173" s="23"/>
      <c r="D173" s="31"/>
      <c r="E173" s="31"/>
      <c r="F173" s="31"/>
      <c r="G173" s="25"/>
      <c r="H173" s="25"/>
      <c r="I173" s="25"/>
      <c r="J173" s="25"/>
      <c r="K173" s="25"/>
      <c r="L173" s="25"/>
      <c r="M173" s="25"/>
      <c r="N173" s="25"/>
      <c r="O173" s="25"/>
      <c r="P173" s="25"/>
      <c r="Q173" s="25"/>
      <c r="R173" s="25"/>
      <c r="S173" s="25"/>
      <c r="T173" s="25"/>
      <c r="U173" s="25"/>
      <c r="V173" s="25"/>
      <c r="W173" s="25"/>
    </row>
    <row r="174" spans="2:23" ht="14.25">
      <c r="B174" s="23"/>
      <c r="C174" s="23"/>
      <c r="D174" s="31"/>
      <c r="E174" s="31"/>
      <c r="F174" s="31"/>
      <c r="G174" s="25"/>
      <c r="H174" s="25"/>
      <c r="I174" s="25"/>
      <c r="J174" s="25"/>
      <c r="K174" s="25"/>
      <c r="L174" s="25"/>
      <c r="M174" s="25"/>
      <c r="N174" s="25"/>
      <c r="O174" s="25"/>
      <c r="P174" s="25"/>
      <c r="Q174" s="25"/>
      <c r="R174" s="25"/>
      <c r="S174" s="25"/>
      <c r="T174" s="25"/>
      <c r="U174" s="25"/>
      <c r="V174" s="25"/>
      <c r="W174" s="25"/>
    </row>
    <row r="175" spans="2:23" ht="14.25">
      <c r="B175" s="23"/>
      <c r="C175" s="23"/>
      <c r="D175" s="31"/>
      <c r="E175" s="31"/>
      <c r="F175" s="31"/>
      <c r="G175" s="25"/>
      <c r="H175" s="25"/>
      <c r="I175" s="25"/>
      <c r="J175" s="25"/>
      <c r="K175" s="25"/>
      <c r="L175" s="25"/>
      <c r="M175" s="25"/>
      <c r="N175" s="25"/>
      <c r="O175" s="25"/>
      <c r="P175" s="25"/>
      <c r="Q175" s="25"/>
      <c r="R175" s="25"/>
      <c r="S175" s="25"/>
      <c r="T175" s="25"/>
      <c r="U175" s="25"/>
      <c r="V175" s="25"/>
      <c r="W175" s="25"/>
    </row>
    <row r="176" spans="2:23" ht="14.25">
      <c r="B176" s="23"/>
      <c r="C176" s="23"/>
      <c r="D176" s="31"/>
      <c r="E176" s="31"/>
      <c r="F176" s="31"/>
      <c r="G176" s="25"/>
      <c r="H176" s="25"/>
      <c r="I176" s="25"/>
      <c r="J176" s="25"/>
      <c r="K176" s="25"/>
      <c r="L176" s="25"/>
      <c r="M176" s="25"/>
      <c r="N176" s="25"/>
      <c r="O176" s="25"/>
      <c r="P176" s="25"/>
      <c r="Q176" s="25"/>
      <c r="R176" s="25"/>
      <c r="S176" s="25"/>
      <c r="T176" s="25"/>
      <c r="U176" s="25"/>
      <c r="V176" s="25"/>
      <c r="W176" s="25"/>
    </row>
    <row r="177" spans="2:23" ht="14.25">
      <c r="B177" s="23"/>
      <c r="C177" s="23"/>
      <c r="D177" s="31"/>
      <c r="E177" s="31"/>
      <c r="F177" s="31"/>
      <c r="G177" s="25"/>
      <c r="H177" s="25"/>
      <c r="I177" s="25"/>
      <c r="J177" s="25"/>
      <c r="K177" s="25"/>
      <c r="L177" s="25"/>
      <c r="M177" s="25"/>
      <c r="N177" s="25"/>
      <c r="O177" s="25"/>
      <c r="P177" s="25"/>
      <c r="Q177" s="25"/>
      <c r="R177" s="25"/>
      <c r="S177" s="25"/>
      <c r="T177" s="25"/>
      <c r="U177" s="25"/>
      <c r="V177" s="25"/>
      <c r="W177" s="25"/>
    </row>
    <row r="178" spans="2:23" ht="14.25">
      <c r="B178" s="23"/>
      <c r="C178" s="23"/>
      <c r="D178" s="31"/>
      <c r="E178" s="31"/>
      <c r="F178" s="31"/>
      <c r="G178" s="25"/>
      <c r="H178" s="25"/>
      <c r="I178" s="25"/>
      <c r="J178" s="25"/>
      <c r="K178" s="25"/>
      <c r="L178" s="25"/>
      <c r="M178" s="25"/>
      <c r="N178" s="25"/>
      <c r="O178" s="25"/>
      <c r="P178" s="25"/>
      <c r="Q178" s="25"/>
      <c r="R178" s="25"/>
      <c r="S178" s="25"/>
      <c r="T178" s="25"/>
      <c r="U178" s="25"/>
      <c r="V178" s="25"/>
      <c r="W178" s="25"/>
    </row>
    <row r="179" spans="2:23" ht="14.25">
      <c r="B179" s="23"/>
      <c r="C179" s="23"/>
      <c r="D179" s="31"/>
      <c r="E179" s="31"/>
      <c r="F179" s="31"/>
      <c r="G179" s="25"/>
      <c r="H179" s="25"/>
      <c r="I179" s="25"/>
      <c r="J179" s="25"/>
      <c r="K179" s="25"/>
      <c r="L179" s="25"/>
      <c r="M179" s="25"/>
      <c r="N179" s="25"/>
      <c r="O179" s="25"/>
      <c r="P179" s="25"/>
      <c r="Q179" s="25"/>
      <c r="R179" s="25"/>
      <c r="S179" s="25"/>
      <c r="T179" s="25"/>
      <c r="U179" s="25"/>
      <c r="V179" s="25"/>
      <c r="W179" s="25"/>
    </row>
    <row r="180" spans="2:23" ht="14.25">
      <c r="B180" s="23"/>
      <c r="C180" s="23"/>
      <c r="D180" s="31"/>
      <c r="E180" s="31"/>
      <c r="F180" s="31"/>
      <c r="G180" s="25"/>
      <c r="H180" s="25"/>
      <c r="I180" s="25"/>
      <c r="J180" s="25"/>
      <c r="K180" s="25"/>
      <c r="L180" s="25"/>
      <c r="M180" s="25"/>
      <c r="N180" s="25"/>
      <c r="O180" s="25"/>
      <c r="P180" s="25"/>
      <c r="Q180" s="25"/>
      <c r="R180" s="25"/>
      <c r="S180" s="25"/>
      <c r="T180" s="25"/>
      <c r="U180" s="25"/>
      <c r="V180" s="25"/>
      <c r="W180" s="25"/>
    </row>
    <row r="181" spans="2:23" ht="14.25">
      <c r="B181" s="23"/>
      <c r="C181" s="23"/>
      <c r="D181" s="31"/>
      <c r="E181" s="31"/>
      <c r="F181" s="31"/>
      <c r="G181" s="25"/>
      <c r="H181" s="25"/>
      <c r="I181" s="25"/>
      <c r="J181" s="25"/>
      <c r="K181" s="25"/>
      <c r="L181" s="25"/>
      <c r="M181" s="25"/>
      <c r="N181" s="25"/>
      <c r="O181" s="25"/>
      <c r="P181" s="25"/>
      <c r="Q181" s="25"/>
      <c r="R181" s="25"/>
      <c r="S181" s="25"/>
      <c r="T181" s="25"/>
      <c r="U181" s="25"/>
      <c r="V181" s="25"/>
      <c r="W181" s="25"/>
    </row>
    <row r="182" spans="2:23" ht="14.25">
      <c r="B182" s="23"/>
      <c r="C182" s="23"/>
      <c r="D182" s="31"/>
      <c r="E182" s="31"/>
      <c r="F182" s="31"/>
      <c r="G182" s="25"/>
      <c r="H182" s="25"/>
      <c r="I182" s="25"/>
      <c r="J182" s="25"/>
      <c r="K182" s="25"/>
      <c r="L182" s="25"/>
      <c r="M182" s="25"/>
      <c r="N182" s="25"/>
      <c r="O182" s="25"/>
      <c r="P182" s="25"/>
      <c r="Q182" s="25"/>
      <c r="R182" s="25"/>
      <c r="S182" s="25"/>
      <c r="T182" s="25"/>
      <c r="U182" s="25"/>
      <c r="V182" s="25"/>
      <c r="W182" s="25"/>
    </row>
    <row r="183" spans="2:23" ht="14.25">
      <c r="B183" s="23"/>
      <c r="C183" s="23"/>
      <c r="D183" s="31"/>
      <c r="E183" s="31"/>
      <c r="F183" s="31"/>
      <c r="G183" s="25"/>
      <c r="H183" s="25"/>
      <c r="I183" s="25"/>
      <c r="J183" s="25"/>
      <c r="K183" s="25"/>
      <c r="L183" s="25"/>
      <c r="M183" s="25"/>
      <c r="N183" s="25"/>
      <c r="O183" s="25"/>
      <c r="P183" s="25"/>
      <c r="Q183" s="25"/>
      <c r="R183" s="25"/>
      <c r="S183" s="25"/>
      <c r="T183" s="25"/>
      <c r="U183" s="25"/>
      <c r="V183" s="25"/>
      <c r="W183" s="25"/>
    </row>
    <row r="184" spans="2:23" ht="14.25">
      <c r="B184" s="23"/>
      <c r="C184" s="23"/>
      <c r="D184" s="31"/>
      <c r="E184" s="31"/>
      <c r="F184" s="31"/>
      <c r="G184" s="25"/>
      <c r="H184" s="25"/>
      <c r="I184" s="25"/>
      <c r="J184" s="25"/>
      <c r="K184" s="25"/>
      <c r="L184" s="25"/>
      <c r="M184" s="25"/>
      <c r="N184" s="25"/>
      <c r="O184" s="25"/>
      <c r="P184" s="25"/>
      <c r="Q184" s="25"/>
      <c r="R184" s="25"/>
      <c r="S184" s="25"/>
      <c r="T184" s="25"/>
      <c r="U184" s="25"/>
      <c r="V184" s="25"/>
      <c r="W184" s="25"/>
    </row>
    <row r="185" spans="2:23" ht="14.25">
      <c r="B185" s="23"/>
      <c r="C185" s="23"/>
      <c r="D185" s="31"/>
      <c r="E185" s="31"/>
      <c r="F185" s="31"/>
      <c r="G185" s="25"/>
      <c r="H185" s="25"/>
      <c r="I185" s="25"/>
      <c r="J185" s="25"/>
      <c r="K185" s="25"/>
      <c r="L185" s="25"/>
      <c r="M185" s="25"/>
      <c r="N185" s="25"/>
      <c r="O185" s="25"/>
      <c r="P185" s="25"/>
      <c r="Q185" s="25"/>
      <c r="R185" s="25"/>
      <c r="S185" s="25"/>
      <c r="T185" s="25"/>
      <c r="U185" s="25"/>
      <c r="V185" s="25"/>
      <c r="W185" s="25"/>
    </row>
    <row r="186" spans="2:23" ht="14.25">
      <c r="B186" s="23"/>
      <c r="C186" s="23"/>
      <c r="D186" s="31"/>
      <c r="E186" s="31"/>
      <c r="F186" s="31"/>
      <c r="G186" s="25"/>
      <c r="H186" s="25"/>
      <c r="I186" s="25"/>
      <c r="J186" s="25"/>
      <c r="K186" s="25"/>
      <c r="L186" s="25"/>
      <c r="M186" s="25"/>
      <c r="N186" s="25"/>
      <c r="O186" s="25"/>
      <c r="P186" s="25"/>
      <c r="Q186" s="25"/>
      <c r="R186" s="25"/>
      <c r="S186" s="25"/>
      <c r="T186" s="25"/>
      <c r="U186" s="25"/>
      <c r="V186" s="25"/>
      <c r="W186" s="25"/>
    </row>
    <row r="187" spans="2:23" ht="14.25">
      <c r="B187" s="23"/>
      <c r="C187" s="23"/>
      <c r="D187" s="31"/>
      <c r="E187" s="31"/>
      <c r="F187" s="31"/>
      <c r="G187" s="25"/>
      <c r="H187" s="25"/>
      <c r="I187" s="25"/>
      <c r="J187" s="25"/>
      <c r="K187" s="25"/>
      <c r="L187" s="25"/>
      <c r="M187" s="25"/>
      <c r="N187" s="25"/>
      <c r="O187" s="25"/>
      <c r="P187" s="25"/>
      <c r="Q187" s="25"/>
      <c r="R187" s="25"/>
      <c r="S187" s="25"/>
      <c r="T187" s="25"/>
      <c r="U187" s="25"/>
      <c r="V187" s="25"/>
      <c r="W187" s="25"/>
    </row>
    <row r="188" spans="2:23" ht="14.25">
      <c r="B188" s="23"/>
      <c r="C188" s="23"/>
      <c r="D188" s="31"/>
      <c r="E188" s="31"/>
      <c r="F188" s="31"/>
      <c r="G188" s="25"/>
      <c r="H188" s="25"/>
      <c r="I188" s="25"/>
      <c r="J188" s="25"/>
      <c r="K188" s="25"/>
      <c r="L188" s="25"/>
      <c r="M188" s="25"/>
      <c r="N188" s="25"/>
      <c r="O188" s="25"/>
      <c r="P188" s="25"/>
      <c r="Q188" s="25"/>
      <c r="R188" s="25"/>
      <c r="S188" s="25"/>
      <c r="T188" s="25"/>
      <c r="U188" s="25"/>
      <c r="V188" s="25"/>
      <c r="W188" s="25"/>
    </row>
    <row r="189" spans="2:23" ht="14.25">
      <c r="B189" s="23"/>
      <c r="C189" s="23"/>
      <c r="D189" s="31"/>
      <c r="E189" s="31"/>
      <c r="F189" s="31"/>
      <c r="G189" s="25"/>
      <c r="H189" s="25"/>
      <c r="I189" s="25"/>
      <c r="J189" s="25"/>
      <c r="K189" s="25"/>
      <c r="L189" s="25"/>
      <c r="M189" s="25"/>
      <c r="N189" s="25"/>
      <c r="O189" s="25"/>
      <c r="P189" s="25"/>
      <c r="Q189" s="25"/>
      <c r="R189" s="25"/>
      <c r="S189" s="25"/>
      <c r="T189" s="25"/>
      <c r="U189" s="25"/>
      <c r="V189" s="25"/>
      <c r="W189" s="25"/>
    </row>
    <row r="190" spans="2:23" ht="14.25">
      <c r="B190" s="23"/>
      <c r="C190" s="23"/>
      <c r="D190" s="31"/>
      <c r="E190" s="31"/>
      <c r="F190" s="31"/>
      <c r="G190" s="25"/>
      <c r="H190" s="25"/>
      <c r="I190" s="25"/>
      <c r="J190" s="25"/>
      <c r="K190" s="25"/>
      <c r="L190" s="25"/>
      <c r="M190" s="25"/>
      <c r="N190" s="25"/>
      <c r="O190" s="25"/>
      <c r="P190" s="25"/>
      <c r="Q190" s="25"/>
      <c r="R190" s="25"/>
      <c r="S190" s="25"/>
      <c r="T190" s="25"/>
      <c r="U190" s="25"/>
      <c r="V190" s="25"/>
      <c r="W190" s="25"/>
    </row>
    <row r="191" spans="2:23" ht="14.25">
      <c r="B191" s="23"/>
      <c r="C191" s="23"/>
      <c r="D191" s="31"/>
      <c r="E191" s="31"/>
      <c r="F191" s="31"/>
      <c r="G191" s="25"/>
      <c r="H191" s="25"/>
      <c r="I191" s="25"/>
      <c r="J191" s="25"/>
      <c r="K191" s="25"/>
      <c r="L191" s="25"/>
      <c r="M191" s="25"/>
      <c r="N191" s="25"/>
      <c r="O191" s="25"/>
      <c r="P191" s="25"/>
      <c r="Q191" s="25"/>
      <c r="R191" s="25"/>
      <c r="S191" s="25"/>
      <c r="T191" s="25"/>
      <c r="U191" s="25"/>
      <c r="V191" s="25"/>
      <c r="W191" s="25"/>
    </row>
    <row r="192" spans="2:23" ht="14.25">
      <c r="B192" s="23"/>
      <c r="C192" s="23"/>
      <c r="D192" s="31"/>
      <c r="E192" s="31"/>
      <c r="F192" s="31"/>
      <c r="G192" s="25"/>
      <c r="H192" s="25"/>
      <c r="I192" s="25"/>
      <c r="J192" s="25"/>
      <c r="K192" s="25"/>
      <c r="L192" s="25"/>
      <c r="M192" s="25"/>
      <c r="N192" s="25"/>
      <c r="O192" s="25"/>
      <c r="P192" s="25"/>
      <c r="Q192" s="25"/>
      <c r="R192" s="25"/>
      <c r="S192" s="25"/>
      <c r="T192" s="25"/>
      <c r="U192" s="25"/>
      <c r="V192" s="25"/>
      <c r="W192" s="25"/>
    </row>
    <row r="193" spans="2:23" ht="14.25">
      <c r="B193" s="23"/>
      <c r="C193" s="23"/>
      <c r="D193" s="31"/>
      <c r="E193" s="31"/>
      <c r="F193" s="31"/>
      <c r="G193" s="25"/>
      <c r="H193" s="25"/>
      <c r="I193" s="25"/>
      <c r="J193" s="25"/>
      <c r="K193" s="25"/>
      <c r="L193" s="25"/>
      <c r="M193" s="25"/>
      <c r="N193" s="25"/>
      <c r="O193" s="25"/>
      <c r="P193" s="25"/>
      <c r="Q193" s="25"/>
      <c r="R193" s="25"/>
      <c r="S193" s="25"/>
      <c r="T193" s="25"/>
      <c r="U193" s="25"/>
      <c r="V193" s="25"/>
      <c r="W193" s="25"/>
    </row>
    <row r="194" spans="2:23" ht="14.25">
      <c r="B194" s="23"/>
      <c r="C194" s="23"/>
      <c r="D194" s="31"/>
      <c r="E194" s="31"/>
      <c r="F194" s="31"/>
      <c r="G194" s="25"/>
      <c r="H194" s="25"/>
      <c r="I194" s="25"/>
      <c r="J194" s="25"/>
      <c r="K194" s="25"/>
      <c r="L194" s="25"/>
      <c r="M194" s="25"/>
      <c r="N194" s="25"/>
      <c r="O194" s="25"/>
      <c r="P194" s="25"/>
      <c r="Q194" s="25"/>
      <c r="R194" s="25"/>
      <c r="S194" s="25"/>
      <c r="T194" s="25"/>
      <c r="U194" s="25"/>
      <c r="V194" s="25"/>
      <c r="W194" s="25"/>
    </row>
    <row r="195" spans="2:23" ht="14.25">
      <c r="B195" s="23"/>
      <c r="C195" s="23"/>
      <c r="D195" s="31"/>
      <c r="E195" s="31"/>
      <c r="F195" s="31"/>
      <c r="G195" s="25"/>
      <c r="H195" s="25"/>
      <c r="I195" s="25"/>
      <c r="J195" s="25"/>
      <c r="K195" s="25"/>
      <c r="L195" s="25"/>
      <c r="M195" s="25"/>
      <c r="N195" s="25"/>
      <c r="O195" s="25"/>
      <c r="P195" s="25"/>
      <c r="Q195" s="25"/>
      <c r="R195" s="25"/>
      <c r="S195" s="25"/>
      <c r="T195" s="25"/>
      <c r="U195" s="25"/>
      <c r="V195" s="25"/>
      <c r="W195" s="25"/>
    </row>
    <row r="196" spans="2:23" ht="14.25">
      <c r="B196" s="23"/>
      <c r="C196" s="23"/>
      <c r="D196" s="31"/>
      <c r="E196" s="31"/>
      <c r="F196" s="31"/>
      <c r="G196" s="25"/>
      <c r="H196" s="25"/>
      <c r="I196" s="25"/>
      <c r="J196" s="25"/>
      <c r="K196" s="25"/>
      <c r="L196" s="25"/>
      <c r="M196" s="25"/>
      <c r="N196" s="25"/>
      <c r="O196" s="25"/>
      <c r="P196" s="25"/>
      <c r="Q196" s="25"/>
      <c r="R196" s="25"/>
      <c r="S196" s="25"/>
      <c r="T196" s="25"/>
      <c r="U196" s="25"/>
      <c r="V196" s="25"/>
      <c r="W196" s="25"/>
    </row>
    <row r="197" spans="2:23" ht="14.25">
      <c r="B197" s="23"/>
      <c r="C197" s="23"/>
      <c r="D197" s="31"/>
      <c r="E197" s="31"/>
      <c r="F197" s="31"/>
      <c r="G197" s="25"/>
      <c r="H197" s="25"/>
      <c r="I197" s="25"/>
      <c r="J197" s="25"/>
      <c r="K197" s="25"/>
      <c r="L197" s="25"/>
      <c r="M197" s="25"/>
      <c r="N197" s="25"/>
      <c r="O197" s="25"/>
      <c r="P197" s="25"/>
      <c r="Q197" s="25"/>
      <c r="R197" s="25"/>
      <c r="S197" s="25"/>
      <c r="T197" s="25"/>
      <c r="U197" s="25"/>
      <c r="V197" s="25"/>
      <c r="W197" s="25"/>
    </row>
    <row r="198" spans="2:23" ht="14.25">
      <c r="B198" s="23"/>
      <c r="C198" s="23"/>
      <c r="D198" s="31"/>
      <c r="E198" s="31"/>
      <c r="F198" s="31"/>
      <c r="G198" s="25"/>
      <c r="H198" s="25"/>
      <c r="I198" s="25"/>
      <c r="J198" s="25"/>
      <c r="K198" s="25"/>
      <c r="L198" s="25"/>
      <c r="M198" s="25"/>
      <c r="N198" s="25"/>
      <c r="O198" s="25"/>
      <c r="P198" s="25"/>
      <c r="Q198" s="25"/>
      <c r="R198" s="25"/>
      <c r="S198" s="25"/>
      <c r="T198" s="25"/>
      <c r="U198" s="25"/>
      <c r="V198" s="25"/>
      <c r="W198" s="25"/>
    </row>
    <row r="199" spans="2:23" ht="14.25">
      <c r="B199" s="23"/>
      <c r="C199" s="23"/>
      <c r="D199" s="31"/>
      <c r="E199" s="31"/>
      <c r="F199" s="31"/>
      <c r="G199" s="25"/>
      <c r="H199" s="25"/>
      <c r="I199" s="25"/>
      <c r="J199" s="25"/>
      <c r="K199" s="25"/>
      <c r="L199" s="25"/>
      <c r="M199" s="25"/>
      <c r="N199" s="25"/>
      <c r="O199" s="25"/>
      <c r="P199" s="25"/>
      <c r="Q199" s="25"/>
      <c r="R199" s="25"/>
      <c r="S199" s="25"/>
      <c r="T199" s="25"/>
      <c r="U199" s="25"/>
      <c r="V199" s="25"/>
      <c r="W199" s="25"/>
    </row>
    <row r="200" spans="2:23" ht="14.25">
      <c r="B200" s="23"/>
      <c r="C200" s="23"/>
      <c r="D200" s="31"/>
      <c r="E200" s="31"/>
      <c r="F200" s="31"/>
      <c r="G200" s="25"/>
      <c r="H200" s="25"/>
      <c r="I200" s="25"/>
      <c r="J200" s="25"/>
      <c r="K200" s="25"/>
      <c r="L200" s="25"/>
      <c r="M200" s="25"/>
      <c r="N200" s="25"/>
      <c r="O200" s="25"/>
      <c r="P200" s="25"/>
      <c r="Q200" s="25"/>
      <c r="R200" s="25"/>
      <c r="S200" s="25"/>
      <c r="T200" s="25"/>
      <c r="U200" s="25"/>
      <c r="V200" s="25"/>
      <c r="W200" s="25"/>
    </row>
    <row r="201" spans="2:23" ht="14.25">
      <c r="B201" s="23"/>
      <c r="C201" s="23"/>
      <c r="D201" s="31"/>
      <c r="E201" s="31"/>
      <c r="F201" s="31"/>
      <c r="G201" s="25"/>
      <c r="H201" s="25"/>
      <c r="I201" s="25"/>
      <c r="J201" s="25"/>
      <c r="K201" s="25"/>
      <c r="L201" s="25"/>
      <c r="M201" s="25"/>
      <c r="N201" s="25"/>
      <c r="O201" s="25"/>
      <c r="P201" s="25"/>
      <c r="Q201" s="25"/>
      <c r="R201" s="25"/>
      <c r="S201" s="25"/>
      <c r="T201" s="25"/>
      <c r="U201" s="25"/>
      <c r="V201" s="25"/>
      <c r="W201" s="25"/>
    </row>
    <row r="202" spans="2:23" ht="14.25">
      <c r="B202" s="23"/>
      <c r="C202" s="23"/>
      <c r="D202" s="31"/>
      <c r="E202" s="31"/>
      <c r="F202" s="31"/>
      <c r="G202" s="25"/>
      <c r="H202" s="25"/>
      <c r="I202" s="25"/>
      <c r="J202" s="25"/>
      <c r="K202" s="25"/>
      <c r="L202" s="25"/>
      <c r="M202" s="25"/>
      <c r="N202" s="25"/>
      <c r="O202" s="25"/>
      <c r="P202" s="25"/>
      <c r="Q202" s="25"/>
      <c r="R202" s="25"/>
      <c r="S202" s="25"/>
      <c r="T202" s="25"/>
      <c r="U202" s="25"/>
      <c r="V202" s="25"/>
      <c r="W202" s="25"/>
    </row>
    <row r="203" spans="2:23" ht="14.25">
      <c r="B203" s="23"/>
      <c r="C203" s="23"/>
      <c r="D203" s="31"/>
      <c r="E203" s="31"/>
      <c r="F203" s="31"/>
      <c r="G203" s="25"/>
      <c r="H203" s="25"/>
      <c r="I203" s="25"/>
      <c r="J203" s="25"/>
      <c r="K203" s="25"/>
      <c r="L203" s="25"/>
      <c r="M203" s="25"/>
      <c r="N203" s="25"/>
      <c r="O203" s="25"/>
      <c r="P203" s="25"/>
      <c r="Q203" s="25"/>
      <c r="R203" s="25"/>
      <c r="S203" s="25"/>
      <c r="T203" s="25"/>
      <c r="U203" s="25"/>
      <c r="V203" s="25"/>
      <c r="W203" s="25"/>
    </row>
    <row r="204" spans="2:23" ht="14.25">
      <c r="B204" s="23"/>
      <c r="C204" s="23"/>
      <c r="D204" s="31"/>
      <c r="E204" s="31"/>
      <c r="F204" s="31"/>
      <c r="G204" s="25"/>
      <c r="H204" s="25"/>
      <c r="I204" s="25"/>
      <c r="J204" s="25"/>
      <c r="K204" s="25"/>
      <c r="L204" s="25"/>
      <c r="M204" s="25"/>
      <c r="N204" s="25"/>
      <c r="O204" s="25"/>
      <c r="P204" s="25"/>
      <c r="Q204" s="25"/>
      <c r="R204" s="25"/>
      <c r="S204" s="25"/>
      <c r="T204" s="25"/>
      <c r="U204" s="25"/>
      <c r="V204" s="25"/>
      <c r="W204" s="25"/>
    </row>
    <row r="205" spans="2:23" ht="14.25">
      <c r="B205" s="23"/>
      <c r="C205" s="23"/>
      <c r="D205" s="31"/>
      <c r="E205" s="31"/>
      <c r="F205" s="31"/>
      <c r="G205" s="25"/>
      <c r="H205" s="25"/>
      <c r="I205" s="25"/>
      <c r="J205" s="25"/>
      <c r="K205" s="25"/>
      <c r="L205" s="25"/>
      <c r="M205" s="25"/>
      <c r="N205" s="25"/>
      <c r="O205" s="25"/>
      <c r="P205" s="25"/>
      <c r="Q205" s="25"/>
      <c r="R205" s="25"/>
      <c r="S205" s="25"/>
      <c r="T205" s="25"/>
      <c r="U205" s="25"/>
      <c r="V205" s="25"/>
      <c r="W205" s="25"/>
    </row>
    <row r="206" spans="2:23" ht="14.25">
      <c r="B206" s="23"/>
      <c r="C206" s="23"/>
      <c r="D206" s="31"/>
      <c r="E206" s="31"/>
      <c r="F206" s="31"/>
      <c r="G206" s="25"/>
      <c r="H206" s="25"/>
      <c r="I206" s="25"/>
      <c r="J206" s="25"/>
      <c r="K206" s="25"/>
      <c r="L206" s="25"/>
      <c r="M206" s="25"/>
      <c r="N206" s="25"/>
      <c r="O206" s="25"/>
      <c r="P206" s="25"/>
      <c r="Q206" s="25"/>
      <c r="R206" s="25"/>
      <c r="S206" s="25"/>
      <c r="T206" s="25"/>
      <c r="U206" s="25"/>
      <c r="V206" s="25"/>
      <c r="W206" s="25"/>
    </row>
    <row r="207" spans="2:23" ht="14.25">
      <c r="B207" s="23"/>
      <c r="C207" s="23"/>
      <c r="D207" s="31"/>
      <c r="E207" s="31"/>
      <c r="F207" s="31"/>
      <c r="G207" s="25"/>
      <c r="H207" s="25"/>
      <c r="I207" s="25"/>
      <c r="J207" s="25"/>
      <c r="K207" s="25"/>
      <c r="L207" s="25"/>
      <c r="M207" s="25"/>
      <c r="N207" s="25"/>
      <c r="O207" s="25"/>
      <c r="P207" s="25"/>
      <c r="Q207" s="25"/>
      <c r="R207" s="25"/>
      <c r="S207" s="25"/>
      <c r="T207" s="25"/>
      <c r="U207" s="25"/>
      <c r="V207" s="25"/>
      <c r="W207" s="25"/>
    </row>
    <row r="208" spans="2:23" ht="14.25">
      <c r="B208" s="23"/>
      <c r="C208" s="23"/>
      <c r="D208" s="31"/>
      <c r="E208" s="31"/>
      <c r="F208" s="31"/>
      <c r="G208" s="25"/>
      <c r="H208" s="25"/>
      <c r="I208" s="25"/>
      <c r="J208" s="25"/>
      <c r="K208" s="25"/>
      <c r="L208" s="25"/>
      <c r="M208" s="25"/>
      <c r="N208" s="25"/>
      <c r="O208" s="25"/>
      <c r="P208" s="25"/>
      <c r="Q208" s="25"/>
      <c r="R208" s="25"/>
      <c r="S208" s="25"/>
      <c r="T208" s="25"/>
      <c r="U208" s="25"/>
      <c r="V208" s="25"/>
      <c r="W208" s="25"/>
    </row>
    <row r="209" spans="2:23" ht="14.25">
      <c r="B209" s="23"/>
      <c r="C209" s="23"/>
      <c r="D209" s="31"/>
      <c r="E209" s="31"/>
      <c r="F209" s="31"/>
      <c r="G209" s="25"/>
      <c r="H209" s="25"/>
      <c r="I209" s="25"/>
      <c r="J209" s="25"/>
      <c r="K209" s="25"/>
      <c r="L209" s="25"/>
      <c r="M209" s="25"/>
      <c r="N209" s="25"/>
      <c r="O209" s="25"/>
      <c r="P209" s="25"/>
      <c r="Q209" s="25"/>
      <c r="R209" s="25"/>
      <c r="S209" s="25"/>
      <c r="T209" s="25"/>
      <c r="U209" s="25"/>
      <c r="V209" s="25"/>
      <c r="W209" s="25"/>
    </row>
    <row r="210" spans="2:23" ht="14.25">
      <c r="B210" s="23"/>
      <c r="C210" s="23"/>
      <c r="D210" s="31"/>
      <c r="E210" s="31"/>
      <c r="F210" s="31"/>
      <c r="G210" s="25"/>
      <c r="H210" s="25"/>
      <c r="I210" s="25"/>
      <c r="J210" s="25"/>
      <c r="K210" s="25"/>
      <c r="L210" s="25"/>
      <c r="M210" s="25"/>
      <c r="N210" s="25"/>
      <c r="O210" s="25"/>
      <c r="P210" s="25"/>
      <c r="Q210" s="25"/>
      <c r="R210" s="25"/>
      <c r="S210" s="25"/>
      <c r="T210" s="25"/>
      <c r="U210" s="25"/>
      <c r="V210" s="25"/>
      <c r="W210" s="25"/>
    </row>
    <row r="211" spans="2:23" ht="14.25">
      <c r="B211" s="23"/>
      <c r="C211" s="23"/>
      <c r="D211" s="31"/>
      <c r="E211" s="31"/>
      <c r="F211" s="31"/>
      <c r="G211" s="25"/>
      <c r="H211" s="25"/>
      <c r="I211" s="25"/>
      <c r="J211" s="25"/>
      <c r="K211" s="25"/>
      <c r="L211" s="25"/>
      <c r="M211" s="25"/>
      <c r="N211" s="25"/>
      <c r="O211" s="25"/>
      <c r="P211" s="25"/>
      <c r="Q211" s="25"/>
      <c r="R211" s="25"/>
      <c r="S211" s="25"/>
      <c r="T211" s="25"/>
      <c r="U211" s="25"/>
      <c r="V211" s="25"/>
      <c r="W211" s="25"/>
    </row>
    <row r="212" spans="2:23" ht="14.25">
      <c r="B212" s="23"/>
      <c r="C212" s="23"/>
      <c r="D212" s="31"/>
      <c r="E212" s="31"/>
      <c r="F212" s="31"/>
      <c r="G212" s="25"/>
      <c r="H212" s="25"/>
      <c r="I212" s="25"/>
      <c r="J212" s="25"/>
      <c r="K212" s="25"/>
      <c r="L212" s="25"/>
      <c r="M212" s="25"/>
      <c r="N212" s="25"/>
      <c r="O212" s="25"/>
      <c r="P212" s="25"/>
      <c r="Q212" s="25"/>
      <c r="R212" s="25"/>
      <c r="S212" s="25"/>
      <c r="T212" s="25"/>
      <c r="U212" s="25"/>
      <c r="V212" s="25"/>
      <c r="W212" s="25"/>
    </row>
    <row r="213" spans="2:23" ht="14.25">
      <c r="B213" s="23"/>
      <c r="C213" s="23"/>
      <c r="D213" s="31"/>
      <c r="E213" s="31"/>
      <c r="F213" s="31"/>
      <c r="G213" s="25"/>
      <c r="H213" s="25"/>
      <c r="I213" s="25"/>
      <c r="J213" s="25"/>
      <c r="K213" s="25"/>
      <c r="L213" s="25"/>
      <c r="M213" s="25"/>
      <c r="N213" s="25"/>
      <c r="O213" s="25"/>
      <c r="P213" s="25"/>
      <c r="Q213" s="25"/>
      <c r="R213" s="25"/>
      <c r="S213" s="25"/>
      <c r="T213" s="25"/>
      <c r="U213" s="25"/>
      <c r="V213" s="25"/>
      <c r="W213" s="25"/>
    </row>
    <row r="214" spans="2:23" ht="14.25">
      <c r="B214" s="23"/>
      <c r="C214" s="23"/>
      <c r="D214" s="31"/>
      <c r="E214" s="31"/>
      <c r="F214" s="31"/>
      <c r="G214" s="25"/>
      <c r="H214" s="25"/>
      <c r="I214" s="25"/>
      <c r="J214" s="25"/>
      <c r="K214" s="25"/>
      <c r="L214" s="25"/>
      <c r="M214" s="25"/>
      <c r="N214" s="25"/>
      <c r="O214" s="25"/>
      <c r="P214" s="25"/>
      <c r="Q214" s="25"/>
      <c r="R214" s="25"/>
      <c r="S214" s="25"/>
      <c r="T214" s="25"/>
      <c r="U214" s="25"/>
      <c r="V214" s="25"/>
      <c r="W214" s="25"/>
    </row>
    <row r="215" spans="2:23" ht="14.25">
      <c r="B215" s="23"/>
      <c r="C215" s="23"/>
      <c r="D215" s="31"/>
      <c r="E215" s="31"/>
      <c r="F215" s="31"/>
      <c r="G215" s="25"/>
      <c r="H215" s="25"/>
      <c r="I215" s="25"/>
      <c r="J215" s="25"/>
      <c r="K215" s="25"/>
      <c r="L215" s="25"/>
      <c r="M215" s="25"/>
      <c r="N215" s="25"/>
      <c r="O215" s="25"/>
      <c r="P215" s="25"/>
      <c r="Q215" s="25"/>
      <c r="R215" s="25"/>
      <c r="S215" s="25"/>
      <c r="T215" s="25"/>
      <c r="U215" s="25"/>
      <c r="V215" s="25"/>
      <c r="W215" s="25"/>
    </row>
    <row r="216" spans="2:23" ht="14.25">
      <c r="B216" s="23"/>
      <c r="C216" s="23"/>
      <c r="D216" s="31"/>
      <c r="E216" s="31"/>
      <c r="F216" s="31"/>
      <c r="G216" s="25"/>
      <c r="H216" s="25"/>
      <c r="I216" s="25"/>
      <c r="J216" s="25"/>
      <c r="K216" s="25"/>
      <c r="L216" s="25"/>
      <c r="M216" s="25"/>
      <c r="N216" s="25"/>
      <c r="O216" s="25"/>
      <c r="P216" s="25"/>
      <c r="Q216" s="25"/>
      <c r="R216" s="25"/>
      <c r="S216" s="25"/>
      <c r="T216" s="25"/>
      <c r="U216" s="25"/>
      <c r="V216" s="25"/>
      <c r="W216" s="25"/>
    </row>
    <row r="217" spans="2:23" ht="14.25">
      <c r="B217" s="23"/>
      <c r="C217" s="23"/>
      <c r="D217" s="31"/>
      <c r="E217" s="31"/>
      <c r="F217" s="31"/>
      <c r="G217" s="25"/>
      <c r="H217" s="25"/>
      <c r="I217" s="25"/>
      <c r="J217" s="25"/>
      <c r="K217" s="25"/>
      <c r="L217" s="25"/>
      <c r="M217" s="25"/>
      <c r="N217" s="25"/>
      <c r="O217" s="25"/>
      <c r="P217" s="25"/>
      <c r="Q217" s="25"/>
      <c r="R217" s="25"/>
      <c r="S217" s="25"/>
      <c r="T217" s="25"/>
      <c r="U217" s="25"/>
      <c r="V217" s="25"/>
      <c r="W217" s="25"/>
    </row>
    <row r="218" spans="2:23" ht="14.25">
      <c r="B218" s="23"/>
      <c r="C218" s="23"/>
      <c r="D218" s="31"/>
      <c r="E218" s="31"/>
      <c r="F218" s="31"/>
      <c r="G218" s="25"/>
      <c r="H218" s="25"/>
      <c r="I218" s="25"/>
      <c r="J218" s="25"/>
      <c r="K218" s="25"/>
      <c r="L218" s="25"/>
      <c r="M218" s="25"/>
      <c r="N218" s="25"/>
      <c r="O218" s="25"/>
      <c r="P218" s="25"/>
      <c r="Q218" s="25"/>
      <c r="R218" s="25"/>
      <c r="S218" s="25"/>
      <c r="T218" s="25"/>
      <c r="U218" s="25"/>
      <c r="V218" s="25"/>
      <c r="W218" s="25"/>
    </row>
    <row r="219" spans="2:23" ht="14.25">
      <c r="B219" s="23"/>
      <c r="C219" s="23"/>
      <c r="D219" s="31"/>
      <c r="E219" s="31"/>
      <c r="F219" s="31"/>
      <c r="G219" s="25"/>
      <c r="H219" s="25"/>
      <c r="I219" s="25"/>
      <c r="J219" s="25"/>
      <c r="K219" s="25"/>
      <c r="L219" s="25"/>
      <c r="M219" s="25"/>
      <c r="N219" s="25"/>
      <c r="O219" s="25"/>
      <c r="P219" s="25"/>
      <c r="Q219" s="25"/>
      <c r="R219" s="25"/>
      <c r="S219" s="25"/>
      <c r="T219" s="25"/>
      <c r="U219" s="25"/>
      <c r="V219" s="25"/>
      <c r="W219" s="25"/>
    </row>
    <row r="220" spans="2:23" ht="14.25">
      <c r="B220" s="23"/>
      <c r="C220" s="23"/>
      <c r="D220" s="31"/>
      <c r="E220" s="31"/>
      <c r="F220" s="31"/>
      <c r="G220" s="25"/>
      <c r="H220" s="25"/>
      <c r="I220" s="25"/>
      <c r="J220" s="25"/>
      <c r="K220" s="25"/>
      <c r="L220" s="25"/>
      <c r="M220" s="25"/>
      <c r="N220" s="25"/>
      <c r="O220" s="25"/>
      <c r="P220" s="25"/>
      <c r="Q220" s="25"/>
      <c r="R220" s="25"/>
      <c r="S220" s="25"/>
      <c r="T220" s="25"/>
      <c r="U220" s="25"/>
      <c r="V220" s="25"/>
      <c r="W220" s="25"/>
    </row>
    <row r="221" spans="2:23" ht="14.25">
      <c r="B221" s="23"/>
      <c r="C221" s="23"/>
      <c r="D221" s="31"/>
      <c r="E221" s="31"/>
      <c r="F221" s="31"/>
      <c r="G221" s="25"/>
      <c r="H221" s="25"/>
      <c r="I221" s="25"/>
      <c r="J221" s="25"/>
      <c r="K221" s="25"/>
      <c r="L221" s="25"/>
      <c r="M221" s="25"/>
      <c r="N221" s="25"/>
      <c r="O221" s="25"/>
      <c r="P221" s="25"/>
      <c r="Q221" s="25"/>
      <c r="R221" s="25"/>
      <c r="S221" s="25"/>
      <c r="T221" s="25"/>
      <c r="U221" s="25"/>
      <c r="V221" s="25"/>
      <c r="W221" s="25"/>
    </row>
    <row r="222" spans="2:23" ht="14.25">
      <c r="B222" s="23"/>
      <c r="C222" s="23"/>
      <c r="D222" s="31"/>
      <c r="E222" s="31"/>
      <c r="F222" s="31"/>
      <c r="G222" s="25"/>
      <c r="H222" s="25"/>
      <c r="I222" s="25"/>
      <c r="J222" s="25"/>
      <c r="K222" s="25"/>
      <c r="L222" s="25"/>
      <c r="M222" s="25"/>
      <c r="N222" s="25"/>
      <c r="O222" s="25"/>
      <c r="P222" s="25"/>
      <c r="Q222" s="25"/>
      <c r="R222" s="25"/>
      <c r="S222" s="25"/>
      <c r="T222" s="25"/>
      <c r="U222" s="25"/>
      <c r="V222" s="25"/>
      <c r="W222" s="25"/>
    </row>
    <row r="223" spans="2:23" ht="14.25">
      <c r="B223" s="23"/>
      <c r="C223" s="23"/>
      <c r="D223" s="31"/>
      <c r="E223" s="31"/>
      <c r="F223" s="31"/>
      <c r="G223" s="25"/>
      <c r="H223" s="25"/>
      <c r="I223" s="25"/>
      <c r="J223" s="25"/>
      <c r="K223" s="25"/>
      <c r="L223" s="25"/>
      <c r="M223" s="25"/>
      <c r="N223" s="25"/>
      <c r="O223" s="25"/>
      <c r="P223" s="25"/>
      <c r="Q223" s="25"/>
      <c r="R223" s="25"/>
      <c r="S223" s="25"/>
      <c r="T223" s="25"/>
      <c r="U223" s="25"/>
      <c r="V223" s="25"/>
      <c r="W223" s="25"/>
    </row>
    <row r="224" spans="2:23" ht="14.25">
      <c r="B224" s="23"/>
      <c r="C224" s="23"/>
      <c r="D224" s="31"/>
      <c r="E224" s="31"/>
      <c r="F224" s="31"/>
      <c r="G224" s="25"/>
      <c r="H224" s="25"/>
      <c r="I224" s="25"/>
      <c r="J224" s="25"/>
      <c r="K224" s="25"/>
      <c r="L224" s="25"/>
      <c r="M224" s="25"/>
      <c r="N224" s="25"/>
      <c r="O224" s="25"/>
      <c r="P224" s="25"/>
      <c r="Q224" s="25"/>
      <c r="R224" s="25"/>
      <c r="S224" s="25"/>
      <c r="T224" s="25"/>
      <c r="U224" s="25"/>
      <c r="V224" s="25"/>
      <c r="W224" s="25"/>
    </row>
    <row r="225" spans="2:23" ht="14.25">
      <c r="B225" s="23"/>
      <c r="C225" s="23"/>
      <c r="D225" s="31"/>
      <c r="E225" s="31"/>
      <c r="F225" s="31"/>
      <c r="G225" s="25"/>
      <c r="H225" s="25"/>
      <c r="I225" s="25"/>
      <c r="J225" s="25"/>
      <c r="K225" s="25"/>
      <c r="L225" s="25"/>
      <c r="M225" s="25"/>
      <c r="N225" s="25"/>
      <c r="O225" s="25"/>
      <c r="P225" s="25"/>
      <c r="Q225" s="25"/>
      <c r="R225" s="25"/>
      <c r="S225" s="25"/>
      <c r="T225" s="25"/>
      <c r="U225" s="25"/>
      <c r="V225" s="25"/>
      <c r="W225" s="25"/>
    </row>
    <row r="226" spans="2:23" ht="14.25">
      <c r="B226" s="23"/>
      <c r="C226" s="23"/>
      <c r="D226" s="31"/>
      <c r="E226" s="31"/>
      <c r="F226" s="31"/>
      <c r="G226" s="25"/>
      <c r="H226" s="25"/>
      <c r="I226" s="25"/>
      <c r="J226" s="25"/>
      <c r="K226" s="25"/>
      <c r="L226" s="25"/>
      <c r="M226" s="25"/>
      <c r="N226" s="25"/>
      <c r="O226" s="25"/>
      <c r="P226" s="25"/>
      <c r="Q226" s="25"/>
      <c r="R226" s="25"/>
      <c r="S226" s="25"/>
      <c r="T226" s="25"/>
      <c r="U226" s="25"/>
      <c r="V226" s="25"/>
      <c r="W226" s="25"/>
    </row>
    <row r="227" spans="2:23" ht="14.25">
      <c r="B227" s="23"/>
      <c r="C227" s="23"/>
      <c r="D227" s="31"/>
      <c r="E227" s="31"/>
      <c r="F227" s="31"/>
      <c r="G227" s="25"/>
      <c r="H227" s="25"/>
      <c r="I227" s="25"/>
      <c r="J227" s="25"/>
      <c r="K227" s="25"/>
      <c r="L227" s="25"/>
      <c r="M227" s="25"/>
      <c r="N227" s="25"/>
      <c r="O227" s="25"/>
      <c r="P227" s="25"/>
      <c r="Q227" s="25"/>
      <c r="R227" s="25"/>
      <c r="S227" s="25"/>
      <c r="T227" s="25"/>
      <c r="U227" s="25"/>
      <c r="V227" s="25"/>
      <c r="W227" s="25"/>
    </row>
    <row r="228" spans="2:23" ht="14.25">
      <c r="B228" s="23"/>
      <c r="C228" s="23"/>
      <c r="D228" s="31"/>
      <c r="E228" s="31"/>
      <c r="F228" s="31"/>
      <c r="G228" s="25"/>
      <c r="H228" s="25"/>
      <c r="I228" s="25"/>
      <c r="J228" s="25"/>
      <c r="K228" s="25"/>
      <c r="L228" s="25"/>
      <c r="M228" s="25"/>
      <c r="N228" s="25"/>
      <c r="O228" s="25"/>
      <c r="P228" s="25"/>
      <c r="Q228" s="25"/>
      <c r="R228" s="25"/>
      <c r="S228" s="25"/>
      <c r="T228" s="25"/>
      <c r="U228" s="25"/>
      <c r="V228" s="25"/>
      <c r="W228" s="25"/>
    </row>
    <row r="229" spans="2:23" ht="14.25">
      <c r="B229" s="23"/>
      <c r="C229" s="23"/>
      <c r="D229" s="31"/>
      <c r="E229" s="31"/>
      <c r="F229" s="31"/>
      <c r="G229" s="25"/>
      <c r="H229" s="25"/>
      <c r="I229" s="25"/>
      <c r="J229" s="25"/>
      <c r="K229" s="25"/>
      <c r="L229" s="25"/>
      <c r="M229" s="25"/>
      <c r="N229" s="25"/>
      <c r="O229" s="25"/>
      <c r="P229" s="25"/>
      <c r="Q229" s="25"/>
      <c r="R229" s="25"/>
      <c r="S229" s="25"/>
      <c r="T229" s="25"/>
      <c r="U229" s="25"/>
      <c r="V229" s="25"/>
      <c r="W229" s="25"/>
    </row>
    <row r="230" spans="2:23" ht="14.25">
      <c r="B230" s="23"/>
      <c r="C230" s="23"/>
      <c r="D230" s="31"/>
      <c r="E230" s="31"/>
      <c r="F230" s="31"/>
      <c r="G230" s="25"/>
      <c r="H230" s="25"/>
      <c r="I230" s="25"/>
      <c r="J230" s="25"/>
      <c r="K230" s="25"/>
      <c r="L230" s="25"/>
      <c r="M230" s="25"/>
      <c r="N230" s="25"/>
      <c r="O230" s="25"/>
      <c r="P230" s="25"/>
      <c r="Q230" s="25"/>
      <c r="R230" s="25"/>
      <c r="S230" s="25"/>
      <c r="T230" s="25"/>
      <c r="U230" s="25"/>
      <c r="V230" s="25"/>
      <c r="W230" s="25"/>
    </row>
    <row r="231" spans="2:23" ht="14.25">
      <c r="B231" s="23"/>
      <c r="C231" s="23"/>
      <c r="D231" s="31"/>
      <c r="E231" s="31"/>
      <c r="F231" s="31"/>
      <c r="G231" s="25"/>
      <c r="H231" s="25"/>
      <c r="I231" s="25"/>
      <c r="J231" s="25"/>
      <c r="K231" s="25"/>
      <c r="L231" s="25"/>
      <c r="M231" s="25"/>
      <c r="N231" s="25"/>
      <c r="O231" s="25"/>
      <c r="P231" s="25"/>
      <c r="Q231" s="25"/>
      <c r="R231" s="25"/>
      <c r="S231" s="25"/>
      <c r="T231" s="25"/>
      <c r="U231" s="25"/>
      <c r="V231" s="25"/>
      <c r="W231" s="25"/>
    </row>
    <row r="232" spans="2:23" ht="14.25">
      <c r="B232" s="23"/>
      <c r="C232" s="23"/>
      <c r="D232" s="31"/>
      <c r="E232" s="31"/>
      <c r="F232" s="31"/>
      <c r="G232" s="25"/>
      <c r="H232" s="25"/>
      <c r="I232" s="25"/>
      <c r="J232" s="25"/>
      <c r="K232" s="25"/>
      <c r="L232" s="25"/>
      <c r="M232" s="25"/>
      <c r="N232" s="25"/>
      <c r="O232" s="25"/>
      <c r="P232" s="25"/>
      <c r="Q232" s="25"/>
      <c r="R232" s="25"/>
      <c r="S232" s="25"/>
      <c r="T232" s="25"/>
      <c r="U232" s="25"/>
      <c r="V232" s="25"/>
      <c r="W232" s="25"/>
    </row>
    <row r="233" spans="2:23" ht="14.25">
      <c r="B233" s="23"/>
      <c r="C233" s="23"/>
      <c r="D233" s="31"/>
      <c r="E233" s="31"/>
      <c r="F233" s="31"/>
      <c r="G233" s="25"/>
      <c r="H233" s="25"/>
      <c r="I233" s="25"/>
      <c r="J233" s="25"/>
      <c r="K233" s="25"/>
      <c r="L233" s="25"/>
      <c r="M233" s="25"/>
      <c r="N233" s="25"/>
      <c r="O233" s="25"/>
      <c r="P233" s="25"/>
      <c r="Q233" s="25"/>
      <c r="R233" s="25"/>
      <c r="S233" s="25"/>
      <c r="T233" s="25"/>
      <c r="U233" s="25"/>
      <c r="V233" s="25"/>
      <c r="W233" s="25"/>
    </row>
    <row r="234" spans="2:23" ht="14.25">
      <c r="B234" s="23"/>
      <c r="C234" s="23"/>
      <c r="D234" s="31"/>
      <c r="E234" s="31"/>
      <c r="F234" s="31"/>
      <c r="G234" s="25"/>
      <c r="H234" s="25"/>
      <c r="I234" s="25"/>
      <c r="J234" s="25"/>
      <c r="K234" s="25"/>
      <c r="L234" s="25"/>
      <c r="M234" s="25"/>
      <c r="N234" s="25"/>
      <c r="O234" s="25"/>
      <c r="P234" s="25"/>
      <c r="Q234" s="25"/>
      <c r="R234" s="25"/>
      <c r="S234" s="25"/>
      <c r="T234" s="25"/>
      <c r="U234" s="25"/>
      <c r="V234" s="25"/>
      <c r="W234" s="25"/>
    </row>
    <row r="235" spans="2:23" ht="14.25">
      <c r="B235" s="23"/>
      <c r="C235" s="23"/>
      <c r="D235" s="31"/>
      <c r="E235" s="31"/>
      <c r="F235" s="31"/>
      <c r="G235" s="25"/>
      <c r="H235" s="25"/>
      <c r="I235" s="25"/>
      <c r="J235" s="25"/>
      <c r="K235" s="25"/>
      <c r="L235" s="25"/>
      <c r="M235" s="25"/>
      <c r="N235" s="25"/>
      <c r="O235" s="25"/>
      <c r="P235" s="25"/>
      <c r="Q235" s="25"/>
      <c r="R235" s="25"/>
      <c r="S235" s="25"/>
      <c r="T235" s="25"/>
      <c r="U235" s="25"/>
      <c r="V235" s="25"/>
      <c r="W235" s="25"/>
    </row>
    <row r="236" spans="2:23" ht="14.25">
      <c r="B236" s="23"/>
      <c r="C236" s="23"/>
      <c r="D236" s="31"/>
      <c r="E236" s="31"/>
      <c r="F236" s="31"/>
      <c r="G236" s="25"/>
      <c r="H236" s="25"/>
      <c r="I236" s="25"/>
      <c r="J236" s="25"/>
      <c r="K236" s="25"/>
      <c r="L236" s="25"/>
      <c r="M236" s="25"/>
      <c r="N236" s="25"/>
      <c r="O236" s="25"/>
      <c r="P236" s="25"/>
      <c r="Q236" s="25"/>
      <c r="R236" s="25"/>
      <c r="S236" s="25"/>
      <c r="T236" s="25"/>
      <c r="U236" s="25"/>
      <c r="V236" s="25"/>
      <c r="W236" s="25"/>
    </row>
    <row r="237" spans="2:23" ht="14.25">
      <c r="B237" s="23"/>
      <c r="C237" s="23"/>
      <c r="D237" s="31"/>
      <c r="E237" s="31"/>
      <c r="F237" s="31"/>
      <c r="G237" s="25"/>
      <c r="H237" s="25"/>
      <c r="I237" s="25"/>
      <c r="J237" s="25"/>
      <c r="K237" s="25"/>
      <c r="L237" s="25"/>
      <c r="M237" s="25"/>
      <c r="N237" s="25"/>
      <c r="O237" s="25"/>
      <c r="P237" s="25"/>
      <c r="Q237" s="25"/>
      <c r="R237" s="25"/>
      <c r="S237" s="25"/>
      <c r="T237" s="25"/>
      <c r="U237" s="25"/>
      <c r="V237" s="25"/>
      <c r="W237" s="25"/>
    </row>
    <row r="238" spans="2:23" ht="14.25">
      <c r="B238" s="23"/>
      <c r="C238" s="23"/>
      <c r="D238" s="31"/>
      <c r="E238" s="31"/>
      <c r="F238" s="31"/>
      <c r="G238" s="25"/>
      <c r="H238" s="25"/>
      <c r="I238" s="25"/>
      <c r="J238" s="25"/>
      <c r="K238" s="25"/>
      <c r="L238" s="25"/>
      <c r="M238" s="25"/>
      <c r="N238" s="25"/>
      <c r="O238" s="25"/>
      <c r="P238" s="25"/>
      <c r="Q238" s="25"/>
      <c r="R238" s="25"/>
      <c r="S238" s="25"/>
      <c r="T238" s="25"/>
      <c r="U238" s="25"/>
      <c r="V238" s="25"/>
      <c r="W238" s="25"/>
    </row>
    <row r="239" spans="2:23" ht="14.25">
      <c r="B239" s="23"/>
      <c r="C239" s="23"/>
      <c r="D239" s="31"/>
      <c r="E239" s="31"/>
      <c r="F239" s="31"/>
      <c r="G239" s="25"/>
      <c r="H239" s="25"/>
      <c r="I239" s="25"/>
      <c r="J239" s="25"/>
      <c r="K239" s="25"/>
      <c r="L239" s="25"/>
      <c r="M239" s="25"/>
      <c r="N239" s="25"/>
      <c r="O239" s="25"/>
      <c r="P239" s="25"/>
      <c r="Q239" s="25"/>
      <c r="R239" s="25"/>
      <c r="S239" s="25"/>
      <c r="T239" s="25"/>
      <c r="U239" s="25"/>
      <c r="V239" s="25"/>
      <c r="W239" s="25"/>
    </row>
    <row r="240" spans="2:23" ht="14.25">
      <c r="B240" s="23"/>
      <c r="C240" s="23"/>
      <c r="D240" s="31"/>
      <c r="E240" s="31"/>
      <c r="F240" s="31"/>
      <c r="G240" s="25"/>
      <c r="H240" s="25"/>
      <c r="I240" s="25"/>
      <c r="J240" s="25"/>
      <c r="K240" s="25"/>
      <c r="L240" s="25"/>
      <c r="M240" s="25"/>
      <c r="N240" s="25"/>
      <c r="O240" s="25"/>
      <c r="P240" s="25"/>
      <c r="Q240" s="25"/>
      <c r="R240" s="25"/>
      <c r="S240" s="25"/>
      <c r="T240" s="25"/>
      <c r="U240" s="25"/>
      <c r="V240" s="25"/>
      <c r="W240" s="25"/>
    </row>
    <row r="241" spans="2:23" ht="14.25">
      <c r="B241" s="23"/>
      <c r="C241" s="23"/>
      <c r="D241" s="31"/>
      <c r="E241" s="31"/>
      <c r="F241" s="31"/>
      <c r="G241" s="25"/>
      <c r="H241" s="25"/>
      <c r="I241" s="25"/>
      <c r="J241" s="25"/>
      <c r="K241" s="25"/>
      <c r="L241" s="25"/>
      <c r="M241" s="25"/>
      <c r="N241" s="25"/>
      <c r="O241" s="25"/>
      <c r="P241" s="25"/>
      <c r="Q241" s="25"/>
      <c r="R241" s="25"/>
      <c r="S241" s="25"/>
      <c r="T241" s="25"/>
      <c r="U241" s="25"/>
      <c r="V241" s="25"/>
      <c r="W241" s="25"/>
    </row>
    <row r="242" spans="2:23" ht="14.25">
      <c r="B242" s="23"/>
      <c r="C242" s="23"/>
      <c r="D242" s="31"/>
      <c r="E242" s="31"/>
      <c r="F242" s="31"/>
      <c r="G242" s="25"/>
      <c r="H242" s="25"/>
      <c r="I242" s="25"/>
      <c r="J242" s="25"/>
      <c r="K242" s="25"/>
      <c r="L242" s="25"/>
      <c r="M242" s="25"/>
      <c r="N242" s="25"/>
      <c r="O242" s="25"/>
      <c r="P242" s="25"/>
      <c r="Q242" s="25"/>
      <c r="R242" s="25"/>
      <c r="S242" s="25"/>
      <c r="T242" s="25"/>
      <c r="U242" s="25"/>
      <c r="V242" s="25"/>
      <c r="W242" s="25"/>
    </row>
    <row r="243" spans="2:23" ht="14.25">
      <c r="B243" s="23"/>
      <c r="C243" s="23"/>
      <c r="D243" s="31"/>
      <c r="E243" s="31"/>
      <c r="F243" s="31"/>
      <c r="G243" s="25"/>
      <c r="H243" s="25"/>
      <c r="I243" s="25"/>
      <c r="J243" s="25"/>
      <c r="K243" s="25"/>
      <c r="L243" s="25"/>
      <c r="M243" s="25"/>
      <c r="N243" s="25"/>
      <c r="O243" s="25"/>
      <c r="P243" s="25"/>
      <c r="Q243" s="25"/>
      <c r="R243" s="25"/>
      <c r="S243" s="25"/>
      <c r="T243" s="25"/>
      <c r="U243" s="25"/>
      <c r="V243" s="25"/>
      <c r="W243" s="25"/>
    </row>
    <row r="244" spans="2:23" ht="14.25">
      <c r="B244" s="23"/>
      <c r="C244" s="23"/>
      <c r="D244" s="31"/>
      <c r="E244" s="31"/>
      <c r="F244" s="31"/>
      <c r="G244" s="25"/>
      <c r="H244" s="25"/>
      <c r="I244" s="25"/>
      <c r="J244" s="25"/>
      <c r="K244" s="25"/>
      <c r="L244" s="25"/>
      <c r="M244" s="25"/>
      <c r="N244" s="25"/>
      <c r="O244" s="25"/>
      <c r="P244" s="25"/>
      <c r="Q244" s="25"/>
      <c r="R244" s="25"/>
      <c r="S244" s="25"/>
      <c r="T244" s="25"/>
      <c r="U244" s="25"/>
      <c r="V244" s="25"/>
      <c r="W244" s="25"/>
    </row>
    <row r="245" spans="2:23" ht="14.25">
      <c r="B245" s="23"/>
      <c r="C245" s="23"/>
      <c r="D245" s="31"/>
      <c r="E245" s="31"/>
      <c r="F245" s="31"/>
      <c r="G245" s="25"/>
      <c r="H245" s="25"/>
      <c r="I245" s="25"/>
      <c r="J245" s="25"/>
      <c r="K245" s="25"/>
      <c r="L245" s="25"/>
      <c r="M245" s="25"/>
      <c r="N245" s="25"/>
      <c r="O245" s="25"/>
      <c r="P245" s="25"/>
      <c r="Q245" s="25"/>
      <c r="R245" s="25"/>
      <c r="S245" s="25"/>
      <c r="T245" s="25"/>
      <c r="U245" s="25"/>
      <c r="V245" s="25"/>
      <c r="W245" s="25"/>
    </row>
    <row r="246" spans="2:23" ht="14.25">
      <c r="B246" s="23"/>
      <c r="C246" s="23"/>
      <c r="D246" s="31"/>
      <c r="E246" s="31"/>
      <c r="F246" s="31"/>
      <c r="G246" s="25"/>
      <c r="H246" s="25"/>
      <c r="I246" s="25"/>
      <c r="J246" s="25"/>
      <c r="K246" s="25"/>
      <c r="L246" s="25"/>
      <c r="M246" s="25"/>
      <c r="N246" s="25"/>
      <c r="O246" s="25"/>
      <c r="P246" s="25"/>
      <c r="Q246" s="25"/>
      <c r="R246" s="25"/>
      <c r="S246" s="25"/>
      <c r="T246" s="25"/>
      <c r="U246" s="25"/>
      <c r="V246" s="25"/>
      <c r="W246" s="25"/>
    </row>
    <row r="247" spans="2:23" ht="14.25">
      <c r="B247" s="23"/>
      <c r="C247" s="23"/>
      <c r="D247" s="31"/>
      <c r="E247" s="31"/>
      <c r="F247" s="31"/>
      <c r="G247" s="25"/>
      <c r="H247" s="25"/>
      <c r="I247" s="25"/>
      <c r="J247" s="25"/>
      <c r="K247" s="25"/>
      <c r="L247" s="25"/>
      <c r="M247" s="25"/>
      <c r="N247" s="25"/>
      <c r="O247" s="25"/>
      <c r="P247" s="25"/>
      <c r="Q247" s="25"/>
      <c r="R247" s="25"/>
      <c r="S247" s="25"/>
      <c r="T247" s="25"/>
      <c r="U247" s="25"/>
      <c r="V247" s="25"/>
      <c r="W247" s="25"/>
    </row>
    <row r="248" spans="2:23" ht="14.25">
      <c r="B248" s="23"/>
      <c r="C248" s="23"/>
      <c r="D248" s="31"/>
      <c r="E248" s="31"/>
      <c r="F248" s="31"/>
      <c r="G248" s="25"/>
      <c r="H248" s="25"/>
      <c r="I248" s="25"/>
      <c r="J248" s="25"/>
      <c r="K248" s="25"/>
      <c r="L248" s="25"/>
      <c r="M248" s="25"/>
      <c r="N248" s="25"/>
      <c r="O248" s="25"/>
      <c r="P248" s="25"/>
      <c r="Q248" s="25"/>
      <c r="R248" s="25"/>
      <c r="S248" s="25"/>
      <c r="T248" s="25"/>
      <c r="U248" s="25"/>
      <c r="V248" s="25"/>
      <c r="W248" s="25"/>
    </row>
    <row r="249" spans="2:23" ht="14.25">
      <c r="B249" s="23"/>
      <c r="C249" s="23"/>
      <c r="D249" s="31"/>
      <c r="E249" s="31"/>
      <c r="F249" s="31"/>
      <c r="G249" s="25"/>
      <c r="H249" s="25"/>
      <c r="I249" s="25"/>
      <c r="J249" s="25"/>
      <c r="K249" s="25"/>
      <c r="L249" s="25"/>
      <c r="M249" s="25"/>
      <c r="N249" s="25"/>
      <c r="O249" s="25"/>
      <c r="P249" s="25"/>
      <c r="Q249" s="25"/>
      <c r="R249" s="25"/>
      <c r="S249" s="25"/>
      <c r="T249" s="25"/>
      <c r="U249" s="25"/>
      <c r="V249" s="25"/>
      <c r="W249" s="25"/>
    </row>
    <row r="250" spans="2:23" ht="14.25">
      <c r="B250" s="23"/>
      <c r="C250" s="23"/>
      <c r="D250" s="31"/>
      <c r="E250" s="31"/>
      <c r="F250" s="31"/>
      <c r="G250" s="25"/>
      <c r="H250" s="25"/>
      <c r="I250" s="25"/>
      <c r="J250" s="25"/>
      <c r="K250" s="25"/>
      <c r="L250" s="25"/>
      <c r="M250" s="25"/>
      <c r="N250" s="25"/>
      <c r="O250" s="25"/>
      <c r="P250" s="25"/>
      <c r="Q250" s="25"/>
      <c r="R250" s="25"/>
      <c r="S250" s="25"/>
      <c r="T250" s="25"/>
      <c r="U250" s="25"/>
      <c r="V250" s="25"/>
      <c r="W250" s="25"/>
    </row>
    <row r="251" spans="2:23" ht="14.25">
      <c r="B251" s="23"/>
      <c r="C251" s="23"/>
      <c r="D251" s="31"/>
      <c r="E251" s="31"/>
      <c r="F251" s="31"/>
      <c r="G251" s="25"/>
      <c r="H251" s="25"/>
      <c r="I251" s="25"/>
      <c r="J251" s="25"/>
      <c r="K251" s="25"/>
      <c r="L251" s="25"/>
      <c r="M251" s="25"/>
      <c r="N251" s="25"/>
      <c r="O251" s="25"/>
      <c r="P251" s="25"/>
      <c r="Q251" s="25"/>
      <c r="R251" s="25"/>
      <c r="S251" s="25"/>
      <c r="T251" s="25"/>
      <c r="U251" s="25"/>
      <c r="V251" s="25"/>
      <c r="W251" s="25"/>
    </row>
    <row r="252" spans="2:23" ht="14.25">
      <c r="B252" s="23"/>
      <c r="C252" s="23"/>
      <c r="D252" s="31"/>
      <c r="E252" s="31"/>
      <c r="F252" s="31"/>
      <c r="G252" s="25"/>
      <c r="H252" s="25"/>
      <c r="I252" s="25"/>
      <c r="J252" s="25"/>
      <c r="K252" s="25"/>
      <c r="L252" s="25"/>
      <c r="M252" s="25"/>
      <c r="N252" s="25"/>
      <c r="O252" s="25"/>
      <c r="P252" s="25"/>
      <c r="Q252" s="25"/>
      <c r="R252" s="25"/>
      <c r="S252" s="25"/>
      <c r="T252" s="25"/>
      <c r="U252" s="25"/>
      <c r="V252" s="25"/>
      <c r="W252" s="25"/>
    </row>
    <row r="253" spans="2:23" ht="14.25">
      <c r="B253" s="23"/>
      <c r="C253" s="23"/>
      <c r="D253" s="31"/>
      <c r="E253" s="31"/>
      <c r="F253" s="31"/>
      <c r="G253" s="25"/>
      <c r="H253" s="25"/>
      <c r="I253" s="25"/>
      <c r="J253" s="25"/>
      <c r="K253" s="25"/>
      <c r="L253" s="25"/>
      <c r="M253" s="25"/>
      <c r="N253" s="25"/>
      <c r="O253" s="25"/>
      <c r="P253" s="25"/>
      <c r="Q253" s="25"/>
      <c r="R253" s="25"/>
      <c r="S253" s="25"/>
      <c r="T253" s="25"/>
      <c r="U253" s="25"/>
      <c r="V253" s="25"/>
      <c r="W253" s="25"/>
    </row>
    <row r="254" spans="2:23" ht="14.25">
      <c r="B254" s="23"/>
      <c r="C254" s="23"/>
      <c r="D254" s="31"/>
      <c r="E254" s="31"/>
      <c r="F254" s="31"/>
      <c r="G254" s="25"/>
      <c r="H254" s="25"/>
      <c r="I254" s="25"/>
      <c r="J254" s="25"/>
      <c r="K254" s="25"/>
      <c r="L254" s="25"/>
      <c r="M254" s="25"/>
      <c r="N254" s="25"/>
      <c r="O254" s="25"/>
      <c r="P254" s="25"/>
      <c r="Q254" s="25"/>
      <c r="R254" s="25"/>
      <c r="S254" s="25"/>
      <c r="T254" s="25"/>
      <c r="U254" s="25"/>
      <c r="V254" s="25"/>
      <c r="W254" s="25"/>
    </row>
    <row r="255" spans="2:23" ht="14.25">
      <c r="B255" s="23"/>
      <c r="C255" s="23"/>
      <c r="D255" s="31"/>
      <c r="E255" s="31"/>
      <c r="F255" s="31"/>
      <c r="G255" s="25"/>
      <c r="H255" s="25"/>
      <c r="I255" s="25"/>
      <c r="J255" s="25"/>
      <c r="K255" s="25"/>
      <c r="L255" s="25"/>
      <c r="M255" s="25"/>
      <c r="N255" s="25"/>
      <c r="O255" s="25"/>
      <c r="P255" s="25"/>
      <c r="Q255" s="25"/>
      <c r="R255" s="25"/>
      <c r="S255" s="25"/>
      <c r="T255" s="25"/>
      <c r="U255" s="25"/>
      <c r="V255" s="25"/>
      <c r="W255" s="25"/>
    </row>
    <row r="256" spans="2:23" ht="14.25">
      <c r="B256" s="23"/>
      <c r="C256" s="23"/>
      <c r="D256" s="31"/>
      <c r="E256" s="31"/>
      <c r="F256" s="31"/>
      <c r="G256" s="25"/>
      <c r="H256" s="25"/>
      <c r="I256" s="25"/>
      <c r="J256" s="25"/>
      <c r="K256" s="25"/>
      <c r="L256" s="25"/>
      <c r="M256" s="25"/>
      <c r="N256" s="25"/>
      <c r="O256" s="25"/>
      <c r="P256" s="25"/>
      <c r="Q256" s="25"/>
      <c r="R256" s="25"/>
      <c r="S256" s="25"/>
      <c r="T256" s="25"/>
      <c r="U256" s="25"/>
      <c r="V256" s="25"/>
      <c r="W256" s="25"/>
    </row>
    <row r="257" spans="2:23" ht="14.25">
      <c r="B257" s="23"/>
      <c r="C257" s="23"/>
      <c r="D257" s="31"/>
      <c r="E257" s="31"/>
      <c r="F257" s="31"/>
      <c r="G257" s="25"/>
      <c r="H257" s="25"/>
      <c r="I257" s="25"/>
      <c r="J257" s="25"/>
      <c r="K257" s="25"/>
      <c r="L257" s="25"/>
      <c r="M257" s="25"/>
      <c r="N257" s="25"/>
      <c r="O257" s="25"/>
      <c r="P257" s="25"/>
      <c r="Q257" s="25"/>
      <c r="R257" s="25"/>
      <c r="S257" s="25"/>
      <c r="T257" s="25"/>
      <c r="U257" s="25"/>
      <c r="V257" s="25"/>
      <c r="W257" s="25"/>
    </row>
    <row r="258" spans="2:23" ht="14.25">
      <c r="B258" s="23"/>
      <c r="C258" s="23"/>
      <c r="D258" s="31"/>
      <c r="E258" s="31"/>
      <c r="F258" s="31"/>
      <c r="G258" s="25"/>
      <c r="H258" s="25"/>
      <c r="I258" s="25"/>
      <c r="J258" s="25"/>
      <c r="K258" s="25"/>
      <c r="L258" s="25"/>
      <c r="M258" s="25"/>
      <c r="N258" s="25"/>
      <c r="O258" s="25"/>
      <c r="P258" s="25"/>
      <c r="Q258" s="25"/>
      <c r="R258" s="25"/>
      <c r="S258" s="25"/>
      <c r="T258" s="25"/>
      <c r="U258" s="25"/>
      <c r="V258" s="25"/>
      <c r="W258" s="25"/>
    </row>
    <row r="259" spans="2:23" ht="14.25">
      <c r="B259" s="23"/>
      <c r="C259" s="23"/>
      <c r="D259" s="31"/>
      <c r="E259" s="31"/>
      <c r="F259" s="31"/>
      <c r="G259" s="25"/>
      <c r="H259" s="25"/>
      <c r="I259" s="25"/>
      <c r="J259" s="25"/>
      <c r="K259" s="25"/>
      <c r="L259" s="25"/>
      <c r="M259" s="25"/>
      <c r="N259" s="25"/>
      <c r="O259" s="25"/>
      <c r="P259" s="25"/>
      <c r="Q259" s="25"/>
      <c r="R259" s="25"/>
      <c r="S259" s="25"/>
      <c r="T259" s="25"/>
      <c r="U259" s="25"/>
      <c r="V259" s="25"/>
      <c r="W259" s="25"/>
    </row>
    <row r="260" spans="2:23" ht="14.25">
      <c r="B260" s="23"/>
      <c r="C260" s="23"/>
      <c r="D260" s="31"/>
      <c r="E260" s="31"/>
      <c r="F260" s="31"/>
      <c r="G260" s="25"/>
      <c r="H260" s="25"/>
      <c r="I260" s="25"/>
      <c r="J260" s="25"/>
      <c r="K260" s="25"/>
      <c r="L260" s="25"/>
      <c r="M260" s="25"/>
      <c r="N260" s="25"/>
      <c r="O260" s="25"/>
      <c r="P260" s="25"/>
      <c r="Q260" s="25"/>
      <c r="R260" s="25"/>
      <c r="S260" s="25"/>
      <c r="T260" s="25"/>
      <c r="U260" s="25"/>
      <c r="V260" s="25"/>
      <c r="W260" s="25"/>
    </row>
    <row r="261" spans="2:23" ht="14.25">
      <c r="B261" s="23"/>
      <c r="C261" s="23"/>
      <c r="D261" s="31"/>
      <c r="E261" s="31"/>
      <c r="F261" s="31"/>
      <c r="G261" s="25"/>
      <c r="H261" s="25"/>
      <c r="I261" s="25"/>
      <c r="J261" s="25"/>
      <c r="K261" s="25"/>
      <c r="L261" s="25"/>
      <c r="M261" s="25"/>
      <c r="N261" s="25"/>
      <c r="O261" s="25"/>
      <c r="P261" s="25"/>
      <c r="Q261" s="25"/>
      <c r="R261" s="25"/>
      <c r="S261" s="25"/>
      <c r="T261" s="25"/>
      <c r="U261" s="25"/>
      <c r="V261" s="25"/>
      <c r="W261" s="25"/>
    </row>
    <row r="262" spans="2:23" ht="14.25">
      <c r="B262" s="23"/>
      <c r="C262" s="23"/>
      <c r="D262" s="31"/>
      <c r="E262" s="31"/>
      <c r="F262" s="31"/>
      <c r="G262" s="25"/>
      <c r="H262" s="25"/>
      <c r="I262" s="25"/>
      <c r="J262" s="25"/>
      <c r="K262" s="25"/>
      <c r="L262" s="25"/>
      <c r="M262" s="25"/>
      <c r="N262" s="25"/>
      <c r="O262" s="25"/>
      <c r="P262" s="25"/>
      <c r="Q262" s="25"/>
      <c r="R262" s="25"/>
      <c r="S262" s="25"/>
      <c r="T262" s="25"/>
      <c r="U262" s="25"/>
      <c r="V262" s="25"/>
      <c r="W262" s="25"/>
    </row>
    <row r="263" spans="2:23" ht="14.25">
      <c r="B263" s="23"/>
      <c r="C263" s="23"/>
      <c r="D263" s="31"/>
      <c r="E263" s="31"/>
      <c r="F263" s="31"/>
      <c r="G263" s="25"/>
      <c r="H263" s="25"/>
      <c r="I263" s="25"/>
      <c r="J263" s="25"/>
      <c r="K263" s="25"/>
      <c r="L263" s="25"/>
      <c r="M263" s="25"/>
      <c r="N263" s="25"/>
      <c r="O263" s="25"/>
      <c r="P263" s="25"/>
      <c r="Q263" s="25"/>
      <c r="R263" s="25"/>
      <c r="S263" s="25"/>
      <c r="T263" s="25"/>
      <c r="U263" s="25"/>
      <c r="V263" s="25"/>
      <c r="W263" s="25"/>
    </row>
    <row r="264" spans="2:23" ht="14.25">
      <c r="B264" s="23"/>
      <c r="C264" s="23"/>
      <c r="D264" s="31"/>
      <c r="E264" s="31"/>
      <c r="F264" s="31"/>
      <c r="G264" s="25"/>
      <c r="H264" s="25"/>
      <c r="I264" s="25"/>
      <c r="J264" s="25"/>
      <c r="K264" s="25"/>
      <c r="L264" s="25"/>
      <c r="M264" s="25"/>
      <c r="N264" s="25"/>
      <c r="O264" s="25"/>
      <c r="P264" s="25"/>
      <c r="Q264" s="25"/>
      <c r="R264" s="25"/>
      <c r="S264" s="25"/>
      <c r="T264" s="25"/>
      <c r="U264" s="25"/>
      <c r="V264" s="25"/>
      <c r="W264" s="25"/>
    </row>
    <row r="265" spans="2:23" ht="14.25">
      <c r="B265" s="23"/>
      <c r="C265" s="23"/>
      <c r="D265" s="31"/>
      <c r="E265" s="31"/>
      <c r="F265" s="31"/>
      <c r="G265" s="25"/>
      <c r="H265" s="25"/>
      <c r="I265" s="25"/>
      <c r="J265" s="25"/>
      <c r="K265" s="25"/>
      <c r="L265" s="25"/>
      <c r="M265" s="25"/>
      <c r="N265" s="25"/>
      <c r="O265" s="25"/>
      <c r="P265" s="25"/>
      <c r="Q265" s="25"/>
      <c r="R265" s="25"/>
      <c r="S265" s="25"/>
      <c r="T265" s="25"/>
      <c r="U265" s="25"/>
      <c r="V265" s="25"/>
      <c r="W265" s="25"/>
    </row>
    <row r="266" spans="2:23" ht="14.25">
      <c r="B266" s="23"/>
      <c r="C266" s="23"/>
      <c r="D266" s="31"/>
      <c r="E266" s="31"/>
      <c r="F266" s="31"/>
      <c r="G266" s="25"/>
      <c r="H266" s="25"/>
      <c r="I266" s="25"/>
      <c r="J266" s="25"/>
      <c r="K266" s="25"/>
      <c r="L266" s="25"/>
      <c r="M266" s="25"/>
      <c r="N266" s="25"/>
      <c r="O266" s="25"/>
      <c r="P266" s="25"/>
      <c r="Q266" s="25"/>
      <c r="R266" s="25"/>
      <c r="S266" s="25"/>
      <c r="T266" s="25"/>
      <c r="U266" s="25"/>
      <c r="V266" s="25"/>
      <c r="W266" s="25"/>
    </row>
    <row r="267" spans="2:23" ht="14.25">
      <c r="B267" s="23"/>
      <c r="C267" s="23"/>
      <c r="D267" s="31"/>
      <c r="E267" s="31"/>
      <c r="F267" s="31"/>
      <c r="G267" s="25"/>
      <c r="H267" s="25"/>
      <c r="I267" s="25"/>
      <c r="J267" s="25"/>
      <c r="K267" s="25"/>
      <c r="L267" s="25"/>
      <c r="M267" s="25"/>
      <c r="N267" s="25"/>
      <c r="O267" s="25"/>
      <c r="P267" s="25"/>
      <c r="Q267" s="25"/>
      <c r="R267" s="25"/>
      <c r="S267" s="25"/>
      <c r="T267" s="25"/>
      <c r="U267" s="25"/>
      <c r="V267" s="25"/>
      <c r="W267" s="25"/>
    </row>
    <row r="268" spans="2:23" ht="14.25">
      <c r="B268" s="23"/>
      <c r="C268" s="23"/>
      <c r="D268" s="31"/>
      <c r="E268" s="31"/>
      <c r="F268" s="31"/>
      <c r="G268" s="25"/>
      <c r="H268" s="25"/>
      <c r="I268" s="25"/>
      <c r="J268" s="25"/>
      <c r="K268" s="25"/>
      <c r="L268" s="25"/>
      <c r="M268" s="25"/>
      <c r="N268" s="25"/>
      <c r="O268" s="25"/>
      <c r="P268" s="25"/>
      <c r="Q268" s="25"/>
      <c r="R268" s="25"/>
      <c r="S268" s="25"/>
      <c r="T268" s="25"/>
      <c r="U268" s="25"/>
      <c r="V268" s="25"/>
      <c r="W268" s="25"/>
    </row>
    <row r="269" spans="2:23" ht="14.25">
      <c r="B269" s="23"/>
      <c r="C269" s="23"/>
      <c r="D269" s="31"/>
      <c r="E269" s="31"/>
      <c r="F269" s="31"/>
      <c r="G269" s="25"/>
      <c r="H269" s="25"/>
      <c r="I269" s="25"/>
      <c r="J269" s="25"/>
      <c r="K269" s="25"/>
      <c r="L269" s="25"/>
      <c r="M269" s="25"/>
      <c r="N269" s="25"/>
      <c r="O269" s="25"/>
      <c r="P269" s="25"/>
      <c r="Q269" s="25"/>
      <c r="R269" s="25"/>
      <c r="S269" s="25"/>
      <c r="T269" s="25"/>
      <c r="U269" s="25"/>
      <c r="V269" s="25"/>
      <c r="W269" s="25"/>
    </row>
    <row r="270" spans="2:23" ht="14.25">
      <c r="B270" s="23"/>
      <c r="C270" s="23"/>
      <c r="D270" s="31"/>
      <c r="E270" s="31"/>
      <c r="F270" s="31"/>
      <c r="G270" s="25"/>
      <c r="H270" s="25"/>
      <c r="I270" s="25"/>
      <c r="J270" s="25"/>
      <c r="K270" s="25"/>
      <c r="L270" s="25"/>
      <c r="M270" s="25"/>
      <c r="N270" s="25"/>
      <c r="O270" s="25"/>
      <c r="P270" s="25"/>
      <c r="Q270" s="25"/>
      <c r="R270" s="25"/>
      <c r="S270" s="25"/>
      <c r="T270" s="25"/>
      <c r="U270" s="25"/>
      <c r="V270" s="25"/>
      <c r="W270" s="25"/>
    </row>
    <row r="271" spans="2:23" ht="14.25">
      <c r="B271" s="23"/>
      <c r="C271" s="23"/>
      <c r="D271" s="31"/>
      <c r="E271" s="31"/>
      <c r="F271" s="31"/>
      <c r="G271" s="25"/>
      <c r="H271" s="25"/>
      <c r="I271" s="25"/>
      <c r="J271" s="25"/>
      <c r="K271" s="25"/>
      <c r="L271" s="25"/>
      <c r="M271" s="25"/>
      <c r="N271" s="25"/>
      <c r="O271" s="25"/>
      <c r="P271" s="25"/>
      <c r="Q271" s="25"/>
      <c r="R271" s="25"/>
      <c r="S271" s="25"/>
      <c r="T271" s="25"/>
      <c r="U271" s="25"/>
      <c r="V271" s="25"/>
      <c r="W271" s="25"/>
    </row>
    <row r="272" spans="2:23" ht="14.25">
      <c r="B272" s="23"/>
      <c r="C272" s="23"/>
      <c r="D272" s="31"/>
      <c r="E272" s="31"/>
      <c r="F272" s="31"/>
      <c r="G272" s="25"/>
      <c r="H272" s="25"/>
      <c r="I272" s="25"/>
      <c r="J272" s="25"/>
      <c r="K272" s="25"/>
      <c r="L272" s="25"/>
      <c r="M272" s="25"/>
      <c r="N272" s="25"/>
      <c r="O272" s="25"/>
      <c r="P272" s="25"/>
      <c r="Q272" s="25"/>
      <c r="R272" s="25"/>
      <c r="S272" s="25"/>
      <c r="T272" s="25"/>
      <c r="U272" s="25"/>
      <c r="V272" s="25"/>
      <c r="W272" s="25"/>
    </row>
    <row r="273" spans="2:23" ht="14.25">
      <c r="B273" s="23"/>
      <c r="C273" s="23"/>
      <c r="D273" s="31"/>
      <c r="E273" s="31"/>
      <c r="F273" s="31"/>
      <c r="G273" s="25"/>
      <c r="H273" s="25"/>
      <c r="I273" s="25"/>
      <c r="J273" s="25"/>
      <c r="K273" s="25"/>
      <c r="L273" s="25"/>
      <c r="M273" s="25"/>
      <c r="N273" s="25"/>
      <c r="O273" s="25"/>
      <c r="P273" s="25"/>
      <c r="Q273" s="25"/>
      <c r="R273" s="25"/>
      <c r="S273" s="25"/>
      <c r="T273" s="25"/>
      <c r="U273" s="25"/>
      <c r="V273" s="25"/>
      <c r="W273" s="25"/>
    </row>
    <row r="274" spans="2:23" ht="14.25">
      <c r="B274" s="23"/>
      <c r="C274" s="23"/>
      <c r="D274" s="31"/>
      <c r="E274" s="31"/>
      <c r="F274" s="31"/>
      <c r="G274" s="25"/>
      <c r="H274" s="25"/>
      <c r="I274" s="25"/>
      <c r="J274" s="25"/>
      <c r="K274" s="25"/>
      <c r="L274" s="25"/>
      <c r="M274" s="25"/>
      <c r="N274" s="25"/>
      <c r="O274" s="25"/>
      <c r="P274" s="25"/>
      <c r="Q274" s="25"/>
      <c r="R274" s="25"/>
      <c r="S274" s="25"/>
      <c r="T274" s="25"/>
      <c r="U274" s="25"/>
      <c r="V274" s="25"/>
      <c r="W274" s="25"/>
    </row>
    <row r="275" spans="2:23" ht="14.25">
      <c r="B275" s="23"/>
      <c r="C275" s="23"/>
      <c r="D275" s="31"/>
      <c r="E275" s="31"/>
      <c r="F275" s="31"/>
      <c r="G275" s="25"/>
      <c r="H275" s="25"/>
      <c r="I275" s="25"/>
      <c r="J275" s="25"/>
      <c r="K275" s="25"/>
      <c r="L275" s="25"/>
      <c r="M275" s="25"/>
      <c r="N275" s="25"/>
      <c r="O275" s="25"/>
      <c r="P275" s="25"/>
      <c r="Q275" s="25"/>
      <c r="R275" s="25"/>
      <c r="S275" s="25"/>
      <c r="T275" s="25"/>
      <c r="U275" s="25"/>
      <c r="V275" s="25"/>
      <c r="W275" s="25"/>
    </row>
    <row r="276" spans="2:23" ht="14.25">
      <c r="B276" s="23"/>
      <c r="C276" s="23"/>
      <c r="D276" s="31"/>
      <c r="E276" s="31"/>
      <c r="F276" s="31"/>
      <c r="G276" s="25"/>
      <c r="H276" s="25"/>
      <c r="I276" s="25"/>
      <c r="J276" s="25"/>
      <c r="K276" s="25"/>
      <c r="L276" s="25"/>
      <c r="M276" s="25"/>
      <c r="N276" s="25"/>
      <c r="O276" s="25"/>
      <c r="P276" s="25"/>
      <c r="Q276" s="25"/>
      <c r="R276" s="25"/>
      <c r="S276" s="25"/>
      <c r="T276" s="25"/>
      <c r="U276" s="25"/>
      <c r="V276" s="25"/>
      <c r="W276" s="25"/>
    </row>
    <row r="277" spans="2:23" ht="14.25">
      <c r="B277" s="23"/>
      <c r="C277" s="23"/>
      <c r="D277" s="31"/>
      <c r="E277" s="31"/>
      <c r="F277" s="31"/>
      <c r="G277" s="25"/>
      <c r="H277" s="25"/>
      <c r="I277" s="25"/>
      <c r="J277" s="25"/>
      <c r="K277" s="25"/>
      <c r="L277" s="25"/>
      <c r="M277" s="25"/>
      <c r="N277" s="25"/>
      <c r="O277" s="25"/>
      <c r="P277" s="25"/>
      <c r="Q277" s="25"/>
      <c r="R277" s="25"/>
      <c r="S277" s="25"/>
      <c r="T277" s="25"/>
      <c r="U277" s="25"/>
      <c r="V277" s="25"/>
      <c r="W277" s="25"/>
    </row>
    <row r="278" spans="2:23" ht="14.25">
      <c r="B278" s="23"/>
      <c r="C278" s="23"/>
      <c r="D278" s="31"/>
      <c r="E278" s="31"/>
      <c r="F278" s="31"/>
      <c r="G278" s="25"/>
      <c r="H278" s="25"/>
      <c r="I278" s="25"/>
      <c r="J278" s="25"/>
      <c r="K278" s="25"/>
      <c r="L278" s="25"/>
      <c r="M278" s="25"/>
      <c r="N278" s="25"/>
      <c r="O278" s="25"/>
      <c r="P278" s="25"/>
      <c r="Q278" s="25"/>
      <c r="R278" s="25"/>
      <c r="S278" s="25"/>
      <c r="T278" s="25"/>
      <c r="U278" s="25"/>
      <c r="V278" s="25"/>
      <c r="W278" s="25"/>
    </row>
    <row r="279" spans="2:23" ht="14.25">
      <c r="B279" s="23"/>
      <c r="C279" s="23"/>
      <c r="D279" s="31"/>
      <c r="E279" s="31"/>
      <c r="F279" s="31"/>
      <c r="G279" s="25"/>
      <c r="H279" s="25"/>
      <c r="I279" s="25"/>
      <c r="J279" s="25"/>
      <c r="K279" s="25"/>
      <c r="L279" s="25"/>
      <c r="M279" s="25"/>
      <c r="N279" s="25"/>
      <c r="O279" s="25"/>
      <c r="P279" s="25"/>
      <c r="Q279" s="25"/>
      <c r="R279" s="25"/>
      <c r="S279" s="25"/>
      <c r="T279" s="25"/>
      <c r="U279" s="25"/>
      <c r="V279" s="25"/>
      <c r="W279" s="25"/>
    </row>
    <row r="280" spans="2:23" ht="14.25">
      <c r="B280" s="23"/>
      <c r="C280" s="23"/>
      <c r="D280" s="31"/>
      <c r="E280" s="31"/>
      <c r="F280" s="31"/>
      <c r="G280" s="25"/>
      <c r="H280" s="25"/>
      <c r="I280" s="25"/>
      <c r="J280" s="25"/>
      <c r="K280" s="25"/>
      <c r="L280" s="25"/>
      <c r="M280" s="25"/>
      <c r="N280" s="25"/>
      <c r="O280" s="25"/>
      <c r="P280" s="25"/>
      <c r="Q280" s="25"/>
      <c r="R280" s="25"/>
      <c r="S280" s="25"/>
      <c r="T280" s="25"/>
      <c r="U280" s="25"/>
      <c r="V280" s="25"/>
      <c r="W280" s="25"/>
    </row>
    <row r="281" spans="2:23" ht="14.25">
      <c r="B281" s="23"/>
      <c r="C281" s="23"/>
      <c r="D281" s="31"/>
      <c r="E281" s="31"/>
      <c r="F281" s="31"/>
      <c r="G281" s="25"/>
      <c r="H281" s="25"/>
      <c r="I281" s="25"/>
      <c r="J281" s="25"/>
      <c r="K281" s="25"/>
      <c r="L281" s="25"/>
      <c r="M281" s="25"/>
      <c r="N281" s="25"/>
      <c r="O281" s="25"/>
      <c r="P281" s="25"/>
      <c r="Q281" s="25"/>
      <c r="R281" s="25"/>
      <c r="S281" s="25"/>
      <c r="T281" s="25"/>
      <c r="U281" s="25"/>
      <c r="V281" s="25"/>
      <c r="W281" s="25"/>
    </row>
    <row r="282" spans="2:23" ht="14.25">
      <c r="B282" s="23"/>
      <c r="C282" s="23"/>
      <c r="D282" s="31"/>
      <c r="E282" s="31"/>
      <c r="F282" s="31"/>
      <c r="G282" s="25"/>
      <c r="H282" s="25"/>
      <c r="I282" s="25"/>
      <c r="J282" s="25"/>
      <c r="K282" s="25"/>
      <c r="L282" s="25"/>
      <c r="M282" s="25"/>
      <c r="N282" s="25"/>
      <c r="O282" s="25"/>
      <c r="P282" s="25"/>
      <c r="Q282" s="25"/>
      <c r="R282" s="25"/>
      <c r="S282" s="25"/>
      <c r="T282" s="25"/>
      <c r="U282" s="25"/>
      <c r="V282" s="25"/>
      <c r="W282" s="25"/>
    </row>
    <row r="283" spans="2:23" ht="14.25">
      <c r="B283" s="23"/>
      <c r="C283" s="23"/>
      <c r="D283" s="31"/>
      <c r="E283" s="31"/>
      <c r="F283" s="31"/>
      <c r="G283" s="25"/>
      <c r="H283" s="25"/>
      <c r="I283" s="25"/>
      <c r="J283" s="25"/>
      <c r="K283" s="25"/>
      <c r="L283" s="25"/>
      <c r="M283" s="25"/>
      <c r="N283" s="25"/>
      <c r="O283" s="25"/>
      <c r="P283" s="25"/>
      <c r="Q283" s="25"/>
      <c r="R283" s="25"/>
      <c r="S283" s="25"/>
      <c r="T283" s="25"/>
      <c r="U283" s="25"/>
      <c r="V283" s="25"/>
      <c r="W283" s="25"/>
    </row>
    <row r="284" spans="2:23" ht="14.25">
      <c r="B284" s="23"/>
      <c r="C284" s="23"/>
      <c r="D284" s="31"/>
      <c r="E284" s="31"/>
      <c r="F284" s="31"/>
      <c r="G284" s="25"/>
      <c r="H284" s="25"/>
      <c r="I284" s="25"/>
      <c r="J284" s="25"/>
      <c r="K284" s="25"/>
      <c r="L284" s="25"/>
      <c r="M284" s="25"/>
      <c r="N284" s="25"/>
      <c r="O284" s="25"/>
      <c r="P284" s="25"/>
      <c r="Q284" s="25"/>
      <c r="R284" s="25"/>
      <c r="S284" s="25"/>
      <c r="T284" s="25"/>
      <c r="U284" s="25"/>
      <c r="V284" s="25"/>
      <c r="W284" s="25"/>
    </row>
    <row r="285" spans="2:23" ht="14.25">
      <c r="B285" s="23"/>
      <c r="C285" s="23"/>
      <c r="D285" s="31"/>
      <c r="E285" s="31"/>
      <c r="F285" s="31"/>
      <c r="G285" s="25"/>
      <c r="H285" s="25"/>
      <c r="I285" s="25"/>
      <c r="J285" s="25"/>
      <c r="K285" s="25"/>
      <c r="L285" s="25"/>
      <c r="M285" s="25"/>
      <c r="N285" s="25"/>
      <c r="O285" s="25"/>
      <c r="P285" s="25"/>
      <c r="Q285" s="25"/>
      <c r="R285" s="25"/>
      <c r="S285" s="25"/>
      <c r="T285" s="25"/>
      <c r="U285" s="25"/>
      <c r="V285" s="25"/>
      <c r="W285" s="25"/>
    </row>
    <row r="286" spans="2:23" ht="14.25">
      <c r="B286" s="23"/>
      <c r="C286" s="23"/>
      <c r="D286" s="31"/>
      <c r="E286" s="31"/>
      <c r="F286" s="31"/>
      <c r="G286" s="25"/>
      <c r="H286" s="25"/>
      <c r="I286" s="25"/>
      <c r="J286" s="25"/>
      <c r="K286" s="25"/>
      <c r="L286" s="25"/>
      <c r="M286" s="25"/>
      <c r="N286" s="25"/>
      <c r="O286" s="25"/>
      <c r="P286" s="25"/>
      <c r="Q286" s="25"/>
      <c r="R286" s="25"/>
      <c r="S286" s="25"/>
      <c r="T286" s="25"/>
      <c r="U286" s="25"/>
      <c r="V286" s="25"/>
      <c r="W286" s="25"/>
    </row>
    <row r="287" spans="2:23" ht="14.25">
      <c r="B287" s="23"/>
      <c r="C287" s="23"/>
      <c r="D287" s="31"/>
      <c r="E287" s="31"/>
      <c r="F287" s="31"/>
      <c r="G287" s="25"/>
      <c r="H287" s="25"/>
      <c r="I287" s="25"/>
      <c r="J287" s="25"/>
      <c r="K287" s="25"/>
      <c r="L287" s="25"/>
      <c r="M287" s="25"/>
      <c r="N287" s="25"/>
      <c r="O287" s="25"/>
      <c r="P287" s="25"/>
      <c r="Q287" s="25"/>
      <c r="R287" s="25"/>
      <c r="S287" s="25"/>
      <c r="T287" s="25"/>
      <c r="U287" s="25"/>
      <c r="V287" s="25"/>
      <c r="W287" s="25"/>
    </row>
    <row r="288" spans="2:23" ht="14.25">
      <c r="B288" s="23"/>
      <c r="C288" s="23"/>
      <c r="D288" s="31"/>
      <c r="E288" s="31"/>
      <c r="F288" s="31"/>
      <c r="G288" s="25"/>
      <c r="H288" s="25"/>
      <c r="I288" s="25"/>
      <c r="J288" s="25"/>
      <c r="K288" s="25"/>
      <c r="L288" s="25"/>
      <c r="M288" s="25"/>
      <c r="N288" s="25"/>
      <c r="O288" s="25"/>
      <c r="P288" s="25"/>
      <c r="Q288" s="25"/>
      <c r="R288" s="25"/>
      <c r="S288" s="25"/>
      <c r="T288" s="25"/>
      <c r="U288" s="25"/>
      <c r="V288" s="25"/>
      <c r="W288" s="25"/>
    </row>
    <row r="289" spans="2:23" ht="14.25">
      <c r="B289" s="23"/>
      <c r="C289" s="23"/>
      <c r="D289" s="31"/>
      <c r="E289" s="31"/>
      <c r="F289" s="31"/>
      <c r="G289" s="25"/>
      <c r="H289" s="25"/>
      <c r="I289" s="25"/>
      <c r="J289" s="25"/>
      <c r="K289" s="25"/>
      <c r="L289" s="25"/>
      <c r="M289" s="25"/>
      <c r="N289" s="25"/>
      <c r="O289" s="25"/>
      <c r="P289" s="25"/>
      <c r="Q289" s="25"/>
      <c r="R289" s="25"/>
      <c r="S289" s="25"/>
      <c r="T289" s="25"/>
      <c r="U289" s="25"/>
      <c r="V289" s="25"/>
      <c r="W289" s="25"/>
    </row>
    <row r="290" spans="2:23" ht="14.25">
      <c r="B290" s="23"/>
      <c r="C290" s="23"/>
      <c r="D290" s="31"/>
      <c r="E290" s="31"/>
      <c r="F290" s="31"/>
      <c r="G290" s="25"/>
      <c r="H290" s="25"/>
      <c r="I290" s="25"/>
      <c r="J290" s="25"/>
      <c r="K290" s="25"/>
      <c r="L290" s="25"/>
      <c r="M290" s="25"/>
      <c r="N290" s="25"/>
      <c r="O290" s="25"/>
      <c r="P290" s="25"/>
      <c r="Q290" s="25"/>
      <c r="R290" s="25"/>
      <c r="S290" s="25"/>
      <c r="T290" s="25"/>
      <c r="U290" s="25"/>
      <c r="V290" s="25"/>
      <c r="W290" s="25"/>
    </row>
    <row r="291" spans="2:23" ht="14.25">
      <c r="B291" s="23"/>
      <c r="C291" s="23"/>
      <c r="D291" s="31"/>
      <c r="E291" s="31"/>
      <c r="F291" s="31"/>
      <c r="G291" s="25"/>
      <c r="H291" s="25"/>
      <c r="I291" s="25"/>
      <c r="J291" s="25"/>
      <c r="K291" s="25"/>
      <c r="L291" s="25"/>
      <c r="M291" s="25"/>
      <c r="N291" s="25"/>
      <c r="O291" s="25"/>
      <c r="P291" s="25"/>
      <c r="Q291" s="25"/>
      <c r="R291" s="25"/>
      <c r="S291" s="25"/>
      <c r="T291" s="25"/>
      <c r="U291" s="25"/>
      <c r="V291" s="25"/>
      <c r="W291" s="25"/>
    </row>
    <row r="292" spans="2:23" ht="14.25">
      <c r="B292" s="23"/>
      <c r="C292" s="23"/>
      <c r="D292" s="31"/>
      <c r="E292" s="31"/>
      <c r="F292" s="31"/>
      <c r="G292" s="25"/>
      <c r="H292" s="25"/>
      <c r="I292" s="25"/>
      <c r="J292" s="25"/>
      <c r="K292" s="25"/>
      <c r="L292" s="25"/>
      <c r="M292" s="25"/>
      <c r="N292" s="25"/>
      <c r="O292" s="25"/>
      <c r="P292" s="25"/>
      <c r="Q292" s="25"/>
      <c r="R292" s="25"/>
      <c r="S292" s="25"/>
      <c r="T292" s="25"/>
      <c r="U292" s="25"/>
      <c r="V292" s="25"/>
      <c r="W292" s="25"/>
    </row>
    <row r="293" spans="2:23" ht="14.25">
      <c r="B293" s="23"/>
      <c r="C293" s="23"/>
      <c r="D293" s="31"/>
      <c r="E293" s="31"/>
      <c r="F293" s="31"/>
      <c r="G293" s="25"/>
      <c r="H293" s="25"/>
      <c r="I293" s="25"/>
      <c r="J293" s="25"/>
      <c r="K293" s="25"/>
      <c r="L293" s="25"/>
      <c r="M293" s="25"/>
      <c r="N293" s="25"/>
      <c r="O293" s="25"/>
      <c r="P293" s="25"/>
      <c r="Q293" s="25"/>
      <c r="R293" s="25"/>
      <c r="S293" s="25"/>
      <c r="T293" s="25"/>
      <c r="U293" s="25"/>
      <c r="V293" s="25"/>
      <c r="W293" s="25"/>
    </row>
    <row r="294" spans="2:23" ht="14.25">
      <c r="B294" s="23"/>
      <c r="C294" s="23"/>
      <c r="D294" s="31"/>
      <c r="E294" s="31"/>
      <c r="F294" s="31"/>
      <c r="G294" s="25"/>
      <c r="H294" s="25"/>
      <c r="I294" s="25"/>
      <c r="J294" s="25"/>
      <c r="K294" s="25"/>
      <c r="L294" s="25"/>
      <c r="M294" s="25"/>
      <c r="N294" s="25"/>
      <c r="O294" s="25"/>
      <c r="P294" s="25"/>
      <c r="Q294" s="25"/>
      <c r="R294" s="25"/>
      <c r="S294" s="25"/>
      <c r="T294" s="25"/>
      <c r="U294" s="25"/>
      <c r="V294" s="25"/>
      <c r="W294" s="25"/>
    </row>
    <row r="295" spans="2:23" ht="14.25">
      <c r="B295" s="23"/>
      <c r="C295" s="23"/>
      <c r="D295" s="31"/>
      <c r="E295" s="31"/>
      <c r="F295" s="31"/>
      <c r="G295" s="25"/>
      <c r="H295" s="25"/>
      <c r="I295" s="25"/>
      <c r="J295" s="25"/>
      <c r="K295" s="25"/>
      <c r="L295" s="25"/>
      <c r="M295" s="25"/>
      <c r="N295" s="25"/>
      <c r="O295" s="25"/>
      <c r="P295" s="25"/>
      <c r="Q295" s="25"/>
      <c r="R295" s="25"/>
      <c r="S295" s="25"/>
      <c r="T295" s="25"/>
      <c r="U295" s="25"/>
      <c r="V295" s="25"/>
      <c r="W295" s="25"/>
    </row>
    <row r="296" spans="2:23" ht="14.25">
      <c r="B296" s="23"/>
      <c r="C296" s="23"/>
      <c r="D296" s="31"/>
      <c r="E296" s="31"/>
      <c r="F296" s="31"/>
      <c r="G296" s="25"/>
      <c r="H296" s="25"/>
      <c r="I296" s="25"/>
      <c r="J296" s="25"/>
      <c r="K296" s="25"/>
      <c r="L296" s="25"/>
      <c r="M296" s="25"/>
      <c r="N296" s="25"/>
      <c r="O296" s="25"/>
      <c r="P296" s="25"/>
      <c r="Q296" s="25"/>
      <c r="R296" s="25"/>
      <c r="S296" s="25"/>
      <c r="T296" s="25"/>
      <c r="U296" s="25"/>
      <c r="V296" s="25"/>
      <c r="W296" s="25"/>
    </row>
    <row r="297" spans="2:23" ht="14.25">
      <c r="B297" s="23"/>
      <c r="C297" s="23"/>
      <c r="D297" s="31"/>
      <c r="E297" s="31"/>
      <c r="F297" s="31"/>
      <c r="G297" s="25"/>
      <c r="H297" s="25"/>
      <c r="I297" s="25"/>
      <c r="J297" s="25"/>
      <c r="K297" s="25"/>
      <c r="L297" s="25"/>
      <c r="M297" s="25"/>
      <c r="N297" s="25"/>
      <c r="O297" s="25"/>
      <c r="P297" s="25"/>
      <c r="Q297" s="25"/>
      <c r="R297" s="25"/>
      <c r="S297" s="25"/>
      <c r="T297" s="25"/>
      <c r="U297" s="25"/>
      <c r="V297" s="25"/>
      <c r="W297" s="25"/>
    </row>
    <row r="298" spans="2:23" ht="14.25">
      <c r="B298" s="23"/>
      <c r="C298" s="23"/>
      <c r="D298" s="31"/>
      <c r="E298" s="31"/>
      <c r="F298" s="31"/>
      <c r="G298" s="25"/>
      <c r="H298" s="25"/>
      <c r="I298" s="25"/>
      <c r="J298" s="25"/>
      <c r="K298" s="25"/>
      <c r="L298" s="25"/>
      <c r="M298" s="25"/>
      <c r="N298" s="25"/>
      <c r="O298" s="25"/>
      <c r="P298" s="25"/>
      <c r="Q298" s="25"/>
      <c r="R298" s="25"/>
      <c r="S298" s="25"/>
      <c r="T298" s="25"/>
      <c r="U298" s="25"/>
      <c r="V298" s="25"/>
      <c r="W298" s="25"/>
    </row>
    <row r="299" spans="2:23" ht="14.25">
      <c r="B299" s="23"/>
      <c r="C299" s="23"/>
      <c r="D299" s="31"/>
      <c r="E299" s="31"/>
      <c r="F299" s="31"/>
      <c r="G299" s="25"/>
      <c r="H299" s="25"/>
      <c r="I299" s="25"/>
      <c r="J299" s="25"/>
      <c r="K299" s="25"/>
      <c r="L299" s="25"/>
      <c r="M299" s="25"/>
      <c r="N299" s="25"/>
      <c r="O299" s="25"/>
      <c r="P299" s="25"/>
      <c r="Q299" s="25"/>
      <c r="R299" s="25"/>
      <c r="S299" s="25"/>
      <c r="T299" s="25"/>
      <c r="U299" s="25"/>
      <c r="V299" s="25"/>
      <c r="W299" s="25"/>
    </row>
    <row r="300" spans="2:23" ht="14.25">
      <c r="B300" s="23"/>
      <c r="C300" s="23"/>
      <c r="D300" s="31"/>
      <c r="E300" s="31"/>
      <c r="F300" s="31"/>
      <c r="G300" s="25"/>
      <c r="H300" s="25"/>
      <c r="I300" s="25"/>
      <c r="J300" s="25"/>
      <c r="K300" s="25"/>
      <c r="L300" s="25"/>
      <c r="M300" s="25"/>
      <c r="N300" s="25"/>
      <c r="O300" s="25"/>
      <c r="P300" s="25"/>
      <c r="Q300" s="25"/>
      <c r="R300" s="25"/>
      <c r="S300" s="25"/>
      <c r="T300" s="25"/>
      <c r="U300" s="25"/>
      <c r="V300" s="25"/>
      <c r="W300" s="25"/>
    </row>
    <row r="301" spans="2:23" ht="14.25">
      <c r="B301" s="23"/>
      <c r="C301" s="23"/>
      <c r="D301" s="31"/>
      <c r="E301" s="31"/>
      <c r="F301" s="31"/>
      <c r="G301" s="25"/>
      <c r="H301" s="25"/>
      <c r="I301" s="25"/>
      <c r="J301" s="25"/>
      <c r="K301" s="25"/>
      <c r="L301" s="25"/>
      <c r="M301" s="25"/>
      <c r="N301" s="25"/>
      <c r="O301" s="25"/>
      <c r="P301" s="25"/>
      <c r="Q301" s="25"/>
      <c r="R301" s="25"/>
      <c r="S301" s="25"/>
      <c r="T301" s="25"/>
      <c r="U301" s="25"/>
      <c r="V301" s="25"/>
      <c r="W301" s="25"/>
    </row>
    <row r="302" spans="2:23" ht="14.25">
      <c r="B302" s="23"/>
      <c r="C302" s="23"/>
      <c r="D302" s="31"/>
      <c r="E302" s="31"/>
      <c r="F302" s="31"/>
      <c r="G302" s="25"/>
      <c r="H302" s="25"/>
      <c r="I302" s="25"/>
      <c r="J302" s="25"/>
      <c r="K302" s="25"/>
      <c r="L302" s="25"/>
      <c r="M302" s="25"/>
      <c r="N302" s="25"/>
      <c r="O302" s="25"/>
      <c r="P302" s="25"/>
      <c r="Q302" s="25"/>
      <c r="R302" s="25"/>
      <c r="S302" s="25"/>
      <c r="T302" s="25"/>
      <c r="U302" s="25"/>
      <c r="V302" s="25"/>
      <c r="W302" s="25"/>
    </row>
    <row r="303" spans="2:23" ht="14.25">
      <c r="B303" s="23"/>
      <c r="C303" s="23"/>
      <c r="D303" s="31"/>
      <c r="E303" s="31"/>
      <c r="F303" s="31"/>
      <c r="G303" s="25"/>
      <c r="H303" s="25"/>
      <c r="I303" s="25"/>
      <c r="J303" s="25"/>
      <c r="K303" s="25"/>
      <c r="L303" s="25"/>
      <c r="M303" s="25"/>
      <c r="N303" s="25"/>
      <c r="O303" s="25"/>
      <c r="P303" s="25"/>
      <c r="Q303" s="25"/>
      <c r="R303" s="25"/>
      <c r="S303" s="25"/>
      <c r="T303" s="25"/>
      <c r="U303" s="25"/>
      <c r="V303" s="25"/>
      <c r="W303" s="25"/>
    </row>
    <row r="304" spans="2:23" ht="14.25">
      <c r="B304" s="23"/>
      <c r="C304" s="23"/>
      <c r="D304" s="31"/>
      <c r="E304" s="31"/>
      <c r="F304" s="31"/>
      <c r="G304" s="25"/>
      <c r="H304" s="25"/>
      <c r="I304" s="25"/>
      <c r="J304" s="25"/>
      <c r="K304" s="25"/>
      <c r="L304" s="25"/>
      <c r="M304" s="25"/>
      <c r="N304" s="25"/>
      <c r="O304" s="25"/>
      <c r="P304" s="25"/>
      <c r="Q304" s="25"/>
      <c r="R304" s="25"/>
      <c r="S304" s="25"/>
      <c r="T304" s="25"/>
      <c r="U304" s="25"/>
      <c r="V304" s="25"/>
      <c r="W304" s="25"/>
    </row>
    <row r="305" spans="2:23" ht="14.25">
      <c r="B305" s="23"/>
      <c r="C305" s="23"/>
      <c r="D305" s="31"/>
      <c r="E305" s="31"/>
      <c r="F305" s="31"/>
      <c r="G305" s="25"/>
      <c r="H305" s="25"/>
      <c r="I305" s="25"/>
      <c r="J305" s="25"/>
      <c r="K305" s="25"/>
      <c r="L305" s="25"/>
      <c r="M305" s="25"/>
      <c r="N305" s="25"/>
      <c r="O305" s="25"/>
      <c r="P305" s="25"/>
      <c r="Q305" s="25"/>
      <c r="R305" s="25"/>
      <c r="S305" s="25"/>
      <c r="T305" s="25"/>
      <c r="U305" s="25"/>
      <c r="V305" s="25"/>
      <c r="W305" s="25"/>
    </row>
    <row r="306" spans="2:23" ht="14.25">
      <c r="B306" s="23"/>
      <c r="C306" s="23"/>
      <c r="D306" s="31"/>
      <c r="E306" s="31"/>
      <c r="F306" s="31"/>
      <c r="G306" s="25"/>
      <c r="H306" s="25"/>
      <c r="I306" s="25"/>
      <c r="J306" s="25"/>
      <c r="K306" s="25"/>
      <c r="L306" s="25"/>
      <c r="M306" s="25"/>
      <c r="N306" s="25"/>
      <c r="O306" s="25"/>
      <c r="P306" s="25"/>
      <c r="Q306" s="25"/>
      <c r="R306" s="25"/>
      <c r="S306" s="25"/>
      <c r="T306" s="25"/>
      <c r="U306" s="25"/>
      <c r="V306" s="25"/>
      <c r="W306" s="25"/>
    </row>
    <row r="307" spans="2:23" ht="14.25">
      <c r="B307" s="23"/>
      <c r="C307" s="23"/>
      <c r="D307" s="31"/>
      <c r="E307" s="31"/>
      <c r="F307" s="31"/>
      <c r="G307" s="25"/>
      <c r="H307" s="25"/>
      <c r="I307" s="25"/>
      <c r="J307" s="25"/>
      <c r="K307" s="25"/>
      <c r="L307" s="25"/>
      <c r="M307" s="25"/>
      <c r="N307" s="25"/>
      <c r="O307" s="25"/>
      <c r="P307" s="25"/>
      <c r="Q307" s="25"/>
      <c r="R307" s="25"/>
      <c r="S307" s="25"/>
      <c r="T307" s="25"/>
      <c r="U307" s="25"/>
      <c r="V307" s="25"/>
      <c r="W307" s="25"/>
    </row>
    <row r="308" spans="2:23" ht="14.25">
      <c r="B308" s="23"/>
      <c r="C308" s="23"/>
      <c r="D308" s="31"/>
      <c r="E308" s="31"/>
      <c r="F308" s="31"/>
      <c r="G308" s="25"/>
      <c r="H308" s="25"/>
      <c r="I308" s="25"/>
      <c r="J308" s="25"/>
      <c r="K308" s="25"/>
      <c r="L308" s="25"/>
      <c r="M308" s="25"/>
      <c r="N308" s="25"/>
      <c r="O308" s="25"/>
      <c r="P308" s="25"/>
      <c r="Q308" s="25"/>
      <c r="R308" s="25"/>
      <c r="S308" s="25"/>
      <c r="T308" s="25"/>
      <c r="U308" s="25"/>
      <c r="V308" s="25"/>
      <c r="W308" s="25"/>
    </row>
    <row r="309" spans="2:23" ht="14.25">
      <c r="B309" s="23"/>
      <c r="C309" s="23"/>
      <c r="D309" s="31"/>
      <c r="E309" s="31"/>
      <c r="F309" s="31"/>
      <c r="G309" s="25"/>
      <c r="H309" s="25"/>
      <c r="I309" s="25"/>
      <c r="J309" s="25"/>
      <c r="K309" s="25"/>
      <c r="L309" s="25"/>
      <c r="M309" s="25"/>
      <c r="N309" s="25"/>
      <c r="O309" s="25"/>
      <c r="P309" s="25"/>
      <c r="Q309" s="25"/>
      <c r="R309" s="25"/>
      <c r="S309" s="25"/>
      <c r="T309" s="25"/>
      <c r="U309" s="25"/>
      <c r="V309" s="25"/>
      <c r="W309" s="25"/>
    </row>
    <row r="310" spans="2:23" ht="14.25">
      <c r="B310" s="23"/>
      <c r="C310" s="23"/>
      <c r="D310" s="31"/>
      <c r="E310" s="31"/>
      <c r="F310" s="31"/>
      <c r="G310" s="25"/>
      <c r="H310" s="25"/>
      <c r="I310" s="25"/>
      <c r="J310" s="25"/>
      <c r="K310" s="25"/>
      <c r="L310" s="25"/>
      <c r="M310" s="25"/>
      <c r="N310" s="25"/>
      <c r="O310" s="25"/>
      <c r="P310" s="25"/>
      <c r="Q310" s="25"/>
      <c r="R310" s="25"/>
      <c r="S310" s="25"/>
      <c r="T310" s="25"/>
      <c r="U310" s="25"/>
      <c r="V310" s="25"/>
      <c r="W310" s="25"/>
    </row>
    <row r="311" spans="2:23" ht="14.25">
      <c r="B311" s="23"/>
      <c r="C311" s="23"/>
      <c r="D311" s="31"/>
      <c r="E311" s="31"/>
      <c r="F311" s="31"/>
      <c r="G311" s="25"/>
      <c r="H311" s="25"/>
      <c r="I311" s="25"/>
      <c r="J311" s="25"/>
      <c r="K311" s="25"/>
      <c r="L311" s="25"/>
      <c r="M311" s="25"/>
      <c r="N311" s="25"/>
      <c r="O311" s="25"/>
      <c r="P311" s="25"/>
      <c r="Q311" s="25"/>
      <c r="R311" s="25"/>
      <c r="S311" s="25"/>
      <c r="T311" s="25"/>
      <c r="U311" s="25"/>
      <c r="V311" s="25"/>
      <c r="W311" s="25"/>
    </row>
    <row r="312" spans="2:23" ht="14.25">
      <c r="B312" s="23"/>
      <c r="C312" s="23"/>
      <c r="D312" s="31"/>
      <c r="E312" s="31"/>
      <c r="F312" s="31"/>
      <c r="G312" s="25"/>
      <c r="H312" s="25"/>
      <c r="I312" s="25"/>
      <c r="J312" s="25"/>
      <c r="K312" s="25"/>
      <c r="L312" s="25"/>
      <c r="M312" s="25"/>
      <c r="N312" s="25"/>
      <c r="O312" s="25"/>
      <c r="P312" s="25"/>
      <c r="Q312" s="25"/>
      <c r="R312" s="25"/>
      <c r="S312" s="25"/>
      <c r="T312" s="25"/>
      <c r="U312" s="25"/>
      <c r="V312" s="25"/>
      <c r="W312" s="25"/>
    </row>
    <row r="313" spans="2:23" ht="14.25">
      <c r="B313" s="23"/>
      <c r="C313" s="23"/>
      <c r="D313" s="31"/>
      <c r="E313" s="31"/>
      <c r="F313" s="31"/>
      <c r="G313" s="25"/>
      <c r="H313" s="25"/>
      <c r="I313" s="25"/>
      <c r="J313" s="25"/>
      <c r="K313" s="25"/>
      <c r="L313" s="25"/>
      <c r="M313" s="25"/>
      <c r="N313" s="25"/>
      <c r="O313" s="25"/>
      <c r="P313" s="25"/>
      <c r="Q313" s="25"/>
      <c r="R313" s="25"/>
      <c r="S313" s="25"/>
      <c r="T313" s="25"/>
      <c r="U313" s="25"/>
      <c r="V313" s="25"/>
      <c r="W313" s="25"/>
    </row>
    <row r="314" spans="2:23" ht="14.25">
      <c r="B314" s="23"/>
      <c r="C314" s="23"/>
      <c r="D314" s="31"/>
      <c r="E314" s="31"/>
      <c r="F314" s="31"/>
      <c r="G314" s="25"/>
      <c r="H314" s="25"/>
      <c r="I314" s="25"/>
      <c r="J314" s="25"/>
      <c r="K314" s="25"/>
      <c r="L314" s="25"/>
      <c r="M314" s="25"/>
      <c r="N314" s="25"/>
      <c r="O314" s="25"/>
      <c r="P314" s="25"/>
      <c r="Q314" s="25"/>
      <c r="R314" s="25"/>
      <c r="S314" s="25"/>
      <c r="T314" s="25"/>
      <c r="U314" s="25"/>
      <c r="V314" s="25"/>
      <c r="W314" s="25"/>
    </row>
    <row r="315" spans="2:23" ht="14.25">
      <c r="B315" s="23"/>
      <c r="C315" s="23"/>
      <c r="D315" s="31"/>
      <c r="E315" s="31"/>
      <c r="F315" s="31"/>
      <c r="G315" s="25"/>
      <c r="H315" s="25"/>
      <c r="I315" s="25"/>
      <c r="J315" s="25"/>
      <c r="K315" s="25"/>
      <c r="L315" s="25"/>
      <c r="M315" s="25"/>
      <c r="N315" s="25"/>
      <c r="O315" s="25"/>
      <c r="P315" s="25"/>
      <c r="Q315" s="25"/>
      <c r="R315" s="25"/>
      <c r="S315" s="25"/>
      <c r="T315" s="25"/>
      <c r="U315" s="25"/>
      <c r="V315" s="25"/>
      <c r="W315" s="25"/>
    </row>
    <row r="316" spans="2:23" ht="14.25">
      <c r="B316" s="23"/>
      <c r="C316" s="23"/>
      <c r="D316" s="31"/>
      <c r="E316" s="31"/>
      <c r="F316" s="31"/>
      <c r="G316" s="25"/>
      <c r="H316" s="25"/>
      <c r="I316" s="25"/>
      <c r="J316" s="25"/>
      <c r="K316" s="25"/>
      <c r="L316" s="25"/>
      <c r="M316" s="25"/>
      <c r="N316" s="25"/>
      <c r="O316" s="25"/>
      <c r="P316" s="25"/>
      <c r="Q316" s="25"/>
      <c r="R316" s="25"/>
      <c r="S316" s="25"/>
      <c r="T316" s="25"/>
      <c r="U316" s="25"/>
      <c r="V316" s="25"/>
      <c r="W316" s="25"/>
    </row>
    <row r="317" spans="2:23" ht="14.25">
      <c r="B317" s="23"/>
      <c r="C317" s="23"/>
      <c r="D317" s="31"/>
      <c r="E317" s="31"/>
      <c r="F317" s="31"/>
      <c r="G317" s="25"/>
      <c r="H317" s="25"/>
      <c r="I317" s="25"/>
      <c r="J317" s="25"/>
      <c r="K317" s="25"/>
      <c r="L317" s="25"/>
      <c r="M317" s="25"/>
      <c r="N317" s="25"/>
      <c r="O317" s="25"/>
      <c r="P317" s="25"/>
      <c r="Q317" s="25"/>
      <c r="R317" s="25"/>
      <c r="S317" s="25"/>
      <c r="T317" s="25"/>
      <c r="U317" s="25"/>
      <c r="V317" s="25"/>
      <c r="W317" s="25"/>
    </row>
    <row r="318" spans="2:23" ht="14.25">
      <c r="B318" s="23"/>
      <c r="C318" s="23"/>
      <c r="D318" s="31"/>
      <c r="E318" s="31"/>
      <c r="F318" s="31"/>
      <c r="G318" s="25"/>
      <c r="H318" s="25"/>
      <c r="I318" s="25"/>
      <c r="J318" s="25"/>
      <c r="K318" s="25"/>
      <c r="L318" s="25"/>
      <c r="M318" s="25"/>
      <c r="N318" s="25"/>
      <c r="O318" s="25"/>
      <c r="P318" s="25"/>
      <c r="Q318" s="25"/>
      <c r="R318" s="25"/>
      <c r="S318" s="25"/>
      <c r="T318" s="25"/>
      <c r="U318" s="25"/>
      <c r="V318" s="25"/>
      <c r="W318" s="25"/>
    </row>
    <row r="319" spans="2:23" ht="14.25">
      <c r="B319" s="23"/>
      <c r="C319" s="23"/>
      <c r="D319" s="31"/>
      <c r="E319" s="31"/>
      <c r="F319" s="31"/>
      <c r="G319" s="25"/>
      <c r="H319" s="25"/>
      <c r="I319" s="25"/>
      <c r="J319" s="25"/>
      <c r="K319" s="25"/>
      <c r="L319" s="25"/>
      <c r="M319" s="25"/>
      <c r="N319" s="25"/>
      <c r="O319" s="25"/>
      <c r="P319" s="25"/>
      <c r="Q319" s="25"/>
      <c r="R319" s="25"/>
      <c r="S319" s="25"/>
      <c r="T319" s="25"/>
      <c r="U319" s="25"/>
      <c r="V319" s="25"/>
      <c r="W319" s="25"/>
    </row>
    <row r="320" spans="2:23" ht="14.25">
      <c r="B320" s="23"/>
      <c r="C320" s="23"/>
      <c r="D320" s="31"/>
      <c r="E320" s="31"/>
      <c r="F320" s="31"/>
      <c r="G320" s="25"/>
      <c r="H320" s="25"/>
      <c r="I320" s="25"/>
      <c r="J320" s="25"/>
      <c r="K320" s="25"/>
      <c r="L320" s="25"/>
      <c r="M320" s="25"/>
      <c r="N320" s="25"/>
      <c r="O320" s="25"/>
      <c r="P320" s="25"/>
      <c r="Q320" s="25"/>
      <c r="R320" s="25"/>
      <c r="S320" s="25"/>
      <c r="T320" s="25"/>
      <c r="U320" s="25"/>
      <c r="V320" s="25"/>
      <c r="W320" s="25"/>
    </row>
    <row r="321" spans="2:23" ht="14.25">
      <c r="B321" s="23"/>
      <c r="C321" s="23"/>
      <c r="D321" s="31"/>
      <c r="E321" s="31"/>
      <c r="F321" s="31"/>
      <c r="G321" s="25"/>
      <c r="H321" s="25"/>
      <c r="I321" s="25"/>
      <c r="J321" s="25"/>
      <c r="K321" s="25"/>
      <c r="L321" s="25"/>
      <c r="M321" s="25"/>
      <c r="N321" s="25"/>
      <c r="O321" s="25"/>
      <c r="P321" s="25"/>
      <c r="Q321" s="25"/>
      <c r="R321" s="25"/>
      <c r="S321" s="25"/>
      <c r="T321" s="25"/>
      <c r="U321" s="25"/>
      <c r="V321" s="25"/>
      <c r="W321" s="25"/>
    </row>
    <row r="322" spans="2:23" ht="14.25">
      <c r="B322" s="23"/>
      <c r="C322" s="23"/>
      <c r="D322" s="31"/>
      <c r="E322" s="31"/>
      <c r="F322" s="31"/>
      <c r="G322" s="25"/>
      <c r="H322" s="25"/>
      <c r="I322" s="25"/>
      <c r="J322" s="25"/>
      <c r="K322" s="25"/>
      <c r="L322" s="25"/>
      <c r="M322" s="25"/>
      <c r="N322" s="25"/>
      <c r="O322" s="25"/>
      <c r="P322" s="25"/>
      <c r="Q322" s="25"/>
      <c r="R322" s="25"/>
      <c r="S322" s="25"/>
      <c r="T322" s="25"/>
      <c r="U322" s="25"/>
      <c r="V322" s="25"/>
      <c r="W322" s="25"/>
    </row>
    <row r="323" spans="2:23" ht="14.25">
      <c r="B323" s="23"/>
      <c r="C323" s="23"/>
      <c r="D323" s="31"/>
      <c r="E323" s="31"/>
      <c r="F323" s="31"/>
      <c r="G323" s="25"/>
      <c r="H323" s="25"/>
      <c r="I323" s="25"/>
      <c r="J323" s="25"/>
      <c r="K323" s="25"/>
      <c r="L323" s="25"/>
      <c r="M323" s="25"/>
      <c r="N323" s="25"/>
      <c r="O323" s="25"/>
      <c r="P323" s="25"/>
      <c r="Q323" s="25"/>
      <c r="R323" s="25"/>
      <c r="S323" s="25"/>
      <c r="T323" s="25"/>
      <c r="U323" s="25"/>
      <c r="V323" s="25"/>
      <c r="W323" s="25"/>
    </row>
    <row r="324" spans="2:23" ht="14.25">
      <c r="B324" s="23"/>
      <c r="C324" s="23"/>
      <c r="D324" s="31"/>
      <c r="E324" s="31"/>
      <c r="F324" s="31"/>
      <c r="G324" s="25"/>
      <c r="H324" s="25"/>
      <c r="I324" s="25"/>
      <c r="J324" s="25"/>
      <c r="K324" s="25"/>
      <c r="L324" s="25"/>
      <c r="M324" s="25"/>
      <c r="N324" s="25"/>
      <c r="O324" s="25"/>
      <c r="P324" s="25"/>
      <c r="Q324" s="25"/>
      <c r="R324" s="25"/>
      <c r="S324" s="25"/>
      <c r="T324" s="25"/>
      <c r="U324" s="25"/>
      <c r="V324" s="25"/>
      <c r="W324" s="25"/>
    </row>
    <row r="325" spans="2:23" ht="14.25">
      <c r="B325" s="23"/>
      <c r="C325" s="23"/>
      <c r="D325" s="31"/>
      <c r="E325" s="31"/>
      <c r="F325" s="31"/>
      <c r="G325" s="25"/>
      <c r="H325" s="25"/>
      <c r="I325" s="25"/>
      <c r="J325" s="25"/>
      <c r="K325" s="25"/>
      <c r="L325" s="25"/>
      <c r="M325" s="25"/>
      <c r="N325" s="25"/>
      <c r="O325" s="25"/>
      <c r="P325" s="25"/>
      <c r="Q325" s="25"/>
      <c r="R325" s="25"/>
      <c r="S325" s="25"/>
      <c r="T325" s="25"/>
      <c r="U325" s="25"/>
      <c r="V325" s="25"/>
      <c r="W325" s="25"/>
    </row>
    <row r="326" spans="2:23" ht="14.25">
      <c r="B326" s="23"/>
      <c r="C326" s="23"/>
      <c r="D326" s="31"/>
      <c r="E326" s="31"/>
      <c r="F326" s="31"/>
      <c r="G326" s="25"/>
      <c r="H326" s="25"/>
      <c r="I326" s="25"/>
      <c r="J326" s="25"/>
      <c r="K326" s="25"/>
      <c r="L326" s="25"/>
      <c r="M326" s="25"/>
      <c r="N326" s="25"/>
      <c r="O326" s="25"/>
      <c r="P326" s="25"/>
      <c r="Q326" s="25"/>
      <c r="R326" s="25"/>
      <c r="S326" s="25"/>
      <c r="T326" s="25"/>
      <c r="U326" s="25"/>
      <c r="V326" s="25"/>
      <c r="W326" s="25"/>
    </row>
    <row r="327" spans="2:23" ht="14.25">
      <c r="B327" s="23"/>
      <c r="C327" s="23"/>
      <c r="D327" s="31"/>
      <c r="E327" s="31"/>
      <c r="F327" s="31"/>
      <c r="G327" s="25"/>
      <c r="H327" s="25"/>
      <c r="I327" s="25"/>
      <c r="J327" s="25"/>
      <c r="K327" s="25"/>
      <c r="L327" s="25"/>
      <c r="M327" s="25"/>
      <c r="N327" s="25"/>
      <c r="O327" s="25"/>
      <c r="P327" s="25"/>
      <c r="Q327" s="25"/>
      <c r="R327" s="25"/>
      <c r="S327" s="25"/>
      <c r="T327" s="25"/>
      <c r="U327" s="25"/>
      <c r="V327" s="25"/>
      <c r="W327" s="25"/>
    </row>
    <row r="328" spans="2:23" ht="14.25">
      <c r="B328" s="23"/>
      <c r="C328" s="23"/>
      <c r="D328" s="31"/>
      <c r="E328" s="31"/>
      <c r="F328" s="31"/>
      <c r="G328" s="25"/>
      <c r="H328" s="25"/>
      <c r="I328" s="25"/>
      <c r="J328" s="25"/>
      <c r="K328" s="25"/>
      <c r="L328" s="25"/>
      <c r="M328" s="25"/>
      <c r="N328" s="25"/>
      <c r="O328" s="25"/>
      <c r="P328" s="25"/>
      <c r="Q328" s="25"/>
      <c r="R328" s="25"/>
      <c r="S328" s="25"/>
      <c r="T328" s="25"/>
      <c r="U328" s="25"/>
      <c r="V328" s="25"/>
      <c r="W328" s="25"/>
    </row>
    <row r="329" spans="2:23" ht="14.25">
      <c r="B329" s="23"/>
      <c r="C329" s="23"/>
      <c r="D329" s="31"/>
      <c r="E329" s="31"/>
      <c r="F329" s="31"/>
      <c r="G329" s="25"/>
      <c r="H329" s="25"/>
      <c r="I329" s="25"/>
      <c r="J329" s="25"/>
      <c r="K329" s="25"/>
      <c r="L329" s="25"/>
      <c r="M329" s="25"/>
      <c r="N329" s="25"/>
      <c r="O329" s="25"/>
      <c r="P329" s="25"/>
      <c r="Q329" s="25"/>
      <c r="R329" s="25"/>
      <c r="S329" s="25"/>
      <c r="T329" s="25"/>
      <c r="U329" s="25"/>
      <c r="V329" s="25"/>
      <c r="W329" s="25"/>
    </row>
    <row r="330" spans="2:23" ht="14.25">
      <c r="B330" s="23"/>
      <c r="C330" s="23"/>
      <c r="D330" s="31"/>
      <c r="E330" s="31"/>
      <c r="F330" s="31"/>
      <c r="G330" s="25"/>
      <c r="H330" s="25"/>
      <c r="I330" s="25"/>
      <c r="J330" s="25"/>
      <c r="K330" s="25"/>
      <c r="L330" s="25"/>
      <c r="M330" s="25"/>
      <c r="N330" s="25"/>
      <c r="O330" s="25"/>
      <c r="P330" s="25"/>
      <c r="Q330" s="25"/>
      <c r="R330" s="25"/>
      <c r="S330" s="25"/>
      <c r="T330" s="25"/>
      <c r="U330" s="25"/>
      <c r="V330" s="25"/>
      <c r="W330" s="25"/>
    </row>
    <row r="331" spans="2:23" ht="14.25">
      <c r="B331" s="23"/>
      <c r="C331" s="23"/>
      <c r="D331" s="31"/>
      <c r="E331" s="31"/>
      <c r="F331" s="31"/>
      <c r="G331" s="25"/>
      <c r="H331" s="25"/>
      <c r="I331" s="25"/>
      <c r="J331" s="25"/>
      <c r="K331" s="25"/>
      <c r="L331" s="25"/>
      <c r="M331" s="25"/>
      <c r="N331" s="25"/>
      <c r="O331" s="25"/>
      <c r="P331" s="25"/>
      <c r="Q331" s="25"/>
      <c r="R331" s="25"/>
      <c r="S331" s="25"/>
      <c r="T331" s="25"/>
      <c r="U331" s="25"/>
      <c r="V331" s="25"/>
      <c r="W331" s="25"/>
    </row>
    <row r="332" spans="2:23" ht="14.25">
      <c r="B332" s="23"/>
      <c r="C332" s="23"/>
      <c r="D332" s="31"/>
      <c r="E332" s="31"/>
      <c r="F332" s="31"/>
      <c r="G332" s="25"/>
      <c r="H332" s="25"/>
      <c r="I332" s="25"/>
      <c r="J332" s="25"/>
      <c r="K332" s="25"/>
      <c r="L332" s="25"/>
      <c r="M332" s="25"/>
      <c r="N332" s="25"/>
      <c r="O332" s="25"/>
      <c r="P332" s="25"/>
      <c r="Q332" s="25"/>
      <c r="R332" s="25"/>
      <c r="S332" s="25"/>
      <c r="T332" s="25"/>
      <c r="U332" s="25"/>
      <c r="V332" s="25"/>
      <c r="W332" s="25"/>
    </row>
    <row r="333" spans="2:23" ht="14.25">
      <c r="B333" s="23"/>
      <c r="C333" s="23"/>
      <c r="D333" s="31"/>
      <c r="E333" s="31"/>
      <c r="F333" s="31"/>
      <c r="G333" s="25"/>
      <c r="H333" s="25"/>
      <c r="I333" s="25"/>
      <c r="J333" s="25"/>
      <c r="K333" s="25"/>
      <c r="L333" s="25"/>
      <c r="M333" s="25"/>
      <c r="N333" s="25"/>
      <c r="O333" s="25"/>
      <c r="P333" s="25"/>
      <c r="Q333" s="25"/>
      <c r="R333" s="25"/>
      <c r="S333" s="25"/>
      <c r="T333" s="25"/>
      <c r="U333" s="25"/>
      <c r="V333" s="25"/>
      <c r="W333" s="25"/>
    </row>
    <row r="334" spans="2:23" ht="14.25">
      <c r="B334" s="23"/>
      <c r="C334" s="23"/>
      <c r="D334" s="31"/>
      <c r="E334" s="31"/>
      <c r="F334" s="31"/>
      <c r="G334" s="25"/>
      <c r="H334" s="25"/>
      <c r="I334" s="25"/>
      <c r="J334" s="25"/>
      <c r="K334" s="25"/>
      <c r="L334" s="25"/>
      <c r="M334" s="25"/>
      <c r="N334" s="25"/>
      <c r="O334" s="25"/>
      <c r="P334" s="25"/>
      <c r="Q334" s="25"/>
      <c r="R334" s="25"/>
      <c r="S334" s="25"/>
      <c r="T334" s="25"/>
      <c r="U334" s="25"/>
      <c r="V334" s="25"/>
      <c r="W334" s="25"/>
    </row>
    <row r="335" spans="2:23" ht="14.25">
      <c r="B335" s="23"/>
      <c r="C335" s="23"/>
      <c r="D335" s="31"/>
      <c r="E335" s="31"/>
      <c r="F335" s="31"/>
      <c r="G335" s="25"/>
      <c r="H335" s="25"/>
      <c r="I335" s="25"/>
      <c r="J335" s="25"/>
      <c r="K335" s="25"/>
      <c r="L335" s="25"/>
      <c r="M335" s="25"/>
      <c r="N335" s="25"/>
      <c r="O335" s="25"/>
      <c r="P335" s="25"/>
      <c r="Q335" s="25"/>
      <c r="R335" s="25"/>
      <c r="S335" s="25"/>
      <c r="T335" s="25"/>
      <c r="U335" s="25"/>
      <c r="V335" s="25"/>
      <c r="W335" s="25"/>
    </row>
    <row r="336" spans="2:23" ht="14.25">
      <c r="B336" s="23"/>
      <c r="C336" s="23"/>
      <c r="D336" s="31"/>
      <c r="E336" s="31"/>
      <c r="F336" s="31"/>
      <c r="G336" s="25"/>
      <c r="H336" s="25"/>
      <c r="I336" s="25"/>
      <c r="J336" s="25"/>
      <c r="K336" s="25"/>
      <c r="L336" s="25"/>
      <c r="M336" s="25"/>
      <c r="N336" s="25"/>
      <c r="O336" s="25"/>
      <c r="P336" s="25"/>
      <c r="Q336" s="25"/>
      <c r="R336" s="25"/>
      <c r="S336" s="25"/>
      <c r="T336" s="25"/>
      <c r="U336" s="25"/>
      <c r="V336" s="25"/>
      <c r="W336" s="25"/>
    </row>
    <row r="337" spans="2:23" ht="14.25">
      <c r="B337" s="23"/>
      <c r="C337" s="23"/>
      <c r="D337" s="31"/>
      <c r="E337" s="31"/>
      <c r="F337" s="31"/>
      <c r="G337" s="25"/>
      <c r="H337" s="25"/>
      <c r="I337" s="25"/>
      <c r="J337" s="25"/>
      <c r="K337" s="25"/>
      <c r="L337" s="25"/>
      <c r="M337" s="25"/>
      <c r="N337" s="25"/>
      <c r="O337" s="25"/>
      <c r="P337" s="25"/>
      <c r="Q337" s="25"/>
      <c r="R337" s="25"/>
      <c r="S337" s="25"/>
      <c r="T337" s="25"/>
      <c r="U337" s="25"/>
      <c r="V337" s="25"/>
      <c r="W337" s="25"/>
    </row>
    <row r="338" spans="2:23" ht="14.25">
      <c r="B338" s="23"/>
      <c r="C338" s="23"/>
      <c r="D338" s="31"/>
      <c r="E338" s="31"/>
      <c r="F338" s="31"/>
      <c r="G338" s="25"/>
      <c r="H338" s="25"/>
      <c r="I338" s="25"/>
      <c r="J338" s="25"/>
      <c r="K338" s="25"/>
      <c r="L338" s="25"/>
      <c r="M338" s="25"/>
      <c r="N338" s="25"/>
      <c r="O338" s="25"/>
      <c r="P338" s="25"/>
      <c r="Q338" s="25"/>
      <c r="R338" s="25"/>
      <c r="S338" s="25"/>
      <c r="T338" s="25"/>
      <c r="U338" s="25"/>
      <c r="V338" s="25"/>
      <c r="W338" s="25"/>
    </row>
    <row r="339" spans="2:23" ht="14.25">
      <c r="B339" s="23"/>
      <c r="C339" s="23"/>
      <c r="D339" s="31"/>
      <c r="E339" s="31"/>
      <c r="F339" s="31"/>
      <c r="G339" s="25"/>
      <c r="H339" s="25"/>
      <c r="I339" s="25"/>
      <c r="J339" s="25"/>
      <c r="K339" s="25"/>
      <c r="L339" s="25"/>
      <c r="M339" s="25"/>
      <c r="N339" s="25"/>
      <c r="O339" s="25"/>
      <c r="P339" s="25"/>
      <c r="Q339" s="25"/>
      <c r="R339" s="25"/>
      <c r="S339" s="25"/>
      <c r="T339" s="25"/>
      <c r="U339" s="25"/>
      <c r="V339" s="25"/>
      <c r="W339" s="25"/>
    </row>
    <row r="340" spans="2:23" ht="14.25">
      <c r="B340" s="23"/>
      <c r="C340" s="23"/>
      <c r="D340" s="31"/>
      <c r="E340" s="31"/>
      <c r="F340" s="31"/>
      <c r="G340" s="25"/>
      <c r="H340" s="25"/>
      <c r="I340" s="25"/>
      <c r="J340" s="25"/>
      <c r="K340" s="25"/>
      <c r="L340" s="25"/>
      <c r="M340" s="25"/>
      <c r="N340" s="25"/>
      <c r="O340" s="25"/>
      <c r="P340" s="25"/>
      <c r="Q340" s="25"/>
      <c r="R340" s="25"/>
      <c r="S340" s="25"/>
      <c r="T340" s="25"/>
      <c r="U340" s="25"/>
      <c r="V340" s="25"/>
      <c r="W340" s="25"/>
    </row>
    <row r="341" spans="2:23" ht="14.25">
      <c r="B341" s="23"/>
      <c r="C341" s="23"/>
      <c r="D341" s="31"/>
      <c r="E341" s="31"/>
      <c r="F341" s="31"/>
      <c r="G341" s="25"/>
      <c r="H341" s="25"/>
      <c r="I341" s="25"/>
      <c r="J341" s="25"/>
      <c r="K341" s="25"/>
      <c r="L341" s="25"/>
      <c r="M341" s="25"/>
      <c r="N341" s="25"/>
      <c r="O341" s="25"/>
      <c r="P341" s="25"/>
      <c r="Q341" s="25"/>
      <c r="R341" s="25"/>
      <c r="S341" s="25"/>
      <c r="T341" s="25"/>
      <c r="U341" s="25"/>
      <c r="V341" s="25"/>
      <c r="W341" s="25"/>
    </row>
    <row r="342" spans="2:23" ht="14.25">
      <c r="B342" s="23"/>
      <c r="C342" s="23"/>
      <c r="D342" s="31"/>
      <c r="E342" s="31"/>
      <c r="F342" s="31"/>
      <c r="G342" s="25"/>
      <c r="H342" s="25"/>
      <c r="I342" s="25"/>
      <c r="J342" s="25"/>
      <c r="K342" s="25"/>
      <c r="L342" s="25"/>
      <c r="M342" s="25"/>
      <c r="N342" s="25"/>
      <c r="O342" s="25"/>
      <c r="P342" s="25"/>
      <c r="Q342" s="25"/>
      <c r="R342" s="25"/>
      <c r="S342" s="25"/>
      <c r="T342" s="25"/>
      <c r="U342" s="25"/>
      <c r="V342" s="25"/>
      <c r="W342" s="25"/>
    </row>
    <row r="343" spans="2:23" ht="14.25">
      <c r="B343" s="23"/>
      <c r="C343" s="23"/>
      <c r="D343" s="31"/>
      <c r="E343" s="31"/>
      <c r="F343" s="31"/>
      <c r="G343" s="25"/>
      <c r="H343" s="25"/>
      <c r="I343" s="25"/>
      <c r="J343" s="25"/>
      <c r="K343" s="25"/>
      <c r="L343" s="25"/>
      <c r="M343" s="25"/>
      <c r="N343" s="25"/>
      <c r="O343" s="25"/>
      <c r="P343" s="25"/>
      <c r="Q343" s="25"/>
      <c r="R343" s="25"/>
      <c r="S343" s="25"/>
      <c r="T343" s="25"/>
      <c r="U343" s="25"/>
      <c r="V343" s="25"/>
      <c r="W343" s="25"/>
    </row>
    <row r="344" spans="2:23" ht="14.25">
      <c r="B344" s="23"/>
      <c r="C344" s="23"/>
      <c r="D344" s="31"/>
      <c r="E344" s="31"/>
      <c r="F344" s="31"/>
      <c r="G344" s="25"/>
      <c r="H344" s="25"/>
      <c r="I344" s="25"/>
      <c r="J344" s="25"/>
      <c r="K344" s="25"/>
      <c r="L344" s="25"/>
      <c r="M344" s="25"/>
      <c r="N344" s="25"/>
      <c r="O344" s="25"/>
      <c r="P344" s="25"/>
      <c r="Q344" s="25"/>
      <c r="R344" s="25"/>
      <c r="S344" s="25"/>
      <c r="T344" s="25"/>
      <c r="U344" s="25"/>
      <c r="V344" s="25"/>
      <c r="W344" s="25"/>
    </row>
    <row r="345" spans="2:23" ht="14.25">
      <c r="B345" s="23"/>
      <c r="C345" s="23"/>
      <c r="D345" s="31"/>
      <c r="E345" s="31"/>
      <c r="F345" s="31"/>
      <c r="G345" s="25"/>
      <c r="H345" s="25"/>
      <c r="I345" s="25"/>
      <c r="J345" s="25"/>
      <c r="K345" s="25"/>
      <c r="L345" s="25"/>
      <c r="M345" s="25"/>
      <c r="N345" s="25"/>
      <c r="O345" s="25"/>
      <c r="P345" s="25"/>
      <c r="Q345" s="25"/>
      <c r="R345" s="25"/>
      <c r="S345" s="25"/>
      <c r="T345" s="25"/>
      <c r="U345" s="25"/>
      <c r="V345" s="25"/>
      <c r="W345" s="25"/>
    </row>
    <row r="346" spans="2:23" ht="14.25">
      <c r="B346" s="23"/>
      <c r="C346" s="23"/>
      <c r="D346" s="31"/>
      <c r="E346" s="31"/>
      <c r="F346" s="31"/>
      <c r="G346" s="25"/>
      <c r="H346" s="25"/>
      <c r="I346" s="25"/>
      <c r="J346" s="25"/>
      <c r="K346" s="25"/>
      <c r="L346" s="25"/>
      <c r="M346" s="25"/>
      <c r="N346" s="25"/>
      <c r="O346" s="25"/>
      <c r="P346" s="25"/>
      <c r="Q346" s="25"/>
      <c r="R346" s="25"/>
      <c r="S346" s="25"/>
      <c r="T346" s="25"/>
      <c r="U346" s="25"/>
      <c r="V346" s="25"/>
      <c r="W346" s="25"/>
    </row>
    <row r="347" spans="2:23" ht="14.25">
      <c r="B347" s="23"/>
      <c r="C347" s="23"/>
      <c r="D347" s="31"/>
      <c r="E347" s="31"/>
      <c r="F347" s="31"/>
      <c r="G347" s="25"/>
      <c r="H347" s="25"/>
      <c r="I347" s="25"/>
      <c r="J347" s="25"/>
      <c r="K347" s="25"/>
      <c r="L347" s="25"/>
      <c r="M347" s="25"/>
      <c r="N347" s="25"/>
      <c r="O347" s="25"/>
      <c r="P347" s="25"/>
      <c r="Q347" s="25"/>
      <c r="R347" s="25"/>
      <c r="S347" s="25"/>
      <c r="T347" s="25"/>
      <c r="U347" s="25"/>
      <c r="V347" s="25"/>
      <c r="W347" s="25"/>
    </row>
    <row r="348" spans="2:23" ht="14.25">
      <c r="B348" s="23"/>
      <c r="C348" s="23"/>
      <c r="D348" s="31"/>
      <c r="E348" s="31"/>
      <c r="F348" s="31"/>
      <c r="G348" s="25"/>
      <c r="H348" s="25"/>
      <c r="I348" s="25"/>
      <c r="J348" s="25"/>
      <c r="K348" s="25"/>
      <c r="L348" s="25"/>
      <c r="M348" s="25"/>
      <c r="N348" s="25"/>
      <c r="O348" s="25"/>
      <c r="P348" s="25"/>
      <c r="Q348" s="25"/>
      <c r="R348" s="25"/>
      <c r="S348" s="25"/>
      <c r="T348" s="25"/>
      <c r="U348" s="25"/>
      <c r="V348" s="25"/>
      <c r="W348" s="25"/>
    </row>
    <row r="349" spans="2:23" ht="14.25">
      <c r="B349" s="23"/>
      <c r="C349" s="23"/>
      <c r="D349" s="31"/>
      <c r="E349" s="31"/>
      <c r="F349" s="31"/>
      <c r="G349" s="25"/>
      <c r="H349" s="25"/>
      <c r="I349" s="25"/>
      <c r="J349" s="25"/>
      <c r="K349" s="25"/>
      <c r="L349" s="25"/>
      <c r="M349" s="25"/>
      <c r="N349" s="25"/>
      <c r="O349" s="25"/>
      <c r="P349" s="25"/>
      <c r="Q349" s="25"/>
      <c r="R349" s="25"/>
      <c r="S349" s="25"/>
      <c r="T349" s="25"/>
      <c r="U349" s="25"/>
      <c r="V349" s="25"/>
      <c r="W349" s="25"/>
    </row>
    <row r="350" spans="2:23" ht="14.25">
      <c r="B350" s="23"/>
      <c r="C350" s="23"/>
      <c r="D350" s="31"/>
      <c r="E350" s="31"/>
      <c r="F350" s="31"/>
      <c r="G350" s="25"/>
      <c r="H350" s="25"/>
      <c r="I350" s="25"/>
      <c r="J350" s="25"/>
      <c r="K350" s="25"/>
      <c r="L350" s="25"/>
      <c r="M350" s="25"/>
      <c r="N350" s="25"/>
      <c r="O350" s="25"/>
      <c r="P350" s="25"/>
      <c r="Q350" s="25"/>
      <c r="R350" s="25"/>
      <c r="S350" s="25"/>
      <c r="T350" s="25"/>
      <c r="U350" s="25"/>
      <c r="V350" s="25"/>
      <c r="W350" s="25"/>
    </row>
    <row r="351" spans="2:23" ht="14.25">
      <c r="B351" s="23"/>
      <c r="C351" s="23"/>
      <c r="D351" s="31"/>
      <c r="E351" s="31"/>
      <c r="F351" s="31"/>
      <c r="G351" s="25"/>
      <c r="H351" s="25"/>
      <c r="I351" s="25"/>
      <c r="J351" s="25"/>
      <c r="K351" s="25"/>
      <c r="L351" s="25"/>
      <c r="M351" s="25"/>
      <c r="N351" s="25"/>
      <c r="O351" s="25"/>
      <c r="P351" s="25"/>
      <c r="Q351" s="25"/>
      <c r="R351" s="25"/>
      <c r="S351" s="25"/>
      <c r="T351" s="25"/>
      <c r="U351" s="25"/>
      <c r="V351" s="25"/>
      <c r="W351" s="25"/>
    </row>
    <row r="352" spans="2:23" ht="14.25">
      <c r="B352" s="23"/>
      <c r="C352" s="23"/>
      <c r="D352" s="31"/>
      <c r="E352" s="31"/>
      <c r="F352" s="31"/>
      <c r="G352" s="25"/>
      <c r="H352" s="25"/>
      <c r="I352" s="25"/>
      <c r="J352" s="25"/>
      <c r="K352" s="25"/>
      <c r="L352" s="25"/>
      <c r="M352" s="25"/>
      <c r="N352" s="25"/>
      <c r="O352" s="25"/>
      <c r="P352" s="25"/>
      <c r="Q352" s="25"/>
      <c r="R352" s="25"/>
      <c r="S352" s="25"/>
      <c r="T352" s="25"/>
      <c r="U352" s="25"/>
      <c r="V352" s="25"/>
      <c r="W352" s="25"/>
    </row>
    <row r="353" spans="2:23" ht="14.25">
      <c r="B353" s="23"/>
      <c r="C353" s="23"/>
      <c r="D353" s="31"/>
      <c r="E353" s="31"/>
      <c r="F353" s="31"/>
      <c r="G353" s="25"/>
      <c r="H353" s="25"/>
      <c r="I353" s="25"/>
      <c r="J353" s="25"/>
      <c r="K353" s="25"/>
      <c r="L353" s="25"/>
      <c r="M353" s="25"/>
      <c r="N353" s="25"/>
      <c r="O353" s="25"/>
      <c r="P353" s="25"/>
      <c r="Q353" s="25"/>
      <c r="R353" s="25"/>
      <c r="S353" s="25"/>
      <c r="T353" s="25"/>
      <c r="U353" s="25"/>
      <c r="V353" s="25"/>
      <c r="W353" s="25"/>
    </row>
    <row r="354" spans="2:23" ht="14.25">
      <c r="B354" s="23"/>
      <c r="C354" s="23"/>
      <c r="D354" s="31"/>
      <c r="E354" s="31"/>
      <c r="F354" s="31"/>
      <c r="G354" s="25"/>
      <c r="H354" s="25"/>
      <c r="I354" s="25"/>
      <c r="J354" s="25"/>
      <c r="K354" s="25"/>
      <c r="L354" s="25"/>
      <c r="M354" s="25"/>
      <c r="N354" s="25"/>
      <c r="O354" s="25"/>
      <c r="P354" s="25"/>
      <c r="Q354" s="25"/>
      <c r="R354" s="25"/>
      <c r="S354" s="25"/>
      <c r="T354" s="25"/>
      <c r="U354" s="25"/>
      <c r="V354" s="25"/>
      <c r="W354" s="25"/>
    </row>
    <row r="355" spans="2:23" ht="14.25">
      <c r="B355" s="23"/>
      <c r="C355" s="23"/>
      <c r="D355" s="31"/>
      <c r="E355" s="31"/>
      <c r="F355" s="31"/>
      <c r="G355" s="25"/>
      <c r="H355" s="25"/>
      <c r="I355" s="25"/>
      <c r="J355" s="25"/>
      <c r="K355" s="25"/>
      <c r="L355" s="25"/>
      <c r="M355" s="25"/>
      <c r="N355" s="25"/>
      <c r="O355" s="25"/>
      <c r="P355" s="25"/>
      <c r="Q355" s="25"/>
      <c r="R355" s="25"/>
      <c r="S355" s="25"/>
      <c r="T355" s="25"/>
      <c r="U355" s="25"/>
      <c r="V355" s="25"/>
      <c r="W355" s="25"/>
    </row>
    <row r="356" spans="2:23" ht="14.25">
      <c r="B356" s="23"/>
      <c r="C356" s="23"/>
      <c r="D356" s="31"/>
      <c r="E356" s="31"/>
      <c r="F356" s="31"/>
      <c r="G356" s="25"/>
      <c r="H356" s="25"/>
      <c r="I356" s="25"/>
      <c r="J356" s="25"/>
      <c r="K356" s="25"/>
      <c r="L356" s="25"/>
      <c r="M356" s="25"/>
      <c r="N356" s="25"/>
      <c r="O356" s="25"/>
      <c r="P356" s="25"/>
      <c r="Q356" s="25"/>
      <c r="R356" s="25"/>
      <c r="S356" s="25"/>
      <c r="T356" s="25"/>
      <c r="U356" s="25"/>
      <c r="V356" s="25"/>
      <c r="W356" s="25"/>
    </row>
    <row r="357" spans="2:23" ht="14.25">
      <c r="B357" s="23"/>
      <c r="C357" s="23"/>
      <c r="D357" s="31"/>
      <c r="E357" s="31"/>
      <c r="F357" s="31"/>
      <c r="G357" s="25"/>
      <c r="H357" s="25"/>
      <c r="I357" s="25"/>
      <c r="J357" s="25"/>
      <c r="K357" s="25"/>
      <c r="L357" s="25"/>
      <c r="M357" s="25"/>
      <c r="N357" s="25"/>
      <c r="O357" s="25"/>
      <c r="P357" s="25"/>
      <c r="Q357" s="25"/>
      <c r="R357" s="25"/>
      <c r="S357" s="25"/>
      <c r="T357" s="25"/>
      <c r="U357" s="25"/>
      <c r="V357" s="25"/>
      <c r="W357" s="25"/>
    </row>
    <row r="358" spans="2:23" ht="14.25">
      <c r="B358" s="23"/>
      <c r="C358" s="23"/>
      <c r="D358" s="31"/>
      <c r="E358" s="31"/>
      <c r="F358" s="31"/>
      <c r="G358" s="25"/>
      <c r="H358" s="25"/>
      <c r="I358" s="25"/>
      <c r="J358" s="25"/>
      <c r="K358" s="25"/>
      <c r="L358" s="25"/>
      <c r="M358" s="25"/>
      <c r="N358" s="25"/>
      <c r="O358" s="25"/>
      <c r="P358" s="25"/>
      <c r="Q358" s="25"/>
      <c r="R358" s="25"/>
      <c r="S358" s="25"/>
      <c r="T358" s="25"/>
      <c r="U358" s="25"/>
      <c r="V358" s="25"/>
      <c r="W358" s="25"/>
    </row>
    <row r="359" spans="2:23" ht="14.25">
      <c r="B359" s="23"/>
      <c r="C359" s="23"/>
      <c r="D359" s="31"/>
      <c r="E359" s="31"/>
      <c r="F359" s="31"/>
      <c r="G359" s="25"/>
      <c r="H359" s="25"/>
      <c r="I359" s="25"/>
      <c r="J359" s="25"/>
      <c r="K359" s="25"/>
      <c r="L359" s="25"/>
      <c r="M359" s="25"/>
      <c r="N359" s="25"/>
      <c r="O359" s="25"/>
      <c r="P359" s="25"/>
      <c r="Q359" s="25"/>
      <c r="R359" s="25"/>
      <c r="S359" s="25"/>
      <c r="T359" s="25"/>
      <c r="U359" s="25"/>
      <c r="V359" s="25"/>
      <c r="W359" s="25"/>
    </row>
    <row r="360" spans="2:23" ht="14.25">
      <c r="B360" s="23"/>
      <c r="C360" s="23"/>
      <c r="D360" s="31"/>
      <c r="E360" s="31"/>
      <c r="F360" s="31"/>
      <c r="G360" s="25"/>
      <c r="H360" s="25"/>
      <c r="I360" s="25"/>
      <c r="J360" s="25"/>
      <c r="K360" s="25"/>
      <c r="L360" s="25"/>
      <c r="M360" s="25"/>
      <c r="N360" s="25"/>
      <c r="O360" s="25"/>
      <c r="P360" s="25"/>
      <c r="Q360" s="25"/>
      <c r="R360" s="25"/>
      <c r="S360" s="25"/>
      <c r="T360" s="25"/>
      <c r="U360" s="25"/>
      <c r="V360" s="25"/>
      <c r="W360" s="25"/>
    </row>
    <row r="361" spans="2:23" ht="14.25">
      <c r="B361" s="23"/>
      <c r="C361" s="23"/>
      <c r="D361" s="31"/>
      <c r="E361" s="31"/>
      <c r="F361" s="31"/>
      <c r="G361" s="25"/>
      <c r="H361" s="25"/>
      <c r="I361" s="25"/>
      <c r="J361" s="25"/>
      <c r="K361" s="25"/>
      <c r="L361" s="25"/>
      <c r="M361" s="25"/>
      <c r="N361" s="25"/>
      <c r="O361" s="25"/>
      <c r="P361" s="25"/>
      <c r="Q361" s="25"/>
      <c r="R361" s="25"/>
      <c r="S361" s="25"/>
      <c r="T361" s="25"/>
      <c r="U361" s="25"/>
      <c r="V361" s="25"/>
      <c r="W361" s="25"/>
    </row>
    <row r="362" spans="2:23" ht="14.25">
      <c r="B362" s="23"/>
      <c r="C362" s="23"/>
      <c r="D362" s="31"/>
      <c r="E362" s="31"/>
      <c r="F362" s="31"/>
      <c r="G362" s="25"/>
      <c r="H362" s="25"/>
      <c r="I362" s="25"/>
      <c r="J362" s="25"/>
      <c r="K362" s="25"/>
      <c r="L362" s="25"/>
      <c r="M362" s="25"/>
      <c r="N362" s="25"/>
      <c r="O362" s="25"/>
      <c r="P362" s="25"/>
      <c r="Q362" s="25"/>
      <c r="R362" s="25"/>
      <c r="S362" s="25"/>
      <c r="T362" s="25"/>
      <c r="U362" s="25"/>
      <c r="V362" s="25"/>
      <c r="W362" s="25"/>
    </row>
    <row r="363" spans="2:23" ht="14.25">
      <c r="B363" s="23"/>
      <c r="C363" s="23"/>
      <c r="D363" s="31"/>
      <c r="E363" s="31"/>
      <c r="F363" s="31"/>
      <c r="G363" s="25"/>
      <c r="H363" s="25"/>
      <c r="I363" s="25"/>
      <c r="J363" s="25"/>
      <c r="K363" s="25"/>
      <c r="L363" s="25"/>
      <c r="M363" s="25"/>
      <c r="N363" s="25"/>
      <c r="O363" s="25"/>
      <c r="P363" s="25"/>
      <c r="Q363" s="25"/>
      <c r="R363" s="25"/>
      <c r="S363" s="25"/>
      <c r="T363" s="25"/>
      <c r="U363" s="25"/>
      <c r="V363" s="25"/>
      <c r="W363" s="25"/>
    </row>
    <row r="364" spans="2:23" ht="14.25">
      <c r="B364" s="23"/>
      <c r="C364" s="23"/>
      <c r="D364" s="31"/>
      <c r="E364" s="31"/>
      <c r="F364" s="31"/>
      <c r="G364" s="25"/>
      <c r="H364" s="25"/>
      <c r="I364" s="25"/>
      <c r="J364" s="25"/>
      <c r="K364" s="25"/>
      <c r="L364" s="25"/>
      <c r="M364" s="25"/>
      <c r="N364" s="25"/>
      <c r="O364" s="25"/>
      <c r="P364" s="25"/>
      <c r="Q364" s="25"/>
      <c r="R364" s="25"/>
      <c r="S364" s="25"/>
      <c r="T364" s="25"/>
      <c r="U364" s="25"/>
      <c r="V364" s="25"/>
      <c r="W364" s="25"/>
    </row>
    <row r="365" spans="2:23" ht="14.25">
      <c r="B365" s="23"/>
      <c r="C365" s="23"/>
      <c r="D365" s="31"/>
      <c r="E365" s="31"/>
      <c r="F365" s="31"/>
      <c r="G365" s="25"/>
      <c r="H365" s="25"/>
      <c r="I365" s="25"/>
      <c r="J365" s="25"/>
      <c r="K365" s="25"/>
      <c r="L365" s="25"/>
      <c r="M365" s="25"/>
      <c r="N365" s="25"/>
      <c r="O365" s="25"/>
      <c r="P365" s="25"/>
      <c r="Q365" s="25"/>
      <c r="R365" s="25"/>
      <c r="S365" s="25"/>
      <c r="T365" s="25"/>
      <c r="U365" s="25"/>
      <c r="V365" s="25"/>
      <c r="W365" s="25"/>
    </row>
    <row r="366" spans="2:23" ht="14.25">
      <c r="B366" s="23"/>
      <c r="C366" s="23"/>
      <c r="D366" s="31"/>
      <c r="E366" s="31"/>
      <c r="F366" s="31"/>
      <c r="G366" s="25"/>
      <c r="H366" s="25"/>
      <c r="I366" s="25"/>
      <c r="J366" s="25"/>
      <c r="K366" s="25"/>
      <c r="L366" s="25"/>
      <c r="M366" s="25"/>
      <c r="N366" s="25"/>
      <c r="O366" s="25"/>
      <c r="P366" s="25"/>
      <c r="Q366" s="25"/>
      <c r="R366" s="25"/>
      <c r="S366" s="25"/>
      <c r="T366" s="25"/>
      <c r="U366" s="25"/>
      <c r="V366" s="25"/>
      <c r="W366" s="25"/>
    </row>
    <row r="367" spans="2:23" ht="14.25">
      <c r="B367" s="23"/>
      <c r="C367" s="23"/>
      <c r="D367" s="31"/>
      <c r="E367" s="31"/>
      <c r="F367" s="31"/>
      <c r="G367" s="25"/>
      <c r="H367" s="25"/>
      <c r="I367" s="25"/>
      <c r="J367" s="25"/>
      <c r="K367" s="25"/>
      <c r="L367" s="25"/>
      <c r="M367" s="25"/>
      <c r="N367" s="25"/>
      <c r="O367" s="25"/>
      <c r="P367" s="25"/>
      <c r="Q367" s="25"/>
      <c r="R367" s="25"/>
      <c r="S367" s="25"/>
      <c r="T367" s="25"/>
      <c r="U367" s="25"/>
      <c r="V367" s="25"/>
      <c r="W367" s="25"/>
    </row>
    <row r="368" spans="2:23" ht="14.25">
      <c r="B368" s="23"/>
      <c r="C368" s="23"/>
      <c r="D368" s="31"/>
      <c r="E368" s="31"/>
      <c r="F368" s="31"/>
      <c r="G368" s="25"/>
      <c r="H368" s="25"/>
      <c r="I368" s="25"/>
      <c r="J368" s="25"/>
      <c r="K368" s="25"/>
      <c r="L368" s="25"/>
      <c r="M368" s="25"/>
      <c r="N368" s="25"/>
      <c r="O368" s="25"/>
      <c r="P368" s="25"/>
      <c r="Q368" s="25"/>
      <c r="R368" s="25"/>
      <c r="S368" s="25"/>
      <c r="T368" s="25"/>
      <c r="U368" s="25"/>
      <c r="V368" s="25"/>
      <c r="W368" s="25"/>
    </row>
    <row r="369" spans="2:23" ht="14.25">
      <c r="B369" s="23"/>
      <c r="C369" s="23"/>
      <c r="D369" s="31"/>
      <c r="E369" s="31"/>
      <c r="F369" s="31"/>
      <c r="G369" s="25"/>
      <c r="H369" s="25"/>
      <c r="I369" s="25"/>
      <c r="J369" s="25"/>
      <c r="K369" s="25"/>
      <c r="L369" s="25"/>
      <c r="M369" s="25"/>
      <c r="N369" s="25"/>
      <c r="O369" s="25"/>
      <c r="P369" s="25"/>
      <c r="Q369" s="25"/>
      <c r="R369" s="25"/>
      <c r="S369" s="25"/>
      <c r="T369" s="25"/>
      <c r="U369" s="25"/>
      <c r="V369" s="25"/>
      <c r="W369" s="25"/>
    </row>
    <row r="370" spans="2:23" ht="14.25">
      <c r="B370" s="23"/>
      <c r="C370" s="23"/>
      <c r="D370" s="31"/>
      <c r="E370" s="31"/>
      <c r="F370" s="31"/>
      <c r="G370" s="25"/>
      <c r="H370" s="25"/>
      <c r="I370" s="25"/>
      <c r="J370" s="25"/>
      <c r="K370" s="25"/>
      <c r="L370" s="25"/>
      <c r="M370" s="25"/>
      <c r="N370" s="25"/>
      <c r="O370" s="25"/>
      <c r="P370" s="25"/>
      <c r="Q370" s="25"/>
      <c r="R370" s="25"/>
      <c r="S370" s="25"/>
      <c r="T370" s="25"/>
      <c r="U370" s="25"/>
      <c r="V370" s="25"/>
      <c r="W370" s="25"/>
    </row>
    <row r="371" spans="2:23" ht="14.25">
      <c r="B371" s="23"/>
      <c r="C371" s="23"/>
      <c r="D371" s="31"/>
      <c r="E371" s="31"/>
      <c r="F371" s="31"/>
      <c r="G371" s="25"/>
      <c r="H371" s="25"/>
      <c r="I371" s="25"/>
      <c r="J371" s="25"/>
      <c r="K371" s="25"/>
      <c r="L371" s="25"/>
      <c r="M371" s="25"/>
      <c r="N371" s="25"/>
      <c r="O371" s="25"/>
      <c r="P371" s="25"/>
      <c r="Q371" s="25"/>
      <c r="R371" s="25"/>
      <c r="S371" s="25"/>
      <c r="T371" s="25"/>
      <c r="U371" s="25"/>
      <c r="V371" s="25"/>
      <c r="W371" s="25"/>
    </row>
    <row r="372" spans="2:23" ht="14.25">
      <c r="B372" s="23"/>
      <c r="C372" s="23"/>
      <c r="D372" s="31"/>
      <c r="E372" s="31"/>
      <c r="F372" s="31"/>
      <c r="G372" s="25"/>
      <c r="H372" s="25"/>
      <c r="I372" s="25"/>
      <c r="J372" s="25"/>
      <c r="K372" s="25"/>
      <c r="L372" s="25"/>
      <c r="M372" s="25"/>
      <c r="N372" s="25"/>
      <c r="O372" s="25"/>
      <c r="P372" s="25"/>
      <c r="Q372" s="25"/>
      <c r="R372" s="25"/>
      <c r="S372" s="25"/>
      <c r="T372" s="25"/>
      <c r="U372" s="25"/>
      <c r="V372" s="25"/>
      <c r="W372" s="25"/>
    </row>
    <row r="373" spans="2:23" ht="14.25">
      <c r="B373" s="23"/>
      <c r="C373" s="23"/>
      <c r="D373" s="31"/>
      <c r="E373" s="31"/>
      <c r="F373" s="31"/>
      <c r="G373" s="25"/>
      <c r="H373" s="25"/>
      <c r="I373" s="25"/>
      <c r="J373" s="25"/>
      <c r="K373" s="25"/>
      <c r="L373" s="25"/>
      <c r="M373" s="25"/>
      <c r="N373" s="25"/>
      <c r="O373" s="25"/>
      <c r="P373" s="25"/>
      <c r="Q373" s="25"/>
      <c r="R373" s="25"/>
      <c r="S373" s="25"/>
      <c r="T373" s="25"/>
      <c r="U373" s="25"/>
      <c r="V373" s="25"/>
      <c r="W373" s="25"/>
    </row>
    <row r="374" spans="2:23" ht="14.25">
      <c r="B374" s="23"/>
      <c r="C374" s="23"/>
      <c r="D374" s="31"/>
      <c r="E374" s="31"/>
      <c r="F374" s="31"/>
      <c r="G374" s="25"/>
      <c r="H374" s="25"/>
      <c r="I374" s="25"/>
      <c r="J374" s="25"/>
      <c r="K374" s="25"/>
      <c r="L374" s="25"/>
      <c r="M374" s="25"/>
      <c r="N374" s="25"/>
      <c r="O374" s="25"/>
      <c r="P374" s="25"/>
      <c r="Q374" s="25"/>
      <c r="R374" s="25"/>
      <c r="S374" s="25"/>
      <c r="T374" s="25"/>
      <c r="U374" s="25"/>
      <c r="V374" s="25"/>
      <c r="W374" s="25"/>
    </row>
    <row r="375" spans="2:23" ht="14.25">
      <c r="B375" s="23"/>
      <c r="C375" s="23"/>
      <c r="D375" s="31"/>
      <c r="E375" s="31"/>
      <c r="F375" s="31"/>
      <c r="G375" s="25"/>
      <c r="H375" s="25"/>
      <c r="I375" s="25"/>
      <c r="J375" s="25"/>
      <c r="K375" s="25"/>
      <c r="L375" s="25"/>
      <c r="M375" s="25"/>
      <c r="N375" s="25"/>
      <c r="O375" s="25"/>
      <c r="P375" s="25"/>
      <c r="Q375" s="25"/>
      <c r="R375" s="25"/>
      <c r="S375" s="25"/>
      <c r="T375" s="25"/>
      <c r="U375" s="25"/>
      <c r="V375" s="25"/>
      <c r="W375" s="25"/>
    </row>
    <row r="376" spans="2:23" ht="14.25">
      <c r="B376" s="23"/>
      <c r="C376" s="23"/>
      <c r="D376" s="31"/>
      <c r="E376" s="31"/>
      <c r="F376" s="31"/>
      <c r="G376" s="25"/>
      <c r="H376" s="25"/>
      <c r="I376" s="25"/>
      <c r="J376" s="25"/>
      <c r="K376" s="25"/>
      <c r="L376" s="25"/>
      <c r="M376" s="25"/>
      <c r="N376" s="25"/>
      <c r="O376" s="25"/>
      <c r="P376" s="25"/>
      <c r="Q376" s="25"/>
      <c r="R376" s="25"/>
      <c r="S376" s="25"/>
      <c r="T376" s="25"/>
      <c r="U376" s="25"/>
      <c r="V376" s="25"/>
      <c r="W376" s="25"/>
    </row>
    <row r="377" spans="2:23" ht="14.25">
      <c r="B377" s="23"/>
      <c r="C377" s="23"/>
      <c r="D377" s="31"/>
      <c r="E377" s="31"/>
      <c r="F377" s="31"/>
      <c r="G377" s="25"/>
      <c r="H377" s="25"/>
      <c r="I377" s="25"/>
      <c r="J377" s="25"/>
      <c r="K377" s="25"/>
      <c r="L377" s="25"/>
      <c r="M377" s="25"/>
      <c r="N377" s="25"/>
      <c r="O377" s="25"/>
      <c r="P377" s="25"/>
      <c r="Q377" s="25"/>
      <c r="R377" s="25"/>
      <c r="S377" s="25"/>
      <c r="T377" s="25"/>
      <c r="U377" s="25"/>
      <c r="V377" s="25"/>
      <c r="W377" s="25"/>
    </row>
    <row r="378" spans="2:23" ht="14.25">
      <c r="B378" s="23"/>
      <c r="C378" s="23"/>
      <c r="D378" s="31"/>
      <c r="E378" s="31"/>
      <c r="F378" s="31"/>
      <c r="G378" s="25"/>
      <c r="H378" s="25"/>
      <c r="I378" s="25"/>
      <c r="J378" s="25"/>
      <c r="K378" s="25"/>
      <c r="L378" s="25"/>
      <c r="M378" s="25"/>
      <c r="N378" s="25"/>
      <c r="O378" s="25"/>
      <c r="P378" s="25"/>
      <c r="Q378" s="25"/>
      <c r="R378" s="25"/>
      <c r="S378" s="25"/>
      <c r="T378" s="25"/>
      <c r="U378" s="25"/>
      <c r="V378" s="25"/>
      <c r="W378" s="25"/>
    </row>
    <row r="379" spans="2:23" ht="14.25">
      <c r="B379" s="23"/>
      <c r="C379" s="23"/>
      <c r="D379" s="31"/>
      <c r="E379" s="31"/>
      <c r="F379" s="31"/>
      <c r="G379" s="25"/>
      <c r="H379" s="25"/>
      <c r="I379" s="25"/>
      <c r="J379" s="25"/>
      <c r="K379" s="25"/>
      <c r="L379" s="25"/>
      <c r="M379" s="25"/>
      <c r="N379" s="25"/>
      <c r="O379" s="25"/>
      <c r="P379" s="25"/>
      <c r="Q379" s="25"/>
      <c r="R379" s="25"/>
      <c r="S379" s="25"/>
      <c r="T379" s="25"/>
      <c r="U379" s="25"/>
      <c r="V379" s="25"/>
      <c r="W379" s="25"/>
    </row>
    <row r="380" spans="2:23" ht="14.25">
      <c r="B380" s="23"/>
      <c r="C380" s="23"/>
      <c r="D380" s="31"/>
      <c r="E380" s="31"/>
      <c r="F380" s="31"/>
      <c r="G380" s="25"/>
      <c r="H380" s="25"/>
      <c r="I380" s="25"/>
      <c r="J380" s="25"/>
      <c r="K380" s="25"/>
      <c r="L380" s="25"/>
      <c r="M380" s="25"/>
      <c r="N380" s="25"/>
      <c r="O380" s="25"/>
      <c r="P380" s="25"/>
      <c r="Q380" s="25"/>
      <c r="R380" s="25"/>
      <c r="S380" s="25"/>
      <c r="T380" s="25"/>
      <c r="U380" s="25"/>
      <c r="V380" s="25"/>
      <c r="W380" s="25"/>
    </row>
    <row r="381" spans="2:23" ht="14.25">
      <c r="B381" s="23"/>
      <c r="C381" s="23"/>
      <c r="D381" s="31"/>
      <c r="E381" s="31"/>
      <c r="F381" s="31"/>
      <c r="G381" s="25"/>
      <c r="H381" s="25"/>
      <c r="I381" s="25"/>
      <c r="J381" s="25"/>
      <c r="K381" s="25"/>
      <c r="L381" s="25"/>
      <c r="M381" s="25"/>
      <c r="N381" s="25"/>
      <c r="O381" s="25"/>
      <c r="P381" s="25"/>
      <c r="Q381" s="25"/>
      <c r="R381" s="25"/>
      <c r="S381" s="25"/>
      <c r="T381" s="25"/>
      <c r="U381" s="25"/>
      <c r="V381" s="25"/>
      <c r="W381" s="25"/>
    </row>
    <row r="382" spans="2:23" ht="14.25">
      <c r="B382" s="23"/>
      <c r="C382" s="23"/>
      <c r="D382" s="31"/>
      <c r="E382" s="31"/>
      <c r="F382" s="31"/>
      <c r="G382" s="25"/>
      <c r="H382" s="25"/>
      <c r="I382" s="25"/>
      <c r="J382" s="25"/>
      <c r="K382" s="25"/>
      <c r="L382" s="25"/>
      <c r="M382" s="25"/>
      <c r="N382" s="25"/>
      <c r="O382" s="25"/>
      <c r="P382" s="25"/>
      <c r="Q382" s="25"/>
      <c r="R382" s="25"/>
      <c r="S382" s="25"/>
      <c r="T382" s="25"/>
      <c r="U382" s="25"/>
      <c r="V382" s="25"/>
      <c r="W382" s="25"/>
    </row>
    <row r="383" spans="2:23" ht="14.25">
      <c r="B383" s="23"/>
      <c r="C383" s="23"/>
      <c r="D383" s="31"/>
      <c r="E383" s="31"/>
      <c r="F383" s="31"/>
      <c r="G383" s="25"/>
      <c r="H383" s="25"/>
      <c r="I383" s="25"/>
      <c r="J383" s="25"/>
      <c r="K383" s="25"/>
      <c r="L383" s="25"/>
      <c r="M383" s="25"/>
      <c r="N383" s="25"/>
      <c r="O383" s="25"/>
      <c r="P383" s="25"/>
      <c r="Q383" s="25"/>
      <c r="R383" s="25"/>
      <c r="S383" s="25"/>
      <c r="T383" s="25"/>
      <c r="U383" s="25"/>
      <c r="V383" s="25"/>
      <c r="W383" s="25"/>
    </row>
    <row r="384" spans="2:23" ht="14.25">
      <c r="B384" s="23"/>
      <c r="C384" s="23"/>
      <c r="D384" s="31"/>
      <c r="E384" s="31"/>
      <c r="F384" s="31"/>
      <c r="G384" s="25"/>
      <c r="H384" s="25"/>
      <c r="I384" s="25"/>
      <c r="J384" s="25"/>
      <c r="K384" s="25"/>
      <c r="L384" s="25"/>
      <c r="M384" s="25"/>
      <c r="N384" s="25"/>
      <c r="O384" s="25"/>
      <c r="P384" s="25"/>
      <c r="Q384" s="25"/>
      <c r="R384" s="25"/>
      <c r="S384" s="25"/>
      <c r="T384" s="25"/>
      <c r="U384" s="25"/>
      <c r="V384" s="25"/>
      <c r="W384" s="25"/>
    </row>
    <row r="385" spans="2:23" ht="14.25">
      <c r="B385" s="23"/>
      <c r="C385" s="23"/>
      <c r="D385" s="31"/>
      <c r="E385" s="31"/>
      <c r="F385" s="31"/>
      <c r="G385" s="25"/>
      <c r="H385" s="25"/>
      <c r="I385" s="25"/>
      <c r="J385" s="25"/>
      <c r="K385" s="25"/>
      <c r="L385" s="25"/>
      <c r="M385" s="25"/>
      <c r="N385" s="25"/>
      <c r="O385" s="25"/>
      <c r="P385" s="25"/>
      <c r="Q385" s="25"/>
      <c r="R385" s="25"/>
      <c r="S385" s="25"/>
      <c r="T385" s="25"/>
      <c r="U385" s="25"/>
      <c r="V385" s="25"/>
      <c r="W385" s="25"/>
    </row>
    <row r="386" spans="2:23" ht="14.25">
      <c r="B386" s="23"/>
      <c r="C386" s="23"/>
      <c r="D386" s="31"/>
      <c r="E386" s="31"/>
      <c r="F386" s="31"/>
      <c r="G386" s="25"/>
      <c r="H386" s="25"/>
      <c r="I386" s="25"/>
      <c r="J386" s="25"/>
      <c r="K386" s="25"/>
      <c r="L386" s="25"/>
      <c r="M386" s="25"/>
      <c r="N386" s="25"/>
      <c r="O386" s="25"/>
      <c r="P386" s="25"/>
      <c r="Q386" s="25"/>
      <c r="R386" s="25"/>
      <c r="S386" s="25"/>
      <c r="T386" s="25"/>
      <c r="U386" s="25"/>
      <c r="V386" s="25"/>
      <c r="W386" s="25"/>
    </row>
    <row r="387" spans="2:23" ht="14.25">
      <c r="B387" s="23"/>
      <c r="C387" s="23"/>
      <c r="D387" s="31"/>
      <c r="E387" s="31"/>
      <c r="F387" s="31"/>
      <c r="G387" s="25"/>
      <c r="H387" s="25"/>
      <c r="I387" s="25"/>
      <c r="J387" s="25"/>
      <c r="K387" s="25"/>
      <c r="L387" s="25"/>
      <c r="M387" s="25"/>
      <c r="N387" s="25"/>
      <c r="O387" s="25"/>
      <c r="P387" s="25"/>
      <c r="Q387" s="25"/>
      <c r="R387" s="25"/>
      <c r="S387" s="25"/>
      <c r="T387" s="25"/>
      <c r="U387" s="25"/>
      <c r="V387" s="25"/>
      <c r="W387" s="25"/>
    </row>
    <row r="388" spans="2:23" ht="14.25">
      <c r="B388" s="23"/>
      <c r="C388" s="23"/>
      <c r="D388" s="31"/>
      <c r="E388" s="31"/>
      <c r="F388" s="31"/>
      <c r="G388" s="25"/>
      <c r="H388" s="25"/>
      <c r="I388" s="25"/>
      <c r="J388" s="25"/>
      <c r="K388" s="25"/>
      <c r="L388" s="25"/>
      <c r="M388" s="25"/>
      <c r="N388" s="25"/>
      <c r="O388" s="25"/>
      <c r="P388" s="25"/>
      <c r="Q388" s="25"/>
      <c r="R388" s="25"/>
      <c r="S388" s="25"/>
      <c r="T388" s="25"/>
      <c r="U388" s="25"/>
      <c r="V388" s="25"/>
      <c r="W388" s="25"/>
    </row>
    <row r="389" spans="2:23" ht="14.25">
      <c r="B389" s="23"/>
      <c r="C389" s="23"/>
      <c r="D389" s="31"/>
      <c r="E389" s="31"/>
      <c r="F389" s="31"/>
      <c r="G389" s="25"/>
      <c r="H389" s="25"/>
      <c r="I389" s="25"/>
      <c r="J389" s="25"/>
      <c r="K389" s="25"/>
      <c r="L389" s="25"/>
      <c r="M389" s="25"/>
      <c r="N389" s="25"/>
      <c r="O389" s="25"/>
      <c r="P389" s="25"/>
      <c r="Q389" s="25"/>
      <c r="R389" s="25"/>
      <c r="S389" s="25"/>
      <c r="T389" s="25"/>
      <c r="U389" s="25"/>
      <c r="V389" s="25"/>
      <c r="W389" s="25"/>
    </row>
    <row r="390" spans="2:23" ht="14.25">
      <c r="B390" s="23"/>
      <c r="C390" s="23"/>
      <c r="D390" s="31"/>
      <c r="E390" s="31"/>
      <c r="F390" s="31"/>
      <c r="G390" s="25"/>
      <c r="H390" s="25"/>
      <c r="I390" s="25"/>
      <c r="J390" s="25"/>
      <c r="K390" s="25"/>
      <c r="L390" s="25"/>
      <c r="M390" s="25"/>
      <c r="N390" s="25"/>
      <c r="O390" s="25"/>
      <c r="P390" s="25"/>
      <c r="Q390" s="25"/>
      <c r="R390" s="25"/>
      <c r="S390" s="25"/>
      <c r="T390" s="25"/>
      <c r="U390" s="25"/>
      <c r="V390" s="25"/>
      <c r="W390" s="25"/>
    </row>
    <row r="391" spans="2:23" ht="14.25">
      <c r="B391" s="23"/>
      <c r="C391" s="23"/>
      <c r="D391" s="31"/>
      <c r="E391" s="31"/>
      <c r="F391" s="31"/>
      <c r="G391" s="25"/>
      <c r="H391" s="25"/>
      <c r="I391" s="25"/>
      <c r="J391" s="25"/>
      <c r="K391" s="25"/>
      <c r="L391" s="25"/>
      <c r="M391" s="25"/>
      <c r="N391" s="25"/>
      <c r="O391" s="25"/>
      <c r="P391" s="25"/>
      <c r="Q391" s="25"/>
      <c r="R391" s="25"/>
      <c r="S391" s="25"/>
      <c r="T391" s="25"/>
      <c r="U391" s="25"/>
      <c r="V391" s="25"/>
      <c r="W391" s="25"/>
    </row>
    <row r="392" spans="2:23" ht="14.25">
      <c r="B392" s="23"/>
      <c r="C392" s="23"/>
      <c r="D392" s="31"/>
      <c r="E392" s="31"/>
      <c r="F392" s="31"/>
      <c r="G392" s="25"/>
      <c r="H392" s="25"/>
      <c r="I392" s="25"/>
      <c r="J392" s="25"/>
      <c r="K392" s="25"/>
      <c r="L392" s="25"/>
      <c r="M392" s="25"/>
      <c r="N392" s="25"/>
      <c r="O392" s="25"/>
      <c r="P392" s="25"/>
      <c r="Q392" s="25"/>
      <c r="R392" s="25"/>
      <c r="S392" s="25"/>
      <c r="T392" s="25"/>
      <c r="U392" s="25"/>
      <c r="V392" s="25"/>
      <c r="W392" s="25"/>
    </row>
    <row r="393" spans="2:23" ht="14.25">
      <c r="B393" s="23"/>
      <c r="C393" s="23"/>
      <c r="D393" s="31"/>
      <c r="E393" s="31"/>
      <c r="F393" s="31"/>
      <c r="G393" s="25"/>
      <c r="H393" s="25"/>
      <c r="I393" s="25"/>
      <c r="J393" s="25"/>
      <c r="K393" s="25"/>
      <c r="L393" s="25"/>
      <c r="M393" s="25"/>
      <c r="N393" s="25"/>
      <c r="O393" s="25"/>
      <c r="P393" s="25"/>
      <c r="Q393" s="25"/>
      <c r="R393" s="25"/>
      <c r="S393" s="25"/>
      <c r="T393" s="25"/>
      <c r="U393" s="25"/>
      <c r="V393" s="25"/>
      <c r="W393" s="25"/>
    </row>
    <row r="394" spans="2:23" ht="14.25">
      <c r="B394" s="23"/>
      <c r="C394" s="23"/>
      <c r="D394" s="31"/>
      <c r="E394" s="31"/>
      <c r="F394" s="31"/>
      <c r="G394" s="25"/>
      <c r="H394" s="25"/>
      <c r="I394" s="25"/>
      <c r="J394" s="25"/>
      <c r="K394" s="25"/>
      <c r="L394" s="25"/>
      <c r="M394" s="25"/>
      <c r="N394" s="25"/>
      <c r="O394" s="25"/>
      <c r="P394" s="25"/>
      <c r="Q394" s="25"/>
      <c r="R394" s="25"/>
      <c r="S394" s="25"/>
      <c r="T394" s="25"/>
      <c r="U394" s="25"/>
      <c r="V394" s="25"/>
      <c r="W394" s="25"/>
    </row>
    <row r="395" spans="2:23" ht="14.25">
      <c r="B395" s="23"/>
      <c r="C395" s="23"/>
      <c r="D395" s="31"/>
      <c r="E395" s="31"/>
      <c r="F395" s="31"/>
      <c r="G395" s="25"/>
      <c r="H395" s="25"/>
      <c r="I395" s="25"/>
      <c r="J395" s="25"/>
      <c r="K395" s="25"/>
      <c r="L395" s="25"/>
      <c r="M395" s="25"/>
      <c r="N395" s="25"/>
      <c r="O395" s="25"/>
      <c r="P395" s="25"/>
      <c r="Q395" s="25"/>
      <c r="R395" s="25"/>
      <c r="S395" s="25"/>
      <c r="T395" s="25"/>
      <c r="U395" s="25"/>
      <c r="V395" s="25"/>
      <c r="W395" s="25"/>
    </row>
    <row r="396" spans="2:23" ht="14.25">
      <c r="B396" s="23"/>
      <c r="C396" s="23"/>
      <c r="D396" s="31"/>
      <c r="E396" s="31"/>
      <c r="F396" s="31"/>
      <c r="G396" s="25"/>
      <c r="H396" s="25"/>
      <c r="I396" s="25"/>
      <c r="J396" s="25"/>
      <c r="K396" s="25"/>
      <c r="L396" s="25"/>
      <c r="M396" s="25"/>
      <c r="N396" s="25"/>
      <c r="O396" s="25"/>
      <c r="P396" s="25"/>
      <c r="Q396" s="25"/>
      <c r="R396" s="25"/>
      <c r="S396" s="25"/>
      <c r="T396" s="25"/>
      <c r="U396" s="25"/>
      <c r="V396" s="25"/>
      <c r="W396" s="25"/>
    </row>
    <row r="397" spans="2:23" ht="14.25">
      <c r="B397" s="23"/>
      <c r="C397" s="23"/>
      <c r="D397" s="31"/>
      <c r="E397" s="31"/>
      <c r="F397" s="31"/>
      <c r="G397" s="25"/>
      <c r="H397" s="25"/>
      <c r="I397" s="25"/>
      <c r="J397" s="25"/>
      <c r="K397" s="25"/>
      <c r="L397" s="25"/>
      <c r="M397" s="25"/>
      <c r="N397" s="25"/>
      <c r="O397" s="25"/>
      <c r="P397" s="25"/>
      <c r="Q397" s="25"/>
      <c r="R397" s="25"/>
      <c r="S397" s="25"/>
      <c r="T397" s="25"/>
      <c r="U397" s="25"/>
      <c r="V397" s="25"/>
      <c r="W397" s="25"/>
    </row>
    <row r="398" spans="2:23" ht="14.25">
      <c r="B398" s="23"/>
      <c r="C398" s="23"/>
      <c r="D398" s="31"/>
      <c r="E398" s="31"/>
      <c r="F398" s="31"/>
      <c r="G398" s="25"/>
      <c r="H398" s="25"/>
      <c r="I398" s="25"/>
      <c r="J398" s="25"/>
      <c r="K398" s="25"/>
      <c r="L398" s="25"/>
      <c r="M398" s="25"/>
      <c r="N398" s="25"/>
      <c r="O398" s="25"/>
      <c r="P398" s="25"/>
      <c r="Q398" s="25"/>
      <c r="R398" s="25"/>
      <c r="S398" s="25"/>
      <c r="T398" s="25"/>
      <c r="U398" s="25"/>
      <c r="V398" s="25"/>
      <c r="W398" s="25"/>
    </row>
    <row r="399" spans="2:23" ht="14.25">
      <c r="B399" s="23"/>
      <c r="C399" s="23"/>
      <c r="D399" s="31"/>
      <c r="E399" s="31"/>
      <c r="F399" s="31"/>
      <c r="G399" s="25"/>
      <c r="H399" s="25"/>
      <c r="I399" s="25"/>
      <c r="J399" s="25"/>
      <c r="K399" s="25"/>
      <c r="L399" s="25"/>
      <c r="M399" s="25"/>
      <c r="N399" s="25"/>
      <c r="O399" s="25"/>
      <c r="P399" s="25"/>
      <c r="Q399" s="25"/>
      <c r="R399" s="25"/>
      <c r="S399" s="25"/>
      <c r="T399" s="25"/>
      <c r="U399" s="25"/>
      <c r="V399" s="25"/>
      <c r="W399" s="25"/>
    </row>
    <row r="400" spans="2:23" ht="14.25">
      <c r="B400" s="23"/>
      <c r="C400" s="23"/>
      <c r="D400" s="31"/>
      <c r="E400" s="31"/>
      <c r="F400" s="31"/>
      <c r="G400" s="25"/>
      <c r="H400" s="25"/>
      <c r="I400" s="25"/>
      <c r="J400" s="25"/>
      <c r="K400" s="25"/>
      <c r="L400" s="25"/>
      <c r="M400" s="25"/>
      <c r="N400" s="25"/>
      <c r="O400" s="25"/>
      <c r="P400" s="25"/>
      <c r="Q400" s="25"/>
      <c r="R400" s="25"/>
      <c r="S400" s="25"/>
      <c r="T400" s="25"/>
      <c r="U400" s="25"/>
      <c r="V400" s="25"/>
      <c r="W400" s="25"/>
    </row>
    <row r="401" spans="2:23" ht="14.25">
      <c r="B401" s="23"/>
      <c r="C401" s="23"/>
      <c r="D401" s="31"/>
      <c r="E401" s="31"/>
      <c r="F401" s="31"/>
      <c r="G401" s="25"/>
      <c r="H401" s="25"/>
      <c r="I401" s="25"/>
      <c r="J401" s="25"/>
      <c r="K401" s="25"/>
      <c r="L401" s="25"/>
      <c r="M401" s="25"/>
      <c r="N401" s="25"/>
      <c r="O401" s="25"/>
      <c r="P401" s="25"/>
      <c r="Q401" s="25"/>
      <c r="R401" s="25"/>
      <c r="S401" s="25"/>
      <c r="T401" s="25"/>
      <c r="U401" s="25"/>
      <c r="V401" s="25"/>
      <c r="W401" s="25"/>
    </row>
    <row r="402" spans="2:23" ht="14.25">
      <c r="B402" s="23"/>
      <c r="C402" s="23"/>
      <c r="D402" s="31"/>
      <c r="E402" s="31"/>
      <c r="F402" s="31"/>
      <c r="G402" s="25"/>
      <c r="H402" s="25"/>
      <c r="I402" s="25"/>
      <c r="J402" s="25"/>
      <c r="K402" s="25"/>
      <c r="L402" s="25"/>
      <c r="M402" s="25"/>
      <c r="N402" s="25"/>
      <c r="O402" s="25"/>
      <c r="P402" s="25"/>
      <c r="Q402" s="25"/>
      <c r="R402" s="25"/>
      <c r="S402" s="25"/>
      <c r="T402" s="25"/>
      <c r="U402" s="25"/>
      <c r="V402" s="25"/>
      <c r="W402" s="25"/>
    </row>
    <row r="403" spans="2:23" ht="14.25">
      <c r="B403" s="23"/>
      <c r="C403" s="23"/>
      <c r="D403" s="31"/>
      <c r="E403" s="31"/>
      <c r="F403" s="31"/>
      <c r="G403" s="25"/>
      <c r="H403" s="25"/>
      <c r="I403" s="25"/>
      <c r="J403" s="25"/>
      <c r="K403" s="25"/>
      <c r="L403" s="25"/>
      <c r="M403" s="25"/>
      <c r="N403" s="25"/>
      <c r="O403" s="25"/>
      <c r="P403" s="25"/>
      <c r="Q403" s="25"/>
      <c r="R403" s="25"/>
      <c r="S403" s="25"/>
      <c r="T403" s="25"/>
      <c r="U403" s="25"/>
      <c r="V403" s="25"/>
      <c r="W403" s="25"/>
    </row>
    <row r="404" spans="2:23" ht="14.25">
      <c r="B404" s="23"/>
      <c r="C404" s="23"/>
      <c r="D404" s="31"/>
      <c r="E404" s="31"/>
      <c r="F404" s="31"/>
      <c r="G404" s="25"/>
      <c r="H404" s="25"/>
      <c r="I404" s="25"/>
      <c r="J404" s="25"/>
      <c r="K404" s="25"/>
      <c r="L404" s="25"/>
      <c r="M404" s="25"/>
      <c r="N404" s="25"/>
      <c r="O404" s="25"/>
      <c r="P404" s="25"/>
      <c r="Q404" s="25"/>
      <c r="R404" s="25"/>
      <c r="S404" s="25"/>
      <c r="T404" s="25"/>
      <c r="U404" s="25"/>
      <c r="V404" s="25"/>
      <c r="W404" s="25"/>
    </row>
    <row r="405" spans="2:23" ht="14.25">
      <c r="B405" s="23"/>
      <c r="C405" s="23"/>
      <c r="D405" s="31"/>
      <c r="E405" s="31"/>
      <c r="F405" s="31"/>
      <c r="G405" s="25"/>
      <c r="H405" s="25"/>
      <c r="I405" s="25"/>
      <c r="J405" s="25"/>
      <c r="K405" s="25"/>
      <c r="L405" s="25"/>
      <c r="M405" s="25"/>
      <c r="N405" s="25"/>
      <c r="O405" s="25"/>
      <c r="P405" s="25"/>
      <c r="Q405" s="25"/>
      <c r="R405" s="25"/>
      <c r="S405" s="25"/>
      <c r="T405" s="25"/>
      <c r="U405" s="25"/>
      <c r="V405" s="25"/>
      <c r="W405" s="25"/>
    </row>
    <row r="406" spans="2:23" ht="14.25">
      <c r="B406" s="23"/>
      <c r="C406" s="23"/>
      <c r="D406" s="31"/>
      <c r="E406" s="31"/>
      <c r="F406" s="31"/>
      <c r="G406" s="25"/>
      <c r="H406" s="25"/>
      <c r="I406" s="25"/>
      <c r="J406" s="25"/>
      <c r="K406" s="25"/>
      <c r="L406" s="25"/>
      <c r="M406" s="25"/>
      <c r="N406" s="25"/>
      <c r="O406" s="25"/>
      <c r="P406" s="25"/>
      <c r="Q406" s="25"/>
      <c r="R406" s="25"/>
      <c r="S406" s="25"/>
      <c r="T406" s="25"/>
      <c r="U406" s="25"/>
      <c r="V406" s="25"/>
      <c r="W406" s="25"/>
    </row>
    <row r="407" spans="2:23" ht="14.25">
      <c r="B407" s="23"/>
      <c r="C407" s="23"/>
      <c r="D407" s="31"/>
      <c r="E407" s="31"/>
      <c r="F407" s="31"/>
      <c r="G407" s="25"/>
      <c r="H407" s="25"/>
      <c r="I407" s="25"/>
      <c r="J407" s="25"/>
      <c r="K407" s="25"/>
      <c r="L407" s="25"/>
      <c r="M407" s="25"/>
      <c r="N407" s="25"/>
      <c r="O407" s="25"/>
      <c r="P407" s="25"/>
      <c r="Q407" s="25"/>
      <c r="R407" s="25"/>
      <c r="S407" s="25"/>
      <c r="T407" s="25"/>
      <c r="U407" s="25"/>
      <c r="V407" s="25"/>
      <c r="W407" s="25"/>
    </row>
    <row r="408" spans="2:23" ht="14.25">
      <c r="B408" s="23"/>
      <c r="C408" s="23"/>
      <c r="D408" s="31"/>
      <c r="E408" s="31"/>
      <c r="F408" s="31"/>
      <c r="G408" s="25"/>
      <c r="H408" s="25"/>
      <c r="I408" s="25"/>
      <c r="J408" s="25"/>
      <c r="K408" s="25"/>
      <c r="L408" s="25"/>
      <c r="M408" s="25"/>
      <c r="N408" s="25"/>
      <c r="O408" s="25"/>
      <c r="P408" s="25"/>
      <c r="Q408" s="25"/>
      <c r="R408" s="25"/>
      <c r="S408" s="25"/>
      <c r="T408" s="25"/>
      <c r="U408" s="25"/>
      <c r="V408" s="25"/>
      <c r="W408" s="25"/>
    </row>
    <row r="409" spans="2:23" ht="14.25">
      <c r="B409" s="23"/>
      <c r="C409" s="23"/>
      <c r="D409" s="31"/>
      <c r="E409" s="31"/>
      <c r="F409" s="31"/>
      <c r="G409" s="25"/>
      <c r="H409" s="25"/>
      <c r="I409" s="25"/>
      <c r="J409" s="25"/>
      <c r="K409" s="25"/>
      <c r="L409" s="25"/>
      <c r="M409" s="25"/>
      <c r="N409" s="25"/>
      <c r="O409" s="25"/>
      <c r="P409" s="25"/>
      <c r="Q409" s="25"/>
      <c r="R409" s="25"/>
      <c r="S409" s="25"/>
      <c r="T409" s="25"/>
      <c r="U409" s="25"/>
      <c r="V409" s="25"/>
      <c r="W409" s="25"/>
    </row>
    <row r="410" spans="2:23" ht="14.25">
      <c r="B410" s="23"/>
      <c r="C410" s="23"/>
      <c r="D410" s="31"/>
      <c r="E410" s="31"/>
      <c r="F410" s="31"/>
      <c r="G410" s="25"/>
      <c r="H410" s="25"/>
      <c r="I410" s="25"/>
      <c r="J410" s="25"/>
      <c r="K410" s="25"/>
      <c r="L410" s="25"/>
      <c r="M410" s="25"/>
      <c r="N410" s="25"/>
      <c r="O410" s="25"/>
      <c r="P410" s="25"/>
      <c r="Q410" s="25"/>
      <c r="R410" s="25"/>
      <c r="S410" s="25"/>
      <c r="T410" s="25"/>
      <c r="U410" s="25"/>
      <c r="V410" s="25"/>
      <c r="W410" s="25"/>
    </row>
    <row r="411" spans="2:23" ht="14.25">
      <c r="B411" s="23"/>
      <c r="C411" s="23"/>
      <c r="D411" s="31"/>
      <c r="E411" s="31"/>
      <c r="F411" s="31"/>
      <c r="G411" s="25"/>
      <c r="H411" s="25"/>
      <c r="I411" s="25"/>
      <c r="J411" s="25"/>
      <c r="K411" s="25"/>
      <c r="L411" s="25"/>
      <c r="M411" s="25"/>
      <c r="N411" s="25"/>
      <c r="O411" s="25"/>
      <c r="P411" s="25"/>
      <c r="Q411" s="25"/>
      <c r="R411" s="25"/>
      <c r="S411" s="25"/>
      <c r="T411" s="25"/>
      <c r="U411" s="25"/>
      <c r="V411" s="25"/>
      <c r="W411" s="25"/>
    </row>
    <row r="412" spans="2:23" ht="14.25">
      <c r="B412" s="23"/>
      <c r="C412" s="23"/>
      <c r="D412" s="31"/>
      <c r="E412" s="31"/>
      <c r="F412" s="31"/>
      <c r="G412" s="25"/>
      <c r="H412" s="25"/>
      <c r="I412" s="25"/>
      <c r="J412" s="25"/>
      <c r="K412" s="25"/>
      <c r="L412" s="25"/>
      <c r="M412" s="25"/>
      <c r="N412" s="25"/>
      <c r="O412" s="25"/>
      <c r="P412" s="25"/>
      <c r="Q412" s="25"/>
      <c r="R412" s="25"/>
      <c r="S412" s="25"/>
      <c r="T412" s="25"/>
      <c r="U412" s="25"/>
      <c r="V412" s="25"/>
      <c r="W412" s="25"/>
    </row>
    <row r="413" spans="2:23" ht="14.25">
      <c r="B413" s="23"/>
      <c r="C413" s="23"/>
      <c r="D413" s="31"/>
      <c r="E413" s="31"/>
      <c r="F413" s="31"/>
      <c r="G413" s="25"/>
      <c r="H413" s="25"/>
      <c r="I413" s="25"/>
      <c r="J413" s="25"/>
      <c r="K413" s="25"/>
      <c r="L413" s="25"/>
      <c r="M413" s="25"/>
      <c r="N413" s="25"/>
      <c r="O413" s="25"/>
      <c r="P413" s="25"/>
      <c r="Q413" s="25"/>
      <c r="R413" s="25"/>
      <c r="S413" s="25"/>
      <c r="T413" s="25"/>
      <c r="U413" s="25"/>
      <c r="V413" s="25"/>
      <c r="W413" s="25"/>
    </row>
    <row r="414" spans="2:23" ht="14.25">
      <c r="B414" s="23"/>
      <c r="C414" s="23"/>
      <c r="D414" s="31"/>
      <c r="E414" s="31"/>
      <c r="F414" s="31"/>
      <c r="G414" s="25"/>
      <c r="H414" s="25"/>
      <c r="I414" s="25"/>
      <c r="J414" s="25"/>
      <c r="K414" s="25"/>
      <c r="L414" s="25"/>
      <c r="M414" s="25"/>
      <c r="N414" s="25"/>
      <c r="O414" s="25"/>
      <c r="P414" s="25"/>
      <c r="Q414" s="25"/>
      <c r="R414" s="25"/>
      <c r="S414" s="25"/>
      <c r="T414" s="25"/>
      <c r="U414" s="25"/>
      <c r="V414" s="25"/>
      <c r="W414" s="25"/>
    </row>
    <row r="415" spans="2:23" ht="14.25">
      <c r="B415" s="23"/>
      <c r="C415" s="23"/>
      <c r="D415" s="31"/>
      <c r="E415" s="31"/>
      <c r="F415" s="31"/>
      <c r="G415" s="25"/>
      <c r="H415" s="25"/>
      <c r="I415" s="25"/>
      <c r="J415" s="25"/>
      <c r="K415" s="25"/>
      <c r="L415" s="25"/>
      <c r="M415" s="25"/>
      <c r="N415" s="25"/>
      <c r="O415" s="25"/>
      <c r="P415" s="25"/>
      <c r="Q415" s="25"/>
      <c r="R415" s="25"/>
      <c r="S415" s="25"/>
      <c r="T415" s="25"/>
      <c r="U415" s="25"/>
      <c r="V415" s="25"/>
      <c r="W415" s="25"/>
    </row>
    <row r="416" spans="2:23" ht="14.25">
      <c r="B416" s="23"/>
      <c r="C416" s="23"/>
      <c r="D416" s="31"/>
      <c r="E416" s="31"/>
      <c r="F416" s="31"/>
      <c r="G416" s="25"/>
      <c r="H416" s="25"/>
      <c r="I416" s="25"/>
      <c r="J416" s="25"/>
      <c r="K416" s="25"/>
      <c r="L416" s="25"/>
      <c r="M416" s="25"/>
      <c r="N416" s="25"/>
      <c r="O416" s="25"/>
      <c r="P416" s="25"/>
      <c r="Q416" s="25"/>
      <c r="R416" s="25"/>
      <c r="S416" s="25"/>
      <c r="T416" s="25"/>
      <c r="U416" s="25"/>
      <c r="V416" s="25"/>
      <c r="W416" s="25"/>
    </row>
    <row r="417" spans="2:23" ht="14.25">
      <c r="B417" s="23"/>
      <c r="C417" s="23"/>
      <c r="D417" s="31"/>
      <c r="E417" s="31"/>
      <c r="F417" s="31"/>
      <c r="G417" s="25"/>
      <c r="H417" s="25"/>
      <c r="I417" s="25"/>
      <c r="J417" s="25"/>
      <c r="K417" s="25"/>
      <c r="L417" s="25"/>
      <c r="M417" s="25"/>
      <c r="N417" s="25"/>
      <c r="O417" s="25"/>
      <c r="P417" s="25"/>
      <c r="Q417" s="25"/>
      <c r="R417" s="25"/>
      <c r="S417" s="25"/>
      <c r="T417" s="25"/>
      <c r="U417" s="25"/>
      <c r="V417" s="25"/>
      <c r="W417" s="25"/>
    </row>
    <row r="418" spans="2:23" ht="14.25">
      <c r="B418" s="23"/>
      <c r="C418" s="23"/>
      <c r="D418" s="31"/>
      <c r="E418" s="31"/>
      <c r="F418" s="31"/>
      <c r="G418" s="25"/>
      <c r="H418" s="25"/>
      <c r="I418" s="25"/>
      <c r="J418" s="25"/>
      <c r="K418" s="25"/>
      <c r="L418" s="25"/>
      <c r="M418" s="25"/>
      <c r="N418" s="25"/>
      <c r="O418" s="25"/>
      <c r="P418" s="25"/>
      <c r="Q418" s="25"/>
      <c r="R418" s="25"/>
      <c r="S418" s="25"/>
      <c r="T418" s="25"/>
      <c r="U418" s="25"/>
      <c r="V418" s="25"/>
      <c r="W418" s="25"/>
    </row>
    <row r="419" spans="2:23" ht="14.25">
      <c r="B419" s="23"/>
      <c r="C419" s="23"/>
      <c r="D419" s="31"/>
      <c r="E419" s="31"/>
      <c r="F419" s="31"/>
      <c r="G419" s="25"/>
      <c r="H419" s="25"/>
      <c r="I419" s="25"/>
      <c r="J419" s="25"/>
      <c r="K419" s="25"/>
      <c r="L419" s="25"/>
      <c r="M419" s="25"/>
      <c r="N419" s="25"/>
      <c r="O419" s="25"/>
      <c r="P419" s="25"/>
      <c r="Q419" s="25"/>
      <c r="R419" s="25"/>
      <c r="S419" s="25"/>
      <c r="T419" s="25"/>
      <c r="U419" s="25"/>
      <c r="V419" s="25"/>
      <c r="W419" s="25"/>
    </row>
    <row r="420" spans="2:23" ht="14.25">
      <c r="B420" s="23"/>
      <c r="C420" s="23"/>
      <c r="D420" s="31"/>
      <c r="E420" s="31"/>
      <c r="F420" s="31"/>
      <c r="G420" s="25"/>
      <c r="H420" s="25"/>
      <c r="I420" s="25"/>
      <c r="J420" s="25"/>
      <c r="K420" s="25"/>
      <c r="L420" s="25"/>
      <c r="M420" s="25"/>
      <c r="N420" s="25"/>
      <c r="O420" s="25"/>
      <c r="P420" s="25"/>
      <c r="Q420" s="25"/>
      <c r="R420" s="25"/>
      <c r="S420" s="25"/>
      <c r="T420" s="25"/>
      <c r="U420" s="25"/>
      <c r="V420" s="25"/>
      <c r="W420" s="25"/>
    </row>
    <row r="421" spans="2:23" ht="14.25">
      <c r="B421" s="23"/>
      <c r="C421" s="23"/>
      <c r="D421" s="31"/>
      <c r="E421" s="31"/>
      <c r="F421" s="31"/>
      <c r="G421" s="25"/>
      <c r="H421" s="25"/>
      <c r="I421" s="25"/>
      <c r="J421" s="25"/>
      <c r="K421" s="25"/>
      <c r="L421" s="25"/>
      <c r="M421" s="25"/>
      <c r="N421" s="25"/>
      <c r="O421" s="25"/>
      <c r="P421" s="25"/>
      <c r="Q421" s="25"/>
      <c r="R421" s="25"/>
      <c r="S421" s="25"/>
      <c r="T421" s="25"/>
      <c r="U421" s="25"/>
      <c r="V421" s="25"/>
      <c r="W421" s="25"/>
    </row>
    <row r="422" spans="2:23" ht="14.25">
      <c r="B422" s="23"/>
      <c r="C422" s="23"/>
      <c r="D422" s="31"/>
      <c r="E422" s="31"/>
      <c r="F422" s="31"/>
      <c r="G422" s="25"/>
      <c r="H422" s="25"/>
      <c r="I422" s="25"/>
      <c r="J422" s="25"/>
      <c r="K422" s="25"/>
      <c r="L422" s="25"/>
      <c r="M422" s="25"/>
      <c r="N422" s="25"/>
      <c r="O422" s="25"/>
      <c r="P422" s="25"/>
      <c r="Q422" s="25"/>
      <c r="R422" s="25"/>
      <c r="S422" s="25"/>
      <c r="T422" s="25"/>
      <c r="U422" s="25"/>
      <c r="V422" s="25"/>
      <c r="W422" s="25"/>
    </row>
    <row r="423" spans="2:23" ht="14.25">
      <c r="B423" s="23"/>
      <c r="C423" s="23"/>
      <c r="D423" s="31"/>
      <c r="E423" s="31"/>
      <c r="F423" s="31"/>
      <c r="G423" s="25"/>
      <c r="H423" s="25"/>
      <c r="I423" s="25"/>
      <c r="J423" s="25"/>
      <c r="K423" s="25"/>
      <c r="L423" s="25"/>
      <c r="M423" s="25"/>
      <c r="N423" s="25"/>
      <c r="O423" s="25"/>
      <c r="P423" s="25"/>
      <c r="Q423" s="25"/>
      <c r="R423" s="25"/>
      <c r="S423" s="25"/>
      <c r="T423" s="25"/>
      <c r="U423" s="25"/>
      <c r="V423" s="25"/>
      <c r="W423" s="25"/>
    </row>
    <row r="424" spans="2:23" ht="14.25">
      <c r="B424" s="23"/>
      <c r="C424" s="23"/>
      <c r="D424" s="31"/>
      <c r="E424" s="31"/>
      <c r="F424" s="31"/>
      <c r="G424" s="25"/>
      <c r="H424" s="25"/>
      <c r="I424" s="25"/>
      <c r="J424" s="25"/>
      <c r="K424" s="25"/>
      <c r="L424" s="25"/>
      <c r="M424" s="25"/>
      <c r="N424" s="25"/>
      <c r="O424" s="25"/>
      <c r="P424" s="25"/>
      <c r="Q424" s="25"/>
      <c r="R424" s="25"/>
      <c r="S424" s="25"/>
      <c r="T424" s="25"/>
      <c r="U424" s="25"/>
      <c r="V424" s="25"/>
      <c r="W424" s="25"/>
    </row>
    <row r="425" spans="2:23" ht="14.25">
      <c r="B425" s="23"/>
      <c r="C425" s="23"/>
      <c r="D425" s="31"/>
      <c r="E425" s="31"/>
      <c r="F425" s="31"/>
      <c r="G425" s="25"/>
      <c r="H425" s="25"/>
      <c r="I425" s="25"/>
      <c r="J425" s="25"/>
      <c r="K425" s="25"/>
      <c r="L425" s="25"/>
      <c r="M425" s="25"/>
      <c r="N425" s="25"/>
      <c r="O425" s="25"/>
      <c r="P425" s="25"/>
      <c r="Q425" s="25"/>
      <c r="R425" s="25"/>
      <c r="S425" s="25"/>
      <c r="T425" s="25"/>
      <c r="U425" s="25"/>
      <c r="V425" s="25"/>
      <c r="W425" s="25"/>
    </row>
    <row r="426" spans="2:23" ht="14.25">
      <c r="B426" s="23"/>
      <c r="C426" s="23"/>
      <c r="D426" s="31"/>
      <c r="E426" s="31"/>
      <c r="F426" s="31"/>
      <c r="G426" s="25"/>
      <c r="H426" s="25"/>
      <c r="I426" s="25"/>
      <c r="J426" s="25"/>
      <c r="K426" s="25"/>
      <c r="L426" s="25"/>
      <c r="M426" s="25"/>
      <c r="N426" s="25"/>
      <c r="O426" s="25"/>
      <c r="P426" s="25"/>
      <c r="Q426" s="25"/>
      <c r="R426" s="25"/>
      <c r="S426" s="25"/>
      <c r="T426" s="25"/>
      <c r="U426" s="25"/>
      <c r="V426" s="25"/>
      <c r="W426" s="25"/>
    </row>
    <row r="427" spans="2:23" ht="14.25">
      <c r="B427" s="23"/>
      <c r="C427" s="23"/>
      <c r="D427" s="31"/>
      <c r="E427" s="31"/>
      <c r="F427" s="31"/>
      <c r="G427" s="25"/>
      <c r="H427" s="25"/>
      <c r="I427" s="25"/>
      <c r="J427" s="25"/>
      <c r="K427" s="25"/>
      <c r="L427" s="25"/>
      <c r="M427" s="25"/>
      <c r="N427" s="25"/>
      <c r="O427" s="25"/>
      <c r="P427" s="25"/>
      <c r="Q427" s="25"/>
      <c r="R427" s="25"/>
      <c r="S427" s="25"/>
      <c r="T427" s="25"/>
      <c r="U427" s="25"/>
      <c r="V427" s="25"/>
      <c r="W427" s="25"/>
    </row>
    <row r="428" spans="2:23" ht="14.25">
      <c r="B428" s="23"/>
      <c r="C428" s="23"/>
      <c r="D428" s="31"/>
      <c r="E428" s="31"/>
      <c r="F428" s="31"/>
      <c r="G428" s="25"/>
      <c r="H428" s="25"/>
      <c r="I428" s="25"/>
      <c r="J428" s="25"/>
      <c r="K428" s="25"/>
      <c r="L428" s="25"/>
      <c r="M428" s="25"/>
      <c r="N428" s="25"/>
      <c r="O428" s="25"/>
      <c r="P428" s="25"/>
      <c r="Q428" s="25"/>
      <c r="R428" s="25"/>
      <c r="S428" s="25"/>
      <c r="T428" s="25"/>
      <c r="U428" s="25"/>
      <c r="V428" s="25"/>
      <c r="W428" s="25"/>
    </row>
    <row r="429" spans="2:23" ht="14.25">
      <c r="B429" s="23"/>
      <c r="C429" s="23"/>
      <c r="D429" s="31"/>
      <c r="E429" s="31"/>
      <c r="F429" s="31"/>
      <c r="G429" s="25"/>
      <c r="H429" s="25"/>
      <c r="I429" s="25"/>
      <c r="J429" s="25"/>
      <c r="K429" s="25"/>
      <c r="L429" s="25"/>
      <c r="M429" s="25"/>
      <c r="N429" s="25"/>
      <c r="O429" s="25"/>
      <c r="P429" s="25"/>
      <c r="Q429" s="25"/>
      <c r="R429" s="25"/>
      <c r="S429" s="25"/>
      <c r="T429" s="25"/>
      <c r="U429" s="25"/>
      <c r="V429" s="25"/>
      <c r="W429" s="25"/>
    </row>
    <row r="430" spans="2:23" ht="14.25">
      <c r="B430" s="23"/>
      <c r="C430" s="23"/>
      <c r="D430" s="31"/>
      <c r="E430" s="31"/>
      <c r="F430" s="31"/>
      <c r="G430" s="25"/>
      <c r="H430" s="25"/>
      <c r="I430" s="25"/>
      <c r="J430" s="25"/>
      <c r="K430" s="25"/>
      <c r="L430" s="25"/>
      <c r="M430" s="25"/>
      <c r="N430" s="25"/>
      <c r="O430" s="25"/>
      <c r="P430" s="25"/>
      <c r="Q430" s="25"/>
      <c r="R430" s="25"/>
      <c r="S430" s="25"/>
      <c r="T430" s="25"/>
      <c r="U430" s="25"/>
      <c r="V430" s="25"/>
      <c r="W430" s="25"/>
    </row>
    <row r="431" spans="2:23" ht="14.25">
      <c r="B431" s="23"/>
      <c r="C431" s="23"/>
      <c r="D431" s="31"/>
      <c r="E431" s="31"/>
      <c r="F431" s="31"/>
      <c r="G431" s="25"/>
      <c r="H431" s="25"/>
      <c r="I431" s="25"/>
      <c r="J431" s="25"/>
      <c r="K431" s="25"/>
      <c r="L431" s="25"/>
      <c r="M431" s="25"/>
      <c r="N431" s="25"/>
      <c r="O431" s="25"/>
      <c r="P431" s="25"/>
      <c r="Q431" s="25"/>
      <c r="R431" s="25"/>
      <c r="S431" s="25"/>
      <c r="T431" s="25"/>
      <c r="U431" s="25"/>
      <c r="V431" s="25"/>
      <c r="W431" s="25"/>
    </row>
    <row r="432" spans="2:23" ht="14.25">
      <c r="B432" s="23"/>
      <c r="C432" s="23"/>
      <c r="D432" s="31"/>
      <c r="E432" s="31"/>
      <c r="F432" s="31"/>
      <c r="G432" s="25"/>
      <c r="H432" s="25"/>
      <c r="I432" s="25"/>
      <c r="J432" s="25"/>
      <c r="K432" s="25"/>
      <c r="L432" s="25"/>
      <c r="M432" s="25"/>
      <c r="N432" s="25"/>
      <c r="O432" s="25"/>
      <c r="P432" s="25"/>
      <c r="Q432" s="25"/>
      <c r="R432" s="25"/>
      <c r="S432" s="25"/>
      <c r="T432" s="25"/>
      <c r="U432" s="25"/>
      <c r="V432" s="25"/>
      <c r="W432" s="25"/>
    </row>
    <row r="433" spans="2:23" ht="14.25">
      <c r="B433" s="23"/>
      <c r="C433" s="23"/>
      <c r="D433" s="31"/>
      <c r="E433" s="31"/>
      <c r="F433" s="31"/>
      <c r="G433" s="25"/>
      <c r="H433" s="25"/>
      <c r="I433" s="25"/>
      <c r="J433" s="25"/>
      <c r="K433" s="25"/>
      <c r="L433" s="25"/>
      <c r="M433" s="25"/>
      <c r="N433" s="25"/>
      <c r="O433" s="25"/>
      <c r="P433" s="25"/>
      <c r="Q433" s="25"/>
      <c r="R433" s="25"/>
      <c r="S433" s="25"/>
      <c r="T433" s="25"/>
      <c r="U433" s="25"/>
      <c r="V433" s="25"/>
      <c r="W433" s="25"/>
    </row>
    <row r="434" spans="2:23" ht="14.25">
      <c r="B434" s="23"/>
      <c r="C434" s="23"/>
      <c r="D434" s="31"/>
      <c r="E434" s="31"/>
      <c r="F434" s="31"/>
      <c r="G434" s="25"/>
      <c r="H434" s="25"/>
      <c r="I434" s="25"/>
      <c r="J434" s="25"/>
      <c r="K434" s="25"/>
      <c r="L434" s="25"/>
      <c r="M434" s="25"/>
      <c r="N434" s="25"/>
      <c r="O434" s="25"/>
      <c r="P434" s="25"/>
      <c r="Q434" s="25"/>
      <c r="R434" s="25"/>
      <c r="S434" s="25"/>
      <c r="T434" s="25"/>
      <c r="U434" s="25"/>
      <c r="V434" s="25"/>
      <c r="W434" s="25"/>
    </row>
    <row r="435" spans="2:23" ht="14.25">
      <c r="B435" s="23"/>
      <c r="C435" s="23"/>
      <c r="D435" s="31"/>
      <c r="E435" s="31"/>
      <c r="F435" s="31"/>
      <c r="G435" s="25"/>
      <c r="H435" s="25"/>
      <c r="I435" s="25"/>
      <c r="J435" s="25"/>
      <c r="K435" s="25"/>
      <c r="L435" s="25"/>
      <c r="M435" s="25"/>
      <c r="N435" s="25"/>
      <c r="O435" s="25"/>
      <c r="P435" s="25"/>
      <c r="Q435" s="25"/>
      <c r="R435" s="25"/>
      <c r="S435" s="25"/>
      <c r="T435" s="25"/>
      <c r="U435" s="25"/>
      <c r="V435" s="25"/>
      <c r="W435" s="25"/>
    </row>
    <row r="436" spans="2:23" ht="14.25">
      <c r="B436" s="23"/>
      <c r="C436" s="23"/>
      <c r="D436" s="31"/>
      <c r="E436" s="31"/>
      <c r="F436" s="31"/>
      <c r="G436" s="25"/>
      <c r="H436" s="25"/>
      <c r="I436" s="25"/>
      <c r="J436" s="25"/>
      <c r="K436" s="25"/>
      <c r="L436" s="25"/>
      <c r="M436" s="25"/>
      <c r="N436" s="25"/>
      <c r="O436" s="25"/>
      <c r="P436" s="25"/>
      <c r="Q436" s="25"/>
      <c r="R436" s="25"/>
      <c r="S436" s="25"/>
      <c r="T436" s="25"/>
      <c r="U436" s="25"/>
      <c r="V436" s="25"/>
      <c r="W436" s="25"/>
    </row>
    <row r="437" spans="2:23" ht="14.25">
      <c r="B437" s="23"/>
      <c r="C437" s="23"/>
      <c r="D437" s="31"/>
      <c r="E437" s="31"/>
      <c r="F437" s="31"/>
      <c r="G437" s="25"/>
      <c r="H437" s="25"/>
      <c r="I437" s="25"/>
      <c r="J437" s="25"/>
      <c r="K437" s="25"/>
      <c r="L437" s="25"/>
      <c r="M437" s="25"/>
      <c r="N437" s="25"/>
      <c r="O437" s="25"/>
      <c r="P437" s="25"/>
      <c r="Q437" s="25"/>
      <c r="R437" s="25"/>
      <c r="S437" s="25"/>
      <c r="T437" s="25"/>
      <c r="U437" s="25"/>
      <c r="V437" s="25"/>
      <c r="W437" s="25"/>
    </row>
    <row r="438" spans="2:23" ht="14.25">
      <c r="B438" s="23"/>
      <c r="C438" s="23"/>
      <c r="D438" s="31"/>
      <c r="E438" s="31"/>
      <c r="F438" s="31"/>
      <c r="G438" s="25"/>
      <c r="H438" s="25"/>
      <c r="I438" s="25"/>
      <c r="J438" s="25"/>
      <c r="K438" s="25"/>
      <c r="L438" s="25"/>
      <c r="M438" s="25"/>
      <c r="N438" s="25"/>
      <c r="O438" s="25"/>
      <c r="P438" s="25"/>
      <c r="Q438" s="25"/>
      <c r="R438" s="25"/>
      <c r="S438" s="25"/>
      <c r="T438" s="25"/>
      <c r="U438" s="25"/>
      <c r="V438" s="25"/>
      <c r="W438" s="25"/>
    </row>
    <row r="439" spans="2:23" ht="14.25">
      <c r="B439" s="23"/>
      <c r="C439" s="23"/>
      <c r="D439" s="31"/>
      <c r="E439" s="31"/>
      <c r="F439" s="31"/>
      <c r="G439" s="25"/>
      <c r="H439" s="25"/>
      <c r="I439" s="25"/>
      <c r="J439" s="25"/>
      <c r="K439" s="25"/>
      <c r="L439" s="25"/>
      <c r="M439" s="25"/>
      <c r="N439" s="25"/>
      <c r="O439" s="25"/>
      <c r="P439" s="25"/>
      <c r="Q439" s="25"/>
      <c r="R439" s="25"/>
      <c r="S439" s="25"/>
      <c r="T439" s="25"/>
      <c r="U439" s="25"/>
      <c r="V439" s="25"/>
      <c r="W439" s="25"/>
    </row>
    <row r="440" spans="2:23" ht="14.25">
      <c r="B440" s="23"/>
      <c r="C440" s="23"/>
      <c r="D440" s="31"/>
      <c r="E440" s="31"/>
      <c r="F440" s="31"/>
      <c r="G440" s="25"/>
      <c r="H440" s="25"/>
      <c r="I440" s="25"/>
      <c r="J440" s="25"/>
      <c r="K440" s="25"/>
      <c r="L440" s="25"/>
      <c r="M440" s="25"/>
      <c r="N440" s="25"/>
      <c r="O440" s="25"/>
      <c r="P440" s="25"/>
      <c r="Q440" s="25"/>
      <c r="R440" s="25"/>
      <c r="S440" s="25"/>
      <c r="T440" s="25"/>
      <c r="U440" s="25"/>
      <c r="V440" s="25"/>
      <c r="W440" s="25"/>
    </row>
    <row r="441" spans="2:23" ht="14.25">
      <c r="B441" s="23"/>
      <c r="C441" s="23"/>
      <c r="D441" s="31"/>
      <c r="E441" s="31"/>
      <c r="F441" s="31"/>
      <c r="G441" s="25"/>
      <c r="H441" s="25"/>
      <c r="I441" s="25"/>
      <c r="J441" s="25"/>
      <c r="K441" s="25"/>
      <c r="L441" s="25"/>
      <c r="M441" s="25"/>
      <c r="N441" s="25"/>
      <c r="O441" s="25"/>
      <c r="P441" s="25"/>
      <c r="Q441" s="25"/>
      <c r="R441" s="25"/>
      <c r="S441" s="25"/>
      <c r="T441" s="25"/>
      <c r="U441" s="25"/>
      <c r="V441" s="25"/>
      <c r="W441" s="25"/>
    </row>
    <row r="442" spans="2:23" ht="14.25">
      <c r="B442" s="23"/>
      <c r="C442" s="23"/>
      <c r="D442" s="31"/>
      <c r="E442" s="31"/>
      <c r="F442" s="31"/>
      <c r="G442" s="25"/>
      <c r="H442" s="25"/>
      <c r="I442" s="25"/>
      <c r="J442" s="25"/>
      <c r="K442" s="25"/>
      <c r="L442" s="25"/>
      <c r="M442" s="25"/>
      <c r="N442" s="25"/>
      <c r="O442" s="25"/>
      <c r="P442" s="25"/>
      <c r="Q442" s="25"/>
      <c r="R442" s="25"/>
      <c r="S442" s="25"/>
      <c r="T442" s="25"/>
      <c r="U442" s="25"/>
      <c r="V442" s="25"/>
      <c r="W442" s="25"/>
    </row>
    <row r="443" spans="2:23" ht="14.25">
      <c r="B443" s="23"/>
      <c r="C443" s="23"/>
      <c r="D443" s="31"/>
      <c r="E443" s="31"/>
      <c r="F443" s="31"/>
      <c r="G443" s="25"/>
      <c r="H443" s="25"/>
      <c r="I443" s="25"/>
      <c r="J443" s="25"/>
      <c r="K443" s="25"/>
      <c r="L443" s="25"/>
      <c r="M443" s="25"/>
      <c r="N443" s="25"/>
      <c r="O443" s="25"/>
      <c r="P443" s="25"/>
      <c r="Q443" s="25"/>
      <c r="R443" s="25"/>
      <c r="S443" s="25"/>
      <c r="T443" s="25"/>
      <c r="U443" s="25"/>
      <c r="V443" s="25"/>
      <c r="W443" s="25"/>
    </row>
    <row r="444" spans="2:23" ht="14.25">
      <c r="B444" s="23"/>
      <c r="C444" s="23"/>
      <c r="D444" s="31"/>
      <c r="E444" s="31"/>
      <c r="F444" s="31"/>
      <c r="G444" s="25"/>
      <c r="H444" s="25"/>
      <c r="I444" s="25"/>
      <c r="J444" s="25"/>
      <c r="K444" s="25"/>
      <c r="L444" s="25"/>
      <c r="M444" s="25"/>
      <c r="N444" s="25"/>
      <c r="O444" s="25"/>
      <c r="P444" s="25"/>
      <c r="Q444" s="25"/>
      <c r="R444" s="25"/>
      <c r="S444" s="25"/>
      <c r="T444" s="25"/>
      <c r="U444" s="25"/>
      <c r="V444" s="25"/>
      <c r="W444" s="25"/>
    </row>
    <row r="445" spans="2:23" ht="14.25">
      <c r="B445" s="23"/>
      <c r="C445" s="23"/>
      <c r="D445" s="31"/>
      <c r="E445" s="31"/>
      <c r="F445" s="31"/>
      <c r="G445" s="25"/>
      <c r="H445" s="25"/>
      <c r="I445" s="25"/>
      <c r="J445" s="25"/>
      <c r="K445" s="25"/>
      <c r="L445" s="25"/>
      <c r="M445" s="25"/>
      <c r="N445" s="25"/>
      <c r="O445" s="25"/>
      <c r="P445" s="25"/>
      <c r="Q445" s="25"/>
      <c r="R445" s="25"/>
      <c r="S445" s="25"/>
      <c r="T445" s="25"/>
      <c r="U445" s="25"/>
      <c r="V445" s="25"/>
      <c r="W445" s="25"/>
    </row>
    <row r="446" spans="2:23" ht="14.25">
      <c r="B446" s="23"/>
      <c r="C446" s="23"/>
      <c r="D446" s="31"/>
      <c r="E446" s="31"/>
      <c r="F446" s="31"/>
      <c r="G446" s="25"/>
      <c r="H446" s="25"/>
      <c r="I446" s="25"/>
      <c r="J446" s="25"/>
      <c r="K446" s="25"/>
      <c r="L446" s="25"/>
      <c r="M446" s="25"/>
      <c r="N446" s="25"/>
      <c r="O446" s="25"/>
      <c r="P446" s="25"/>
      <c r="Q446" s="25"/>
      <c r="R446" s="25"/>
      <c r="S446" s="25"/>
      <c r="T446" s="25"/>
      <c r="U446" s="25"/>
      <c r="V446" s="25"/>
      <c r="W446" s="25"/>
    </row>
    <row r="447" spans="2:23" ht="14.25">
      <c r="B447" s="23"/>
      <c r="C447" s="23"/>
      <c r="D447" s="31"/>
      <c r="E447" s="31"/>
      <c r="F447" s="31"/>
      <c r="G447" s="25"/>
      <c r="H447" s="25"/>
      <c r="I447" s="25"/>
      <c r="J447" s="25"/>
      <c r="K447" s="25"/>
      <c r="L447" s="25"/>
      <c r="M447" s="25"/>
      <c r="N447" s="25"/>
      <c r="O447" s="25"/>
      <c r="P447" s="25"/>
      <c r="Q447" s="25"/>
      <c r="R447" s="25"/>
      <c r="S447" s="25"/>
      <c r="T447" s="25"/>
      <c r="U447" s="25"/>
      <c r="V447" s="25"/>
      <c r="W447" s="25"/>
    </row>
    <row r="448" spans="2:23" ht="14.25">
      <c r="B448" s="23"/>
      <c r="C448" s="23"/>
      <c r="D448" s="31"/>
      <c r="E448" s="31"/>
      <c r="F448" s="31"/>
      <c r="G448" s="25"/>
      <c r="H448" s="25"/>
      <c r="I448" s="25"/>
      <c r="J448" s="25"/>
      <c r="K448" s="25"/>
      <c r="L448" s="25"/>
      <c r="M448" s="25"/>
      <c r="N448" s="25"/>
      <c r="O448" s="25"/>
      <c r="P448" s="25"/>
      <c r="Q448" s="25"/>
      <c r="R448" s="25"/>
      <c r="S448" s="25"/>
      <c r="T448" s="25"/>
      <c r="U448" s="25"/>
      <c r="V448" s="25"/>
      <c r="W448" s="25"/>
    </row>
    <row r="449" spans="2:23" ht="14.25">
      <c r="B449" s="23"/>
      <c r="C449" s="23"/>
      <c r="D449" s="31"/>
      <c r="E449" s="31"/>
      <c r="F449" s="31"/>
      <c r="G449" s="25"/>
      <c r="H449" s="25"/>
      <c r="I449" s="25"/>
      <c r="J449" s="25"/>
      <c r="K449" s="25"/>
      <c r="L449" s="25"/>
      <c r="M449" s="25"/>
      <c r="N449" s="25"/>
      <c r="O449" s="25"/>
      <c r="P449" s="25"/>
      <c r="Q449" s="25"/>
      <c r="R449" s="25"/>
      <c r="S449" s="25"/>
      <c r="T449" s="25"/>
      <c r="U449" s="25"/>
      <c r="V449" s="25"/>
      <c r="W449" s="25"/>
    </row>
    <row r="450" spans="2:23" ht="14.25">
      <c r="B450" s="23"/>
      <c r="C450" s="23"/>
      <c r="D450" s="31"/>
      <c r="E450" s="31"/>
      <c r="F450" s="31"/>
      <c r="G450" s="25"/>
      <c r="H450" s="25"/>
      <c r="I450" s="25"/>
      <c r="J450" s="25"/>
      <c r="K450" s="25"/>
      <c r="L450" s="25"/>
      <c r="M450" s="25"/>
      <c r="N450" s="25"/>
      <c r="O450" s="25"/>
      <c r="P450" s="25"/>
      <c r="Q450" s="25"/>
      <c r="R450" s="25"/>
      <c r="S450" s="25"/>
      <c r="T450" s="25"/>
      <c r="U450" s="25"/>
      <c r="V450" s="25"/>
      <c r="W450" s="25"/>
    </row>
    <row r="451" spans="2:23" ht="14.25">
      <c r="B451" s="23"/>
      <c r="C451" s="23"/>
      <c r="D451" s="31"/>
      <c r="E451" s="31"/>
      <c r="F451" s="31"/>
      <c r="G451" s="25"/>
      <c r="H451" s="25"/>
      <c r="I451" s="25"/>
      <c r="J451" s="25"/>
      <c r="K451" s="25"/>
      <c r="L451" s="25"/>
      <c r="M451" s="25"/>
      <c r="N451" s="25"/>
      <c r="O451" s="25"/>
      <c r="P451" s="25"/>
      <c r="Q451" s="25"/>
      <c r="R451" s="25"/>
      <c r="S451" s="25"/>
      <c r="T451" s="25"/>
      <c r="U451" s="25"/>
      <c r="V451" s="25"/>
      <c r="W451" s="25"/>
    </row>
    <row r="452" spans="2:23" ht="14.25">
      <c r="B452" s="23"/>
      <c r="C452" s="23"/>
      <c r="D452" s="31"/>
      <c r="E452" s="31"/>
      <c r="F452" s="31"/>
      <c r="G452" s="25"/>
      <c r="H452" s="25"/>
      <c r="I452" s="25"/>
      <c r="J452" s="25"/>
      <c r="K452" s="25"/>
      <c r="L452" s="25"/>
      <c r="M452" s="25"/>
      <c r="N452" s="25"/>
      <c r="O452" s="25"/>
      <c r="P452" s="25"/>
      <c r="Q452" s="25"/>
      <c r="R452" s="25"/>
      <c r="S452" s="25"/>
      <c r="T452" s="25"/>
      <c r="U452" s="25"/>
      <c r="V452" s="25"/>
      <c r="W452" s="25"/>
    </row>
    <row r="453" spans="2:23" ht="14.25">
      <c r="B453" s="23"/>
      <c r="C453" s="23"/>
      <c r="D453" s="31"/>
      <c r="E453" s="31"/>
      <c r="F453" s="31"/>
      <c r="G453" s="25"/>
      <c r="H453" s="25"/>
      <c r="I453" s="25"/>
      <c r="J453" s="25"/>
      <c r="K453" s="25"/>
      <c r="L453" s="25"/>
      <c r="M453" s="25"/>
      <c r="N453" s="25"/>
      <c r="O453" s="25"/>
      <c r="P453" s="25"/>
      <c r="Q453" s="25"/>
      <c r="R453" s="25"/>
      <c r="S453" s="25"/>
      <c r="T453" s="25"/>
      <c r="U453" s="25"/>
      <c r="V453" s="25"/>
      <c r="W453" s="25"/>
    </row>
    <row r="454" spans="2:23" ht="14.25">
      <c r="B454" s="23"/>
      <c r="C454" s="23"/>
      <c r="D454" s="31"/>
      <c r="E454" s="31"/>
      <c r="F454" s="31"/>
      <c r="G454" s="25"/>
      <c r="H454" s="25"/>
      <c r="I454" s="25"/>
      <c r="J454" s="25"/>
      <c r="K454" s="25"/>
      <c r="L454" s="25"/>
      <c r="M454" s="25"/>
      <c r="N454" s="25"/>
      <c r="O454" s="25"/>
      <c r="P454" s="25"/>
      <c r="Q454" s="25"/>
      <c r="R454" s="25"/>
      <c r="S454" s="25"/>
      <c r="T454" s="25"/>
      <c r="U454" s="25"/>
      <c r="V454" s="25"/>
      <c r="W454" s="25"/>
    </row>
    <row r="455" spans="2:23" ht="14.25">
      <c r="B455" s="23"/>
      <c r="C455" s="23"/>
      <c r="D455" s="31"/>
      <c r="E455" s="31"/>
      <c r="F455" s="31"/>
      <c r="G455" s="25"/>
      <c r="H455" s="25"/>
      <c r="I455" s="25"/>
      <c r="J455" s="25"/>
      <c r="K455" s="25"/>
      <c r="L455" s="25"/>
      <c r="M455" s="25"/>
      <c r="N455" s="25"/>
      <c r="O455" s="25"/>
      <c r="P455" s="25"/>
      <c r="Q455" s="25"/>
      <c r="R455" s="25"/>
      <c r="S455" s="25"/>
      <c r="T455" s="25"/>
      <c r="U455" s="25"/>
      <c r="V455" s="25"/>
      <c r="W455" s="25"/>
    </row>
    <row r="456" spans="2:23" ht="14.25">
      <c r="B456" s="23"/>
      <c r="C456" s="23"/>
      <c r="D456" s="31"/>
      <c r="E456" s="31"/>
      <c r="F456" s="31"/>
      <c r="G456" s="25"/>
      <c r="H456" s="25"/>
      <c r="I456" s="25"/>
      <c r="J456" s="25"/>
      <c r="K456" s="25"/>
      <c r="L456" s="25"/>
      <c r="M456" s="25"/>
      <c r="N456" s="25"/>
      <c r="O456" s="25"/>
      <c r="P456" s="25"/>
      <c r="Q456" s="25"/>
      <c r="R456" s="25"/>
      <c r="S456" s="25"/>
      <c r="T456" s="25"/>
      <c r="U456" s="25"/>
      <c r="V456" s="25"/>
      <c r="W456" s="25"/>
    </row>
    <row r="457" spans="2:23" ht="14.25">
      <c r="B457" s="23"/>
      <c r="C457" s="23"/>
      <c r="D457" s="31"/>
      <c r="E457" s="31"/>
      <c r="F457" s="31"/>
      <c r="G457" s="25"/>
      <c r="H457" s="25"/>
      <c r="I457" s="25"/>
      <c r="J457" s="25"/>
      <c r="K457" s="25"/>
      <c r="L457" s="25"/>
      <c r="M457" s="25"/>
      <c r="N457" s="25"/>
      <c r="O457" s="25"/>
      <c r="P457" s="25"/>
      <c r="Q457" s="25"/>
      <c r="R457" s="25"/>
      <c r="S457" s="25"/>
      <c r="T457" s="25"/>
      <c r="U457" s="25"/>
      <c r="V457" s="25"/>
      <c r="W457" s="25"/>
    </row>
    <row r="458" spans="2:23" ht="14.25">
      <c r="B458" s="23"/>
      <c r="C458" s="23"/>
      <c r="D458" s="31"/>
      <c r="E458" s="31"/>
      <c r="F458" s="31"/>
      <c r="G458" s="25"/>
      <c r="H458" s="25"/>
      <c r="I458" s="25"/>
      <c r="J458" s="25"/>
      <c r="K458" s="25"/>
      <c r="L458" s="25"/>
      <c r="M458" s="25"/>
      <c r="N458" s="25"/>
      <c r="O458" s="25"/>
      <c r="P458" s="25"/>
      <c r="Q458" s="25"/>
      <c r="R458" s="25"/>
      <c r="S458" s="25"/>
      <c r="T458" s="25"/>
      <c r="U458" s="25"/>
      <c r="V458" s="25"/>
      <c r="W458" s="25"/>
    </row>
    <row r="459" spans="2:23" ht="14.25">
      <c r="B459" s="23"/>
      <c r="C459" s="23"/>
      <c r="D459" s="31"/>
      <c r="E459" s="31"/>
      <c r="F459" s="31"/>
      <c r="G459" s="25"/>
      <c r="H459" s="25"/>
      <c r="I459" s="25"/>
      <c r="J459" s="25"/>
      <c r="K459" s="25"/>
      <c r="L459" s="25"/>
      <c r="M459" s="25"/>
      <c r="N459" s="25"/>
      <c r="O459" s="25"/>
      <c r="P459" s="25"/>
      <c r="Q459" s="25"/>
      <c r="R459" s="25"/>
      <c r="S459" s="25"/>
      <c r="T459" s="25"/>
      <c r="U459" s="25"/>
      <c r="V459" s="25"/>
      <c r="W459" s="25"/>
    </row>
    <row r="460" spans="2:23" ht="14.25">
      <c r="B460" s="23"/>
      <c r="C460" s="23"/>
      <c r="D460" s="31"/>
      <c r="E460" s="31"/>
      <c r="F460" s="31"/>
      <c r="G460" s="25"/>
      <c r="H460" s="25"/>
      <c r="I460" s="25"/>
      <c r="J460" s="25"/>
      <c r="K460" s="25"/>
      <c r="L460" s="25"/>
      <c r="M460" s="25"/>
      <c r="N460" s="25"/>
      <c r="O460" s="25"/>
      <c r="P460" s="25"/>
      <c r="Q460" s="25"/>
      <c r="R460" s="25"/>
      <c r="S460" s="25"/>
      <c r="T460" s="25"/>
      <c r="U460" s="25"/>
      <c r="V460" s="25"/>
      <c r="W460" s="25"/>
    </row>
    <row r="461" spans="2:23" ht="14.25">
      <c r="B461" s="23"/>
      <c r="C461" s="23"/>
      <c r="D461" s="31"/>
      <c r="E461" s="31"/>
      <c r="F461" s="31"/>
      <c r="G461" s="25"/>
      <c r="H461" s="25"/>
      <c r="I461" s="25"/>
      <c r="J461" s="25"/>
      <c r="K461" s="25"/>
      <c r="L461" s="25"/>
      <c r="M461" s="25"/>
      <c r="N461" s="25"/>
      <c r="O461" s="25"/>
      <c r="P461" s="25"/>
      <c r="Q461" s="25"/>
      <c r="R461" s="25"/>
      <c r="S461" s="25"/>
      <c r="T461" s="25"/>
      <c r="U461" s="25"/>
      <c r="V461" s="25"/>
      <c r="W461" s="25"/>
    </row>
    <row r="462" spans="2:23" ht="14.25">
      <c r="B462" s="23"/>
      <c r="C462" s="23"/>
      <c r="D462" s="31"/>
      <c r="E462" s="31"/>
      <c r="F462" s="31"/>
      <c r="G462" s="25"/>
      <c r="H462" s="25"/>
      <c r="I462" s="25"/>
      <c r="J462" s="25"/>
      <c r="K462" s="25"/>
      <c r="L462" s="25"/>
      <c r="M462" s="25"/>
      <c r="N462" s="25"/>
      <c r="O462" s="25"/>
      <c r="P462" s="25"/>
      <c r="Q462" s="25"/>
      <c r="R462" s="25"/>
      <c r="S462" s="25"/>
      <c r="T462" s="25"/>
      <c r="U462" s="25"/>
      <c r="V462" s="25"/>
      <c r="W462" s="25"/>
    </row>
    <row r="463" spans="2:23" ht="14.25">
      <c r="B463" s="23"/>
      <c r="C463" s="23"/>
      <c r="D463" s="31"/>
      <c r="E463" s="31"/>
      <c r="F463" s="31"/>
      <c r="G463" s="25"/>
      <c r="H463" s="25"/>
      <c r="I463" s="25"/>
      <c r="J463" s="25"/>
      <c r="K463" s="25"/>
      <c r="L463" s="25"/>
      <c r="M463" s="25"/>
      <c r="N463" s="25"/>
      <c r="O463" s="25"/>
      <c r="P463" s="25"/>
      <c r="Q463" s="25"/>
      <c r="R463" s="25"/>
      <c r="S463" s="25"/>
      <c r="T463" s="25"/>
      <c r="U463" s="25"/>
      <c r="V463" s="25"/>
      <c r="W463" s="25"/>
    </row>
    <row r="464" spans="2:23" ht="14.25">
      <c r="B464" s="23"/>
      <c r="C464" s="23"/>
      <c r="D464" s="31"/>
      <c r="E464" s="31"/>
      <c r="F464" s="31"/>
      <c r="G464" s="25"/>
      <c r="H464" s="25"/>
      <c r="I464" s="25"/>
      <c r="J464" s="25"/>
      <c r="K464" s="25"/>
      <c r="L464" s="25"/>
      <c r="M464" s="25"/>
      <c r="N464" s="25"/>
      <c r="O464" s="25"/>
      <c r="P464" s="25"/>
      <c r="Q464" s="25"/>
      <c r="R464" s="25"/>
      <c r="S464" s="25"/>
      <c r="T464" s="25"/>
      <c r="U464" s="25"/>
      <c r="V464" s="25"/>
      <c r="W464" s="25"/>
    </row>
    <row r="465" spans="2:23" ht="14.25">
      <c r="B465" s="23"/>
      <c r="C465" s="23"/>
      <c r="D465" s="31"/>
      <c r="E465" s="31"/>
      <c r="F465" s="31"/>
      <c r="G465" s="25"/>
      <c r="H465" s="25"/>
      <c r="I465" s="25"/>
      <c r="J465" s="25"/>
      <c r="K465" s="25"/>
      <c r="L465" s="25"/>
      <c r="M465" s="25"/>
      <c r="N465" s="25"/>
      <c r="O465" s="25"/>
      <c r="P465" s="25"/>
      <c r="Q465" s="25"/>
      <c r="R465" s="25"/>
      <c r="S465" s="25"/>
      <c r="T465" s="25"/>
      <c r="U465" s="25"/>
      <c r="V465" s="25"/>
      <c r="W465" s="25"/>
    </row>
    <row r="466" spans="2:23" ht="14.25">
      <c r="B466" s="23"/>
      <c r="C466" s="23"/>
      <c r="D466" s="31"/>
      <c r="E466" s="31"/>
      <c r="F466" s="31"/>
      <c r="G466" s="25"/>
      <c r="H466" s="25"/>
      <c r="I466" s="25"/>
      <c r="J466" s="25"/>
      <c r="K466" s="25"/>
      <c r="L466" s="25"/>
      <c r="M466" s="25"/>
      <c r="N466" s="25"/>
      <c r="O466" s="25"/>
      <c r="P466" s="25"/>
      <c r="Q466" s="25"/>
      <c r="R466" s="25"/>
      <c r="S466" s="25"/>
      <c r="T466" s="25"/>
      <c r="U466" s="25"/>
      <c r="V466" s="25"/>
      <c r="W466" s="25"/>
    </row>
    <row r="467" spans="2:23" ht="14.25">
      <c r="B467" s="23"/>
      <c r="C467" s="23"/>
      <c r="D467" s="31"/>
      <c r="E467" s="31"/>
      <c r="F467" s="31"/>
      <c r="G467" s="25"/>
      <c r="H467" s="25"/>
      <c r="I467" s="25"/>
      <c r="J467" s="25"/>
      <c r="K467" s="25"/>
      <c r="L467" s="25"/>
      <c r="M467" s="25"/>
      <c r="N467" s="25"/>
      <c r="O467" s="25"/>
      <c r="P467" s="25"/>
      <c r="Q467" s="25"/>
      <c r="R467" s="25"/>
      <c r="S467" s="25"/>
      <c r="T467" s="25"/>
      <c r="U467" s="25"/>
      <c r="V467" s="25"/>
      <c r="W467" s="25"/>
    </row>
    <row r="468" spans="2:23" ht="14.25">
      <c r="B468" s="23"/>
      <c r="C468" s="23"/>
      <c r="D468" s="31"/>
      <c r="E468" s="31"/>
      <c r="F468" s="31"/>
      <c r="G468" s="25"/>
      <c r="H468" s="25"/>
      <c r="I468" s="25"/>
      <c r="J468" s="25"/>
      <c r="K468" s="25"/>
      <c r="L468" s="25"/>
      <c r="M468" s="25"/>
      <c r="N468" s="25"/>
      <c r="O468" s="25"/>
      <c r="P468" s="25"/>
      <c r="Q468" s="25"/>
      <c r="R468" s="25"/>
      <c r="S468" s="25"/>
      <c r="T468" s="25"/>
      <c r="U468" s="25"/>
      <c r="V468" s="25"/>
      <c r="W468" s="25"/>
    </row>
    <row r="469" spans="2:23" ht="14.25">
      <c r="B469" s="23"/>
      <c r="C469" s="23"/>
      <c r="D469" s="31"/>
      <c r="E469" s="31"/>
      <c r="F469" s="31"/>
      <c r="G469" s="25"/>
      <c r="H469" s="25"/>
      <c r="I469" s="25"/>
      <c r="J469" s="25"/>
      <c r="K469" s="25"/>
      <c r="L469" s="25"/>
      <c r="M469" s="25"/>
      <c r="N469" s="25"/>
      <c r="O469" s="25"/>
      <c r="P469" s="25"/>
      <c r="Q469" s="25"/>
      <c r="R469" s="25"/>
      <c r="S469" s="25"/>
      <c r="T469" s="25"/>
      <c r="U469" s="25"/>
      <c r="V469" s="25"/>
      <c r="W469" s="25"/>
    </row>
    <row r="470" spans="2:23" ht="14.25">
      <c r="B470" s="23"/>
      <c r="C470" s="23"/>
      <c r="D470" s="31"/>
      <c r="E470" s="31"/>
      <c r="F470" s="31"/>
      <c r="G470" s="25"/>
      <c r="H470" s="25"/>
      <c r="I470" s="25"/>
      <c r="J470" s="25"/>
      <c r="K470" s="25"/>
      <c r="L470" s="25"/>
      <c r="M470" s="25"/>
      <c r="N470" s="25"/>
      <c r="O470" s="25"/>
      <c r="P470" s="25"/>
      <c r="Q470" s="25"/>
      <c r="R470" s="25"/>
      <c r="S470" s="25"/>
      <c r="T470" s="25"/>
      <c r="U470" s="25"/>
      <c r="V470" s="25"/>
      <c r="W470" s="25"/>
    </row>
    <row r="471" spans="2:23" ht="14.25">
      <c r="B471" s="23"/>
      <c r="C471" s="23"/>
      <c r="D471" s="31"/>
      <c r="E471" s="31"/>
      <c r="F471" s="31"/>
      <c r="G471" s="25"/>
      <c r="H471" s="25"/>
      <c r="I471" s="25"/>
      <c r="J471" s="25"/>
      <c r="K471" s="25"/>
      <c r="L471" s="25"/>
      <c r="M471" s="25"/>
      <c r="N471" s="25"/>
      <c r="O471" s="25"/>
      <c r="P471" s="25"/>
      <c r="Q471" s="25"/>
      <c r="R471" s="25"/>
      <c r="S471" s="25"/>
      <c r="T471" s="25"/>
      <c r="U471" s="25"/>
      <c r="V471" s="25"/>
      <c r="W471" s="25"/>
    </row>
    <row r="472" spans="2:23" ht="14.25">
      <c r="B472" s="23"/>
      <c r="C472" s="23"/>
      <c r="D472" s="31"/>
      <c r="E472" s="31"/>
      <c r="F472" s="31"/>
      <c r="G472" s="25"/>
      <c r="H472" s="25"/>
      <c r="I472" s="25"/>
      <c r="J472" s="25"/>
      <c r="K472" s="25"/>
      <c r="L472" s="25"/>
      <c r="M472" s="25"/>
      <c r="N472" s="25"/>
      <c r="O472" s="25"/>
      <c r="P472" s="25"/>
      <c r="Q472" s="25"/>
      <c r="R472" s="25"/>
      <c r="S472" s="25"/>
      <c r="T472" s="25"/>
      <c r="U472" s="25"/>
      <c r="V472" s="25"/>
      <c r="W472" s="25"/>
    </row>
    <row r="473" spans="2:23" ht="14.25">
      <c r="B473" s="23"/>
      <c r="C473" s="23"/>
      <c r="D473" s="31"/>
      <c r="E473" s="31"/>
      <c r="F473" s="31"/>
      <c r="G473" s="25"/>
      <c r="H473" s="25"/>
      <c r="I473" s="25"/>
      <c r="J473" s="25"/>
      <c r="K473" s="25"/>
      <c r="L473" s="25"/>
      <c r="M473" s="25"/>
      <c r="N473" s="25"/>
      <c r="O473" s="25"/>
      <c r="P473" s="25"/>
      <c r="Q473" s="25"/>
      <c r="R473" s="25"/>
      <c r="S473" s="25"/>
      <c r="T473" s="25"/>
      <c r="U473" s="25"/>
      <c r="V473" s="25"/>
      <c r="W473" s="25"/>
    </row>
    <row r="474" spans="2:23" ht="14.25">
      <c r="B474" s="23"/>
      <c r="C474" s="23"/>
      <c r="D474" s="31"/>
      <c r="E474" s="31"/>
      <c r="F474" s="31"/>
      <c r="G474" s="25"/>
      <c r="H474" s="25"/>
      <c r="I474" s="25"/>
      <c r="J474" s="25"/>
      <c r="K474" s="25"/>
      <c r="L474" s="25"/>
      <c r="M474" s="25"/>
      <c r="N474" s="25"/>
      <c r="O474" s="25"/>
      <c r="P474" s="25"/>
      <c r="Q474" s="25"/>
      <c r="R474" s="25"/>
      <c r="S474" s="25"/>
      <c r="T474" s="25"/>
      <c r="U474" s="25"/>
      <c r="V474" s="25"/>
      <c r="W474" s="25"/>
    </row>
    <row r="475" spans="2:23" ht="14.25">
      <c r="B475" s="23"/>
      <c r="C475" s="23"/>
      <c r="D475" s="31"/>
      <c r="E475" s="31"/>
      <c r="F475" s="31"/>
      <c r="G475" s="25"/>
      <c r="H475" s="25"/>
      <c r="I475" s="25"/>
      <c r="J475" s="25"/>
      <c r="K475" s="25"/>
      <c r="L475" s="25"/>
      <c r="M475" s="25"/>
      <c r="N475" s="25"/>
      <c r="O475" s="25"/>
      <c r="P475" s="25"/>
      <c r="Q475" s="25"/>
      <c r="R475" s="25"/>
      <c r="S475" s="25"/>
      <c r="T475" s="25"/>
      <c r="U475" s="25"/>
      <c r="V475" s="25"/>
      <c r="W475" s="25"/>
    </row>
    <row r="476" spans="2:23" ht="14.25">
      <c r="B476" s="23"/>
      <c r="C476" s="23"/>
      <c r="D476" s="31"/>
      <c r="E476" s="31"/>
      <c r="F476" s="31"/>
      <c r="G476" s="25"/>
      <c r="H476" s="25"/>
      <c r="I476" s="25"/>
      <c r="J476" s="25"/>
      <c r="K476" s="25"/>
      <c r="L476" s="25"/>
      <c r="M476" s="25"/>
      <c r="N476" s="25"/>
      <c r="O476" s="25"/>
      <c r="P476" s="25"/>
      <c r="Q476" s="25"/>
      <c r="R476" s="25"/>
      <c r="S476" s="25"/>
      <c r="T476" s="25"/>
      <c r="U476" s="25"/>
      <c r="V476" s="25"/>
      <c r="W476" s="25"/>
    </row>
    <row r="477" spans="2:23" ht="14.25">
      <c r="B477" s="23"/>
      <c r="C477" s="23"/>
      <c r="D477" s="31"/>
      <c r="E477" s="31"/>
      <c r="F477" s="31"/>
      <c r="G477" s="25"/>
      <c r="H477" s="25"/>
      <c r="I477" s="25"/>
      <c r="J477" s="25"/>
      <c r="K477" s="25"/>
      <c r="L477" s="25"/>
      <c r="M477" s="25"/>
      <c r="N477" s="25"/>
      <c r="O477" s="25"/>
      <c r="P477" s="25"/>
      <c r="Q477" s="25"/>
      <c r="R477" s="25"/>
      <c r="S477" s="25"/>
      <c r="T477" s="25"/>
      <c r="U477" s="25"/>
      <c r="V477" s="25"/>
      <c r="W477" s="25"/>
    </row>
    <row r="478" spans="2:23" ht="14.25">
      <c r="B478" s="23"/>
      <c r="C478" s="23"/>
      <c r="D478" s="31"/>
      <c r="E478" s="31"/>
      <c r="F478" s="31"/>
      <c r="G478" s="25"/>
      <c r="H478" s="25"/>
      <c r="I478" s="25"/>
      <c r="J478" s="25"/>
      <c r="K478" s="25"/>
      <c r="L478" s="25"/>
      <c r="M478" s="25"/>
      <c r="N478" s="25"/>
      <c r="O478" s="25"/>
      <c r="P478" s="25"/>
      <c r="Q478" s="25"/>
      <c r="R478" s="25"/>
      <c r="S478" s="25"/>
      <c r="T478" s="25"/>
      <c r="U478" s="25"/>
      <c r="V478" s="25"/>
      <c r="W478" s="25"/>
    </row>
    <row r="479" spans="2:23" ht="14.25">
      <c r="B479" s="23"/>
      <c r="C479" s="23"/>
      <c r="D479" s="31"/>
      <c r="E479" s="31"/>
      <c r="F479" s="31"/>
      <c r="G479" s="25"/>
      <c r="H479" s="25"/>
      <c r="I479" s="25"/>
      <c r="J479" s="25"/>
      <c r="K479" s="25"/>
      <c r="L479" s="25"/>
      <c r="M479" s="25"/>
      <c r="N479" s="25"/>
      <c r="O479" s="25"/>
      <c r="P479" s="25"/>
      <c r="Q479" s="25"/>
      <c r="R479" s="25"/>
      <c r="S479" s="25"/>
      <c r="T479" s="25"/>
      <c r="U479" s="25"/>
      <c r="V479" s="25"/>
      <c r="W479" s="25"/>
    </row>
    <row r="480" spans="2:23" ht="14.25">
      <c r="B480" s="23"/>
      <c r="C480" s="23"/>
      <c r="D480" s="31"/>
      <c r="E480" s="31"/>
      <c r="F480" s="31"/>
      <c r="G480" s="25"/>
      <c r="H480" s="25"/>
      <c r="I480" s="25"/>
      <c r="J480" s="25"/>
      <c r="K480" s="25"/>
      <c r="L480" s="25"/>
      <c r="M480" s="25"/>
      <c r="N480" s="25"/>
      <c r="O480" s="25"/>
      <c r="P480" s="25"/>
      <c r="Q480" s="25"/>
      <c r="R480" s="25"/>
      <c r="S480" s="25"/>
      <c r="T480" s="25"/>
      <c r="U480" s="25"/>
      <c r="V480" s="25"/>
      <c r="W480" s="25"/>
    </row>
    <row r="481" spans="2:23" ht="14.25">
      <c r="B481" s="23"/>
      <c r="C481" s="23"/>
      <c r="D481" s="31"/>
      <c r="E481" s="31"/>
      <c r="F481" s="31"/>
      <c r="G481" s="25"/>
      <c r="H481" s="25"/>
      <c r="I481" s="25"/>
      <c r="J481" s="25"/>
      <c r="K481" s="25"/>
      <c r="L481" s="25"/>
      <c r="M481" s="25"/>
      <c r="N481" s="25"/>
      <c r="O481" s="25"/>
      <c r="P481" s="25"/>
      <c r="Q481" s="25"/>
      <c r="R481" s="25"/>
      <c r="S481" s="25"/>
      <c r="T481" s="25"/>
      <c r="U481" s="25"/>
      <c r="V481" s="25"/>
      <c r="W481" s="25"/>
    </row>
    <row r="482" spans="2:23" ht="14.25">
      <c r="B482" s="23"/>
      <c r="C482" s="23"/>
      <c r="D482" s="31"/>
      <c r="E482" s="31"/>
      <c r="F482" s="31"/>
      <c r="G482" s="25"/>
      <c r="H482" s="25"/>
      <c r="I482" s="25"/>
      <c r="J482" s="25"/>
      <c r="K482" s="25"/>
      <c r="L482" s="25"/>
      <c r="M482" s="25"/>
      <c r="N482" s="25"/>
      <c r="O482" s="25"/>
      <c r="P482" s="25"/>
      <c r="Q482" s="25"/>
      <c r="R482" s="25"/>
      <c r="S482" s="25"/>
      <c r="T482" s="25"/>
      <c r="U482" s="25"/>
      <c r="V482" s="25"/>
      <c r="W482" s="25"/>
    </row>
    <row r="483" spans="2:23" ht="14.25">
      <c r="B483" s="23"/>
      <c r="C483" s="23"/>
      <c r="D483" s="31"/>
      <c r="E483" s="31"/>
      <c r="F483" s="31"/>
      <c r="G483" s="25"/>
      <c r="H483" s="25"/>
      <c r="I483" s="25"/>
      <c r="J483" s="25"/>
      <c r="K483" s="25"/>
      <c r="L483" s="25"/>
      <c r="M483" s="25"/>
      <c r="N483" s="25"/>
      <c r="O483" s="25"/>
      <c r="P483" s="25"/>
      <c r="Q483" s="25"/>
      <c r="R483" s="25"/>
      <c r="S483" s="25"/>
      <c r="T483" s="25"/>
      <c r="U483" s="25"/>
      <c r="V483" s="25"/>
      <c r="W483" s="25"/>
    </row>
    <row r="484" spans="2:23" ht="14.25">
      <c r="B484" s="23"/>
      <c r="C484" s="23"/>
      <c r="D484" s="31"/>
      <c r="E484" s="31"/>
      <c r="F484" s="31"/>
      <c r="G484" s="25"/>
      <c r="H484" s="25"/>
      <c r="I484" s="25"/>
      <c r="J484" s="25"/>
      <c r="K484" s="25"/>
      <c r="L484" s="25"/>
      <c r="M484" s="25"/>
      <c r="N484" s="25"/>
      <c r="O484" s="25"/>
      <c r="P484" s="25"/>
      <c r="Q484" s="25"/>
      <c r="R484" s="25"/>
      <c r="S484" s="25"/>
      <c r="T484" s="25"/>
      <c r="U484" s="25"/>
      <c r="V484" s="25"/>
      <c r="W484" s="25"/>
    </row>
    <row r="485" spans="2:23" ht="14.25">
      <c r="B485" s="23"/>
      <c r="C485" s="23"/>
      <c r="D485" s="31"/>
      <c r="E485" s="31"/>
      <c r="F485" s="31"/>
      <c r="G485" s="25"/>
      <c r="H485" s="25"/>
      <c r="I485" s="25"/>
      <c r="J485" s="25"/>
      <c r="K485" s="25"/>
      <c r="L485" s="25"/>
      <c r="M485" s="25"/>
      <c r="N485" s="25"/>
      <c r="O485" s="25"/>
      <c r="P485" s="25"/>
      <c r="Q485" s="25"/>
      <c r="R485" s="25"/>
      <c r="S485" s="25"/>
      <c r="T485" s="25"/>
      <c r="U485" s="25"/>
      <c r="V485" s="25"/>
      <c r="W485" s="25"/>
    </row>
    <row r="486" spans="2:23" ht="14.25">
      <c r="B486" s="23"/>
      <c r="C486" s="23"/>
      <c r="D486" s="31"/>
      <c r="E486" s="31"/>
      <c r="F486" s="31"/>
      <c r="G486" s="25"/>
      <c r="H486" s="25"/>
      <c r="I486" s="25"/>
      <c r="J486" s="25"/>
      <c r="K486" s="25"/>
      <c r="L486" s="25"/>
      <c r="M486" s="25"/>
      <c r="N486" s="25"/>
      <c r="O486" s="25"/>
      <c r="P486" s="25"/>
      <c r="Q486" s="25"/>
      <c r="R486" s="25"/>
      <c r="S486" s="25"/>
      <c r="T486" s="25"/>
      <c r="U486" s="25"/>
      <c r="V486" s="25"/>
      <c r="W486" s="25"/>
    </row>
    <row r="487" spans="2:23" ht="14.25">
      <c r="B487" s="23"/>
      <c r="C487" s="23"/>
      <c r="D487" s="31"/>
      <c r="E487" s="31"/>
      <c r="F487" s="31"/>
      <c r="G487" s="25"/>
      <c r="H487" s="25"/>
      <c r="I487" s="25"/>
      <c r="J487" s="25"/>
      <c r="K487" s="25"/>
      <c r="L487" s="25"/>
      <c r="M487" s="25"/>
      <c r="N487" s="25"/>
      <c r="O487" s="25"/>
      <c r="P487" s="25"/>
      <c r="Q487" s="25"/>
      <c r="R487" s="25"/>
      <c r="S487" s="25"/>
      <c r="T487" s="25"/>
      <c r="U487" s="25"/>
      <c r="V487" s="25"/>
      <c r="W487" s="25"/>
    </row>
    <row r="488" spans="2:23" ht="14.25">
      <c r="B488" s="23"/>
      <c r="C488" s="23"/>
      <c r="D488" s="31"/>
      <c r="E488" s="31"/>
      <c r="F488" s="31"/>
      <c r="G488" s="25"/>
      <c r="H488" s="25"/>
      <c r="I488" s="25"/>
      <c r="J488" s="25"/>
      <c r="K488" s="25"/>
      <c r="L488" s="25"/>
      <c r="M488" s="25"/>
      <c r="N488" s="25"/>
      <c r="O488" s="25"/>
      <c r="P488" s="25"/>
      <c r="Q488" s="25"/>
      <c r="R488" s="25"/>
      <c r="S488" s="25"/>
      <c r="T488" s="25"/>
      <c r="U488" s="25"/>
      <c r="V488" s="25"/>
      <c r="W488" s="25"/>
    </row>
    <row r="489" spans="2:23" ht="14.25">
      <c r="B489" s="23"/>
      <c r="C489" s="23"/>
      <c r="D489" s="31"/>
      <c r="E489" s="31"/>
      <c r="F489" s="31"/>
      <c r="G489" s="25"/>
      <c r="H489" s="25"/>
      <c r="I489" s="25"/>
      <c r="J489" s="25"/>
      <c r="K489" s="25"/>
      <c r="L489" s="25"/>
      <c r="M489" s="25"/>
      <c r="N489" s="25"/>
      <c r="O489" s="25"/>
      <c r="P489" s="25"/>
      <c r="Q489" s="25"/>
      <c r="R489" s="25"/>
      <c r="S489" s="25"/>
      <c r="T489" s="25"/>
      <c r="U489" s="25"/>
      <c r="V489" s="25"/>
      <c r="W489" s="25"/>
    </row>
    <row r="490" spans="2:23" ht="14.25">
      <c r="B490" s="23"/>
      <c r="C490" s="23"/>
      <c r="D490" s="31"/>
      <c r="E490" s="31"/>
      <c r="F490" s="31"/>
      <c r="G490" s="25"/>
      <c r="H490" s="25"/>
      <c r="I490" s="25"/>
      <c r="J490" s="25"/>
      <c r="K490" s="25"/>
      <c r="L490" s="25"/>
      <c r="M490" s="25"/>
      <c r="N490" s="25"/>
      <c r="O490" s="25"/>
      <c r="P490" s="25"/>
      <c r="Q490" s="25"/>
      <c r="R490" s="25"/>
      <c r="S490" s="25"/>
      <c r="T490" s="25"/>
      <c r="U490" s="25"/>
      <c r="V490" s="25"/>
      <c r="W490" s="25"/>
    </row>
    <row r="491" spans="2:23" ht="14.25">
      <c r="B491" s="23"/>
      <c r="C491" s="23"/>
      <c r="D491" s="31"/>
      <c r="E491" s="31"/>
      <c r="F491" s="31"/>
      <c r="G491" s="25"/>
      <c r="H491" s="25"/>
      <c r="I491" s="25"/>
      <c r="J491" s="25"/>
      <c r="K491" s="25"/>
      <c r="L491" s="25"/>
      <c r="M491" s="25"/>
      <c r="N491" s="25"/>
      <c r="O491" s="25"/>
      <c r="P491" s="25"/>
      <c r="Q491" s="25"/>
      <c r="R491" s="25"/>
      <c r="S491" s="25"/>
      <c r="T491" s="25"/>
      <c r="U491" s="25"/>
      <c r="V491" s="25"/>
      <c r="W491" s="25"/>
    </row>
    <row r="492" spans="2:23" ht="14.25">
      <c r="B492" s="23"/>
      <c r="C492" s="23"/>
      <c r="D492" s="31"/>
      <c r="E492" s="31"/>
      <c r="F492" s="31"/>
      <c r="G492" s="25"/>
      <c r="H492" s="25"/>
      <c r="I492" s="25"/>
      <c r="J492" s="25"/>
      <c r="K492" s="25"/>
      <c r="L492" s="25"/>
      <c r="M492" s="25"/>
      <c r="N492" s="25"/>
      <c r="O492" s="25"/>
      <c r="P492" s="25"/>
      <c r="Q492" s="25"/>
      <c r="R492" s="25"/>
      <c r="S492" s="25"/>
      <c r="T492" s="25"/>
      <c r="U492" s="25"/>
      <c r="V492" s="25"/>
      <c r="W492" s="25"/>
    </row>
    <row r="493" spans="2:23" ht="14.25">
      <c r="B493" s="23"/>
      <c r="C493" s="23"/>
      <c r="D493" s="31"/>
      <c r="E493" s="31"/>
      <c r="F493" s="31"/>
      <c r="G493" s="25"/>
      <c r="H493" s="25"/>
      <c r="I493" s="25"/>
      <c r="J493" s="25"/>
      <c r="K493" s="25"/>
      <c r="L493" s="25"/>
      <c r="M493" s="25"/>
      <c r="N493" s="25"/>
      <c r="O493" s="25"/>
      <c r="P493" s="25"/>
      <c r="Q493" s="25"/>
      <c r="R493" s="25"/>
      <c r="S493" s="25"/>
      <c r="T493" s="25"/>
      <c r="U493" s="25"/>
      <c r="V493" s="25"/>
      <c r="W493" s="25"/>
    </row>
    <row r="494" spans="2:23" ht="14.25">
      <c r="B494" s="23"/>
      <c r="C494" s="23"/>
      <c r="D494" s="31"/>
      <c r="E494" s="31"/>
      <c r="F494" s="31"/>
      <c r="G494" s="25"/>
      <c r="H494" s="25"/>
      <c r="I494" s="25"/>
      <c r="J494" s="25"/>
      <c r="K494" s="25"/>
      <c r="L494" s="25"/>
      <c r="M494" s="25"/>
      <c r="N494" s="25"/>
      <c r="O494" s="25"/>
      <c r="P494" s="25"/>
      <c r="Q494" s="25"/>
      <c r="R494" s="25"/>
      <c r="S494" s="25"/>
      <c r="T494" s="25"/>
      <c r="U494" s="25"/>
      <c r="V494" s="25"/>
      <c r="W494" s="25"/>
    </row>
    <row r="495" spans="2:23" ht="14.25">
      <c r="B495" s="23"/>
      <c r="C495" s="23"/>
      <c r="D495" s="31"/>
      <c r="E495" s="31"/>
      <c r="F495" s="31"/>
      <c r="G495" s="25"/>
      <c r="H495" s="25"/>
      <c r="I495" s="25"/>
      <c r="J495" s="25"/>
      <c r="K495" s="25"/>
      <c r="L495" s="25"/>
      <c r="M495" s="25"/>
      <c r="N495" s="25"/>
      <c r="O495" s="25"/>
      <c r="P495" s="25"/>
      <c r="Q495" s="25"/>
      <c r="R495" s="25"/>
      <c r="S495" s="25"/>
      <c r="T495" s="25"/>
      <c r="U495" s="25"/>
      <c r="V495" s="25"/>
      <c r="W495" s="25"/>
    </row>
    <row r="496" spans="2:23" ht="14.25">
      <c r="B496" s="23"/>
      <c r="C496" s="23"/>
      <c r="D496" s="31"/>
      <c r="E496" s="31"/>
      <c r="F496" s="31"/>
      <c r="G496" s="25"/>
      <c r="H496" s="25"/>
      <c r="I496" s="25"/>
      <c r="J496" s="25"/>
      <c r="K496" s="25"/>
      <c r="L496" s="25"/>
      <c r="M496" s="25"/>
      <c r="N496" s="25"/>
      <c r="O496" s="25"/>
      <c r="P496" s="25"/>
      <c r="Q496" s="25"/>
      <c r="R496" s="25"/>
      <c r="S496" s="25"/>
      <c r="T496" s="25"/>
      <c r="U496" s="25"/>
      <c r="V496" s="25"/>
      <c r="W496" s="25"/>
    </row>
    <row r="497" spans="2:23" ht="14.25">
      <c r="B497" s="23"/>
      <c r="C497" s="23"/>
      <c r="D497" s="31"/>
      <c r="E497" s="31"/>
      <c r="F497" s="31"/>
      <c r="G497" s="25"/>
      <c r="H497" s="25"/>
      <c r="I497" s="25"/>
      <c r="J497" s="25"/>
      <c r="K497" s="25"/>
      <c r="L497" s="25"/>
      <c r="M497" s="25"/>
      <c r="N497" s="25"/>
      <c r="O497" s="25"/>
      <c r="P497" s="25"/>
      <c r="Q497" s="25"/>
      <c r="R497" s="25"/>
      <c r="S497" s="25"/>
      <c r="T497" s="25"/>
      <c r="U497" s="25"/>
      <c r="V497" s="25"/>
      <c r="W497" s="25"/>
    </row>
    <row r="498" spans="2:23" ht="14.25">
      <c r="B498" s="23"/>
      <c r="C498" s="23"/>
      <c r="D498" s="31"/>
      <c r="E498" s="31"/>
      <c r="F498" s="31"/>
      <c r="G498" s="25"/>
      <c r="H498" s="25"/>
      <c r="I498" s="25"/>
      <c r="J498" s="25"/>
      <c r="K498" s="25"/>
      <c r="L498" s="25"/>
      <c r="M498" s="25"/>
      <c r="N498" s="25"/>
      <c r="O498" s="25"/>
      <c r="P498" s="25"/>
      <c r="Q498" s="25"/>
      <c r="R498" s="25"/>
      <c r="S498" s="25"/>
      <c r="T498" s="25"/>
      <c r="U498" s="25"/>
      <c r="V498" s="25"/>
      <c r="W498" s="25"/>
    </row>
    <row r="499" spans="2:23" ht="14.25">
      <c r="B499" s="23"/>
      <c r="C499" s="23"/>
      <c r="D499" s="31"/>
      <c r="E499" s="31"/>
      <c r="F499" s="31"/>
      <c r="G499" s="25"/>
      <c r="H499" s="25"/>
      <c r="I499" s="25"/>
      <c r="J499" s="25"/>
      <c r="K499" s="25"/>
      <c r="L499" s="25"/>
      <c r="M499" s="25"/>
      <c r="N499" s="25"/>
      <c r="O499" s="25"/>
      <c r="P499" s="25"/>
      <c r="Q499" s="25"/>
      <c r="R499" s="25"/>
      <c r="S499" s="25"/>
      <c r="T499" s="25"/>
      <c r="U499" s="25"/>
      <c r="V499" s="25"/>
      <c r="W499" s="25"/>
    </row>
    <row r="500" spans="2:23" ht="14.25">
      <c r="B500" s="23"/>
      <c r="C500" s="23"/>
      <c r="D500" s="31"/>
      <c r="E500" s="31"/>
      <c r="F500" s="31"/>
      <c r="G500" s="25"/>
      <c r="H500" s="25"/>
      <c r="I500" s="25"/>
      <c r="J500" s="25"/>
      <c r="K500" s="25"/>
      <c r="L500" s="25"/>
      <c r="M500" s="25"/>
      <c r="N500" s="25"/>
      <c r="O500" s="25"/>
      <c r="P500" s="25"/>
      <c r="Q500" s="25"/>
      <c r="R500" s="25"/>
      <c r="S500" s="25"/>
      <c r="T500" s="25"/>
      <c r="U500" s="25"/>
      <c r="V500" s="25"/>
      <c r="W500" s="25"/>
    </row>
    <row r="501" spans="2:23" ht="14.25">
      <c r="B501" s="23"/>
      <c r="C501" s="23"/>
      <c r="D501" s="31"/>
      <c r="E501" s="31"/>
      <c r="F501" s="31"/>
      <c r="G501" s="25"/>
      <c r="H501" s="25"/>
      <c r="I501" s="25"/>
      <c r="J501" s="25"/>
      <c r="K501" s="25"/>
      <c r="L501" s="25"/>
      <c r="M501" s="25"/>
      <c r="N501" s="25"/>
      <c r="O501" s="25"/>
      <c r="P501" s="25"/>
      <c r="Q501" s="25"/>
      <c r="R501" s="25"/>
      <c r="S501" s="25"/>
      <c r="T501" s="25"/>
      <c r="U501" s="25"/>
      <c r="V501" s="25"/>
      <c r="W501" s="25"/>
    </row>
    <row r="502" spans="2:23" ht="14.25">
      <c r="B502" s="23"/>
      <c r="C502" s="23"/>
      <c r="D502" s="31"/>
      <c r="E502" s="31"/>
      <c r="F502" s="31"/>
      <c r="G502" s="25"/>
      <c r="H502" s="25"/>
      <c r="I502" s="25"/>
      <c r="J502" s="25"/>
      <c r="K502" s="25"/>
      <c r="L502" s="25"/>
      <c r="M502" s="25"/>
      <c r="N502" s="25"/>
      <c r="O502" s="25"/>
      <c r="P502" s="25"/>
      <c r="Q502" s="25"/>
      <c r="R502" s="25"/>
      <c r="S502" s="25"/>
      <c r="T502" s="25"/>
      <c r="U502" s="25"/>
      <c r="V502" s="25"/>
      <c r="W502" s="25"/>
    </row>
    <row r="503" spans="2:23" ht="14.25">
      <c r="B503" s="23"/>
      <c r="C503" s="23"/>
      <c r="D503" s="31"/>
      <c r="E503" s="31"/>
      <c r="F503" s="31"/>
      <c r="G503" s="25"/>
      <c r="H503" s="25"/>
      <c r="I503" s="25"/>
      <c r="J503" s="25"/>
      <c r="K503" s="25"/>
      <c r="L503" s="25"/>
      <c r="M503" s="25"/>
      <c r="N503" s="25"/>
      <c r="O503" s="25"/>
      <c r="P503" s="25"/>
      <c r="Q503" s="25"/>
      <c r="R503" s="25"/>
      <c r="S503" s="25"/>
      <c r="T503" s="25"/>
      <c r="U503" s="25"/>
      <c r="V503" s="25"/>
      <c r="W503" s="25"/>
    </row>
    <row r="504" spans="2:23" ht="14.25">
      <c r="B504" s="23"/>
      <c r="C504" s="23"/>
      <c r="D504" s="31"/>
      <c r="E504" s="31"/>
      <c r="F504" s="31"/>
      <c r="G504" s="25"/>
      <c r="H504" s="25"/>
      <c r="I504" s="25"/>
      <c r="J504" s="25"/>
      <c r="K504" s="25"/>
      <c r="L504" s="25"/>
      <c r="M504" s="25"/>
      <c r="N504" s="25"/>
      <c r="O504" s="25"/>
      <c r="P504" s="25"/>
      <c r="Q504" s="25"/>
      <c r="R504" s="25"/>
      <c r="S504" s="25"/>
      <c r="T504" s="25"/>
      <c r="U504" s="25"/>
      <c r="V504" s="25"/>
      <c r="W504" s="25"/>
    </row>
    <row r="505" spans="2:23" ht="14.25">
      <c r="B505" s="23"/>
      <c r="C505" s="23"/>
      <c r="D505" s="31"/>
      <c r="E505" s="31"/>
      <c r="F505" s="31"/>
      <c r="G505" s="25"/>
      <c r="H505" s="25"/>
      <c r="I505" s="25"/>
      <c r="J505" s="25"/>
      <c r="K505" s="25"/>
      <c r="L505" s="25"/>
      <c r="M505" s="25"/>
      <c r="N505" s="25"/>
      <c r="O505" s="25"/>
      <c r="P505" s="25"/>
      <c r="Q505" s="25"/>
      <c r="R505" s="25"/>
      <c r="S505" s="25"/>
      <c r="T505" s="25"/>
      <c r="U505" s="25"/>
      <c r="V505" s="25"/>
      <c r="W505" s="25"/>
    </row>
    <row r="506" spans="2:23" ht="14.25">
      <c r="B506" s="23"/>
      <c r="C506" s="23"/>
      <c r="D506" s="31"/>
      <c r="E506" s="31"/>
      <c r="F506" s="31"/>
      <c r="G506" s="25"/>
      <c r="H506" s="25"/>
      <c r="I506" s="25"/>
      <c r="J506" s="25"/>
      <c r="K506" s="25"/>
      <c r="L506" s="25"/>
      <c r="M506" s="25"/>
      <c r="N506" s="25"/>
      <c r="O506" s="25"/>
      <c r="P506" s="25"/>
      <c r="Q506" s="25"/>
      <c r="R506" s="25"/>
      <c r="S506" s="25"/>
      <c r="T506" s="25"/>
      <c r="U506" s="25"/>
      <c r="V506" s="25"/>
      <c r="W506" s="25"/>
    </row>
    <row r="507" spans="2:23" ht="14.25">
      <c r="B507" s="23"/>
      <c r="C507" s="23"/>
      <c r="D507" s="31"/>
      <c r="E507" s="31"/>
      <c r="F507" s="31"/>
      <c r="G507" s="25"/>
      <c r="H507" s="25"/>
      <c r="I507" s="25"/>
      <c r="J507" s="25"/>
      <c r="K507" s="25"/>
      <c r="L507" s="25"/>
      <c r="M507" s="25"/>
      <c r="N507" s="25"/>
      <c r="O507" s="25"/>
      <c r="P507" s="25"/>
      <c r="Q507" s="25"/>
      <c r="R507" s="25"/>
      <c r="S507" s="25"/>
      <c r="T507" s="25"/>
      <c r="U507" s="25"/>
      <c r="V507" s="25"/>
      <c r="W507" s="25"/>
    </row>
    <row r="508" spans="2:23" ht="14.25">
      <c r="B508" s="23"/>
      <c r="C508" s="23"/>
      <c r="D508" s="31"/>
      <c r="E508" s="31"/>
      <c r="F508" s="31"/>
      <c r="G508" s="25"/>
      <c r="H508" s="25"/>
      <c r="I508" s="25"/>
      <c r="J508" s="25"/>
      <c r="K508" s="25"/>
      <c r="L508" s="25"/>
      <c r="M508" s="25"/>
      <c r="N508" s="25"/>
      <c r="O508" s="25"/>
      <c r="P508" s="25"/>
      <c r="Q508" s="25"/>
      <c r="R508" s="25"/>
      <c r="S508" s="25"/>
      <c r="T508" s="25"/>
      <c r="U508" s="25"/>
      <c r="V508" s="25"/>
      <c r="W508" s="25"/>
    </row>
    <row r="509" spans="2:23" ht="14.25">
      <c r="B509" s="23"/>
      <c r="C509" s="23"/>
      <c r="D509" s="31"/>
      <c r="E509" s="31"/>
      <c r="F509" s="31"/>
      <c r="G509" s="25"/>
      <c r="H509" s="25"/>
      <c r="I509" s="25"/>
      <c r="J509" s="25"/>
      <c r="K509" s="25"/>
      <c r="L509" s="25"/>
      <c r="M509" s="25"/>
      <c r="N509" s="25"/>
      <c r="O509" s="25"/>
      <c r="P509" s="25"/>
      <c r="Q509" s="25"/>
      <c r="R509" s="25"/>
      <c r="S509" s="25"/>
      <c r="T509" s="25"/>
      <c r="U509" s="25"/>
      <c r="V509" s="25"/>
      <c r="W509" s="25"/>
    </row>
    <row r="510" spans="2:23" ht="14.25">
      <c r="B510" s="23"/>
      <c r="C510" s="23"/>
      <c r="D510" s="31"/>
      <c r="E510" s="31"/>
      <c r="F510" s="31"/>
      <c r="G510" s="25"/>
      <c r="H510" s="25"/>
      <c r="I510" s="25"/>
      <c r="J510" s="25"/>
      <c r="K510" s="25"/>
      <c r="L510" s="25"/>
      <c r="M510" s="25"/>
      <c r="N510" s="25"/>
      <c r="O510" s="25"/>
      <c r="P510" s="25"/>
      <c r="Q510" s="25"/>
      <c r="R510" s="25"/>
      <c r="S510" s="25"/>
      <c r="T510" s="25"/>
      <c r="U510" s="25"/>
      <c r="V510" s="25"/>
      <c r="W510" s="25"/>
    </row>
    <row r="511" spans="2:23" ht="14.25">
      <c r="B511" s="23"/>
      <c r="C511" s="23"/>
      <c r="D511" s="31"/>
      <c r="E511" s="31"/>
      <c r="F511" s="31"/>
      <c r="G511" s="25"/>
      <c r="H511" s="25"/>
      <c r="I511" s="25"/>
      <c r="J511" s="25"/>
      <c r="K511" s="25"/>
      <c r="L511" s="25"/>
      <c r="M511" s="25"/>
      <c r="N511" s="25"/>
      <c r="O511" s="25"/>
      <c r="P511" s="25"/>
      <c r="Q511" s="25"/>
      <c r="R511" s="25"/>
      <c r="S511" s="25"/>
      <c r="T511" s="25"/>
      <c r="U511" s="25"/>
      <c r="V511" s="25"/>
      <c r="W511" s="25"/>
    </row>
    <row r="512" spans="2:23" ht="14.25">
      <c r="B512" s="23"/>
      <c r="C512" s="23"/>
      <c r="D512" s="31"/>
      <c r="E512" s="31"/>
      <c r="F512" s="31"/>
      <c r="G512" s="25"/>
      <c r="H512" s="25"/>
      <c r="I512" s="25"/>
      <c r="J512" s="25"/>
      <c r="K512" s="25"/>
      <c r="L512" s="25"/>
      <c r="M512" s="25"/>
      <c r="N512" s="25"/>
      <c r="O512" s="25"/>
      <c r="P512" s="25"/>
      <c r="Q512" s="25"/>
      <c r="R512" s="25"/>
      <c r="S512" s="25"/>
      <c r="T512" s="25"/>
      <c r="U512" s="25"/>
      <c r="V512" s="25"/>
      <c r="W512" s="25"/>
    </row>
    <row r="513" spans="2:23" ht="14.25">
      <c r="B513" s="23"/>
      <c r="C513" s="23"/>
      <c r="D513" s="31"/>
      <c r="E513" s="31"/>
      <c r="F513" s="31"/>
      <c r="G513" s="25"/>
      <c r="H513" s="25"/>
      <c r="I513" s="25"/>
      <c r="J513" s="25"/>
      <c r="K513" s="25"/>
      <c r="L513" s="25"/>
      <c r="M513" s="25"/>
      <c r="N513" s="25"/>
      <c r="O513" s="25"/>
      <c r="P513" s="25"/>
      <c r="Q513" s="25"/>
      <c r="R513" s="25"/>
      <c r="S513" s="25"/>
      <c r="T513" s="25"/>
      <c r="U513" s="25"/>
      <c r="V513" s="25"/>
      <c r="W513" s="25"/>
    </row>
    <row r="514" spans="2:23" ht="14.25">
      <c r="B514" s="23"/>
      <c r="C514" s="23"/>
      <c r="D514" s="31"/>
      <c r="E514" s="31"/>
      <c r="F514" s="31"/>
      <c r="G514" s="25"/>
      <c r="H514" s="25"/>
      <c r="I514" s="25"/>
      <c r="J514" s="25"/>
      <c r="K514" s="25"/>
      <c r="L514" s="25"/>
      <c r="M514" s="25"/>
      <c r="N514" s="25"/>
      <c r="O514" s="25"/>
      <c r="P514" s="25"/>
      <c r="Q514" s="25"/>
      <c r="R514" s="25"/>
      <c r="S514" s="25"/>
      <c r="T514" s="25"/>
      <c r="U514" s="25"/>
      <c r="V514" s="25"/>
      <c r="W514" s="25"/>
    </row>
    <row r="515" spans="2:23" ht="14.25">
      <c r="B515" s="23"/>
      <c r="C515" s="23"/>
      <c r="D515" s="31"/>
      <c r="E515" s="31"/>
      <c r="F515" s="31"/>
      <c r="G515" s="25"/>
      <c r="H515" s="25"/>
      <c r="I515" s="25"/>
      <c r="J515" s="25"/>
      <c r="K515" s="25"/>
      <c r="L515" s="25"/>
      <c r="M515" s="25"/>
      <c r="N515" s="25"/>
      <c r="O515" s="25"/>
      <c r="P515" s="25"/>
      <c r="Q515" s="25"/>
      <c r="R515" s="25"/>
      <c r="S515" s="25"/>
      <c r="T515" s="25"/>
      <c r="U515" s="25"/>
      <c r="V515" s="25"/>
      <c r="W515" s="25"/>
    </row>
    <row r="516" spans="2:23" ht="14.25">
      <c r="B516" s="23"/>
      <c r="C516" s="23"/>
      <c r="D516" s="31"/>
      <c r="E516" s="31"/>
      <c r="F516" s="31"/>
      <c r="G516" s="25"/>
      <c r="H516" s="25"/>
      <c r="I516" s="25"/>
      <c r="J516" s="25"/>
      <c r="K516" s="25"/>
      <c r="L516" s="25"/>
      <c r="M516" s="25"/>
      <c r="N516" s="25"/>
      <c r="O516" s="25"/>
      <c r="P516" s="25"/>
      <c r="Q516" s="25"/>
      <c r="R516" s="25"/>
      <c r="S516" s="25"/>
      <c r="T516" s="25"/>
      <c r="U516" s="25"/>
      <c r="V516" s="25"/>
      <c r="W516" s="25"/>
    </row>
    <row r="517" spans="2:23" ht="14.25">
      <c r="B517" s="23"/>
      <c r="C517" s="23"/>
      <c r="D517" s="31"/>
      <c r="E517" s="31"/>
      <c r="F517" s="31"/>
      <c r="G517" s="25"/>
      <c r="H517" s="25"/>
      <c r="I517" s="25"/>
      <c r="J517" s="25"/>
      <c r="K517" s="25"/>
      <c r="L517" s="25"/>
      <c r="M517" s="25"/>
      <c r="N517" s="25"/>
      <c r="O517" s="25"/>
      <c r="P517" s="25"/>
      <c r="Q517" s="25"/>
      <c r="R517" s="25"/>
      <c r="S517" s="25"/>
      <c r="T517" s="25"/>
      <c r="U517" s="25"/>
      <c r="V517" s="25"/>
      <c r="W517" s="25"/>
    </row>
    <row r="518" spans="2:23" ht="14.25">
      <c r="B518" s="23"/>
      <c r="C518" s="23"/>
      <c r="D518" s="31"/>
      <c r="E518" s="31"/>
      <c r="F518" s="31"/>
      <c r="G518" s="25"/>
      <c r="H518" s="25"/>
      <c r="I518" s="25"/>
      <c r="J518" s="25"/>
      <c r="K518" s="25"/>
      <c r="L518" s="25"/>
      <c r="M518" s="25"/>
      <c r="N518" s="25"/>
      <c r="O518" s="25"/>
      <c r="P518" s="25"/>
      <c r="Q518" s="25"/>
      <c r="R518" s="25"/>
      <c r="S518" s="25"/>
      <c r="T518" s="25"/>
      <c r="U518" s="25"/>
      <c r="V518" s="25"/>
      <c r="W518" s="25"/>
    </row>
    <row r="519" spans="2:23" ht="14.25">
      <c r="B519" s="23"/>
      <c r="C519" s="23"/>
      <c r="D519" s="31"/>
      <c r="E519" s="31"/>
      <c r="F519" s="31"/>
      <c r="G519" s="25"/>
      <c r="H519" s="25"/>
      <c r="I519" s="25"/>
      <c r="J519" s="25"/>
      <c r="K519" s="25"/>
      <c r="L519" s="25"/>
      <c r="M519" s="25"/>
      <c r="N519" s="25"/>
      <c r="O519" s="25"/>
      <c r="P519" s="25"/>
      <c r="Q519" s="25"/>
      <c r="R519" s="25"/>
      <c r="S519" s="25"/>
      <c r="T519" s="25"/>
      <c r="U519" s="25"/>
      <c r="V519" s="25"/>
      <c r="W519" s="25"/>
    </row>
    <row r="520" spans="2:23" ht="14.25">
      <c r="B520" s="23"/>
      <c r="C520" s="23"/>
      <c r="D520" s="31"/>
      <c r="E520" s="31"/>
      <c r="F520" s="31"/>
      <c r="G520" s="25"/>
      <c r="H520" s="25"/>
      <c r="I520" s="25"/>
      <c r="J520" s="25"/>
      <c r="K520" s="25"/>
      <c r="L520" s="25"/>
      <c r="M520" s="25"/>
      <c r="N520" s="25"/>
      <c r="O520" s="25"/>
      <c r="P520" s="25"/>
      <c r="Q520" s="25"/>
      <c r="R520" s="25"/>
      <c r="S520" s="25"/>
      <c r="T520" s="25"/>
      <c r="U520" s="25"/>
      <c r="V520" s="25"/>
      <c r="W520" s="25"/>
    </row>
    <row r="521" spans="2:23" ht="14.25">
      <c r="B521" s="23"/>
      <c r="C521" s="23"/>
      <c r="D521" s="31"/>
      <c r="E521" s="31"/>
      <c r="F521" s="31"/>
      <c r="G521" s="25"/>
      <c r="H521" s="25"/>
      <c r="I521" s="25"/>
      <c r="J521" s="25"/>
      <c r="K521" s="25"/>
      <c r="L521" s="25"/>
      <c r="M521" s="25"/>
      <c r="N521" s="25"/>
      <c r="O521" s="25"/>
      <c r="P521" s="25"/>
      <c r="Q521" s="25"/>
      <c r="R521" s="25"/>
      <c r="S521" s="25"/>
      <c r="T521" s="25"/>
      <c r="U521" s="25"/>
      <c r="V521" s="25"/>
      <c r="W521" s="25"/>
    </row>
    <row r="522" spans="2:23" ht="14.25">
      <c r="B522" s="23"/>
      <c r="C522" s="23"/>
      <c r="D522" s="31"/>
      <c r="E522" s="31"/>
      <c r="F522" s="31"/>
      <c r="G522" s="25"/>
      <c r="H522" s="25"/>
      <c r="I522" s="25"/>
      <c r="J522" s="25"/>
      <c r="K522" s="25"/>
      <c r="L522" s="25"/>
      <c r="M522" s="25"/>
      <c r="N522" s="25"/>
      <c r="O522" s="25"/>
      <c r="P522" s="25"/>
      <c r="Q522" s="25"/>
      <c r="R522" s="25"/>
      <c r="S522" s="25"/>
      <c r="T522" s="25"/>
      <c r="U522" s="25"/>
      <c r="V522" s="25"/>
      <c r="W522" s="25"/>
    </row>
    <row r="523" spans="2:23" ht="14.25">
      <c r="B523" s="23"/>
      <c r="C523" s="23"/>
      <c r="D523" s="31"/>
      <c r="E523" s="31"/>
      <c r="F523" s="31"/>
      <c r="G523" s="25"/>
      <c r="H523" s="25"/>
      <c r="I523" s="25"/>
      <c r="J523" s="25"/>
      <c r="K523" s="25"/>
      <c r="L523" s="25"/>
      <c r="M523" s="25"/>
      <c r="N523" s="25"/>
      <c r="O523" s="25"/>
      <c r="P523" s="25"/>
      <c r="Q523" s="25"/>
      <c r="R523" s="25"/>
      <c r="S523" s="25"/>
      <c r="T523" s="25"/>
      <c r="U523" s="25"/>
      <c r="V523" s="25"/>
      <c r="W523" s="25"/>
    </row>
    <row r="524" spans="2:23" ht="14.25">
      <c r="B524" s="23"/>
      <c r="C524" s="23"/>
      <c r="D524" s="31"/>
      <c r="E524" s="31"/>
      <c r="F524" s="31"/>
      <c r="G524" s="25"/>
      <c r="H524" s="25"/>
      <c r="I524" s="25"/>
      <c r="J524" s="25"/>
      <c r="K524" s="25"/>
      <c r="L524" s="25"/>
      <c r="M524" s="25"/>
      <c r="N524" s="25"/>
      <c r="O524" s="25"/>
      <c r="P524" s="25"/>
      <c r="Q524" s="25"/>
      <c r="R524" s="25"/>
      <c r="S524" s="25"/>
      <c r="T524" s="25"/>
      <c r="U524" s="25"/>
      <c r="V524" s="25"/>
      <c r="W524" s="25"/>
    </row>
    <row r="525" spans="2:23" ht="14.25">
      <c r="B525" s="23"/>
      <c r="C525" s="23"/>
      <c r="D525" s="31"/>
      <c r="E525" s="31"/>
      <c r="F525" s="31"/>
      <c r="G525" s="25"/>
      <c r="H525" s="25"/>
      <c r="I525" s="25"/>
      <c r="J525" s="25"/>
      <c r="K525" s="25"/>
      <c r="L525" s="25"/>
      <c r="M525" s="25"/>
      <c r="N525" s="25"/>
      <c r="O525" s="25"/>
      <c r="P525" s="25"/>
      <c r="Q525" s="25"/>
      <c r="R525" s="25"/>
      <c r="S525" s="25"/>
      <c r="T525" s="25"/>
      <c r="U525" s="25"/>
      <c r="V525" s="25"/>
      <c r="W525" s="25"/>
    </row>
    <row r="526" spans="2:23" ht="14.25">
      <c r="B526" s="23"/>
      <c r="C526" s="23"/>
      <c r="D526" s="31"/>
      <c r="E526" s="31"/>
      <c r="F526" s="31"/>
      <c r="G526" s="25"/>
      <c r="H526" s="25"/>
      <c r="I526" s="25"/>
      <c r="J526" s="25"/>
      <c r="K526" s="25"/>
      <c r="L526" s="25"/>
      <c r="M526" s="25"/>
      <c r="N526" s="25"/>
      <c r="O526" s="25"/>
      <c r="P526" s="25"/>
      <c r="Q526" s="25"/>
      <c r="R526" s="25"/>
      <c r="S526" s="25"/>
      <c r="T526" s="25"/>
      <c r="U526" s="25"/>
      <c r="V526" s="25"/>
      <c r="W526" s="25"/>
    </row>
    <row r="527" spans="2:23" ht="14.25">
      <c r="B527" s="23"/>
      <c r="C527" s="23"/>
      <c r="D527" s="31"/>
      <c r="E527" s="31"/>
      <c r="F527" s="31"/>
      <c r="G527" s="25"/>
      <c r="H527" s="25"/>
      <c r="I527" s="25"/>
      <c r="J527" s="25"/>
      <c r="K527" s="25"/>
      <c r="L527" s="25"/>
      <c r="M527" s="25"/>
      <c r="N527" s="25"/>
      <c r="O527" s="25"/>
      <c r="P527" s="25"/>
      <c r="Q527" s="25"/>
      <c r="R527" s="25"/>
      <c r="S527" s="25"/>
      <c r="T527" s="25"/>
      <c r="U527" s="25"/>
      <c r="V527" s="25"/>
      <c r="W527" s="25"/>
    </row>
    <row r="528" spans="2:23" ht="14.25">
      <c r="B528" s="23"/>
      <c r="C528" s="23"/>
      <c r="D528" s="31"/>
      <c r="E528" s="31"/>
      <c r="F528" s="31"/>
      <c r="G528" s="25"/>
      <c r="H528" s="25"/>
      <c r="I528" s="25"/>
      <c r="J528" s="25"/>
      <c r="K528" s="25"/>
      <c r="L528" s="25"/>
      <c r="M528" s="25"/>
      <c r="N528" s="25"/>
      <c r="O528" s="25"/>
      <c r="P528" s="25"/>
      <c r="Q528" s="25"/>
      <c r="R528" s="25"/>
      <c r="S528" s="25"/>
      <c r="T528" s="25"/>
      <c r="U528" s="25"/>
      <c r="V528" s="25"/>
      <c r="W528" s="25"/>
    </row>
    <row r="529" spans="2:23" ht="14.25">
      <c r="B529" s="23"/>
      <c r="C529" s="23"/>
      <c r="D529" s="31"/>
      <c r="E529" s="31"/>
      <c r="F529" s="31"/>
      <c r="G529" s="25"/>
      <c r="H529" s="25"/>
      <c r="I529" s="25"/>
      <c r="J529" s="25"/>
      <c r="K529" s="25"/>
      <c r="L529" s="25"/>
      <c r="M529" s="25"/>
      <c r="N529" s="25"/>
      <c r="O529" s="25"/>
      <c r="P529" s="25"/>
      <c r="Q529" s="25"/>
      <c r="R529" s="25"/>
      <c r="S529" s="25"/>
      <c r="T529" s="25"/>
      <c r="U529" s="25"/>
      <c r="V529" s="25"/>
      <c r="W529" s="25"/>
    </row>
    <row r="530" spans="2:23" ht="14.25">
      <c r="B530" s="23"/>
      <c r="C530" s="23"/>
      <c r="D530" s="31"/>
      <c r="E530" s="31"/>
      <c r="F530" s="31"/>
      <c r="G530" s="25"/>
      <c r="H530" s="25"/>
      <c r="I530" s="25"/>
      <c r="J530" s="25"/>
      <c r="K530" s="25"/>
      <c r="L530" s="25"/>
      <c r="M530" s="25"/>
      <c r="N530" s="25"/>
      <c r="O530" s="25"/>
      <c r="P530" s="25"/>
      <c r="Q530" s="25"/>
      <c r="R530" s="25"/>
      <c r="S530" s="25"/>
      <c r="T530" s="25"/>
      <c r="U530" s="25"/>
      <c r="V530" s="25"/>
      <c r="W530" s="25"/>
    </row>
    <row r="531" spans="2:23" ht="14.25">
      <c r="B531" s="23"/>
      <c r="C531" s="23"/>
      <c r="D531" s="31"/>
      <c r="E531" s="31"/>
      <c r="F531" s="31"/>
      <c r="G531" s="25"/>
      <c r="H531" s="25"/>
      <c r="I531" s="25"/>
      <c r="J531" s="25"/>
      <c r="K531" s="25"/>
      <c r="L531" s="25"/>
      <c r="M531" s="25"/>
      <c r="N531" s="25"/>
      <c r="O531" s="25"/>
      <c r="P531" s="25"/>
      <c r="Q531" s="25"/>
      <c r="R531" s="25"/>
      <c r="S531" s="25"/>
      <c r="T531" s="25"/>
      <c r="U531" s="25"/>
      <c r="V531" s="25"/>
      <c r="W531" s="25"/>
    </row>
    <row r="532" spans="2:23" ht="14.25">
      <c r="B532" s="23"/>
      <c r="C532" s="23"/>
      <c r="D532" s="31"/>
      <c r="E532" s="31"/>
      <c r="F532" s="31"/>
      <c r="G532" s="25"/>
      <c r="H532" s="25"/>
      <c r="I532" s="25"/>
      <c r="J532" s="25"/>
      <c r="K532" s="25"/>
      <c r="L532" s="25"/>
      <c r="M532" s="25"/>
      <c r="N532" s="25"/>
      <c r="O532" s="25"/>
      <c r="P532" s="25"/>
      <c r="Q532" s="25"/>
      <c r="R532" s="25"/>
      <c r="S532" s="25"/>
      <c r="T532" s="25"/>
      <c r="U532" s="25"/>
      <c r="V532" s="25"/>
      <c r="W532" s="25"/>
    </row>
    <row r="533" spans="2:23" ht="14.25">
      <c r="B533" s="23"/>
      <c r="C533" s="23"/>
      <c r="D533" s="31"/>
      <c r="E533" s="31"/>
      <c r="F533" s="31"/>
      <c r="G533" s="25"/>
      <c r="H533" s="25"/>
      <c r="I533" s="25"/>
      <c r="J533" s="25"/>
      <c r="K533" s="25"/>
      <c r="L533" s="25"/>
      <c r="M533" s="25"/>
      <c r="N533" s="25"/>
      <c r="O533" s="25"/>
      <c r="P533" s="25"/>
      <c r="Q533" s="25"/>
      <c r="R533" s="25"/>
      <c r="S533" s="25"/>
      <c r="T533" s="25"/>
      <c r="U533" s="25"/>
      <c r="V533" s="25"/>
      <c r="W533" s="25"/>
    </row>
    <row r="534" spans="2:23" ht="14.25">
      <c r="B534" s="23"/>
      <c r="C534" s="23"/>
      <c r="D534" s="31"/>
      <c r="E534" s="31"/>
      <c r="F534" s="31"/>
      <c r="G534" s="25"/>
      <c r="H534" s="25"/>
      <c r="I534" s="25"/>
      <c r="J534" s="25"/>
      <c r="K534" s="25"/>
      <c r="L534" s="25"/>
      <c r="M534" s="25"/>
      <c r="N534" s="25"/>
      <c r="O534" s="25"/>
      <c r="P534" s="25"/>
      <c r="Q534" s="25"/>
      <c r="R534" s="25"/>
      <c r="S534" s="25"/>
      <c r="T534" s="25"/>
      <c r="U534" s="25"/>
      <c r="V534" s="25"/>
      <c r="W534" s="25"/>
    </row>
    <row r="535" spans="2:23" ht="14.25">
      <c r="B535" s="23"/>
      <c r="C535" s="23"/>
      <c r="D535" s="31"/>
      <c r="E535" s="31"/>
      <c r="F535" s="31"/>
      <c r="G535" s="25"/>
      <c r="H535" s="25"/>
      <c r="I535" s="25"/>
      <c r="J535" s="25"/>
      <c r="K535" s="25"/>
      <c r="L535" s="25"/>
      <c r="M535" s="25"/>
      <c r="N535" s="25"/>
      <c r="O535" s="25"/>
      <c r="P535" s="25"/>
      <c r="Q535" s="25"/>
      <c r="R535" s="25"/>
      <c r="S535" s="25"/>
      <c r="T535" s="25"/>
      <c r="U535" s="25"/>
      <c r="V535" s="25"/>
      <c r="W535" s="25"/>
    </row>
    <row r="536" spans="2:23" ht="14.25">
      <c r="B536" s="23"/>
      <c r="C536" s="23"/>
      <c r="D536" s="31"/>
      <c r="E536" s="31"/>
      <c r="F536" s="31"/>
      <c r="G536" s="25"/>
      <c r="H536" s="25"/>
      <c r="I536" s="25"/>
      <c r="J536" s="25"/>
      <c r="K536" s="25"/>
      <c r="L536" s="25"/>
      <c r="M536" s="25"/>
      <c r="N536" s="25"/>
      <c r="O536" s="25"/>
      <c r="P536" s="25"/>
      <c r="Q536" s="25"/>
      <c r="R536" s="25"/>
      <c r="S536" s="25"/>
      <c r="T536" s="25"/>
      <c r="U536" s="25"/>
      <c r="V536" s="25"/>
      <c r="W536" s="25"/>
    </row>
    <row r="537" spans="2:23" ht="14.25">
      <c r="B537" s="23"/>
      <c r="C537" s="23"/>
      <c r="D537" s="31"/>
      <c r="E537" s="31"/>
      <c r="F537" s="31"/>
      <c r="G537" s="25"/>
      <c r="H537" s="25"/>
      <c r="I537" s="25"/>
      <c r="J537" s="25"/>
      <c r="K537" s="25"/>
      <c r="L537" s="25"/>
      <c r="M537" s="25"/>
      <c r="N537" s="25"/>
      <c r="O537" s="25"/>
      <c r="P537" s="25"/>
      <c r="Q537" s="25"/>
      <c r="R537" s="25"/>
      <c r="S537" s="25"/>
      <c r="T537" s="25"/>
      <c r="U537" s="25"/>
      <c r="V537" s="25"/>
      <c r="W537" s="25"/>
    </row>
    <row r="538" spans="2:23" ht="14.25">
      <c r="B538" s="23"/>
      <c r="C538" s="23"/>
      <c r="D538" s="31"/>
      <c r="E538" s="31"/>
      <c r="F538" s="31"/>
      <c r="G538" s="25"/>
      <c r="H538" s="25"/>
      <c r="I538" s="25"/>
      <c r="J538" s="25"/>
      <c r="K538" s="25"/>
      <c r="L538" s="25"/>
      <c r="M538" s="25"/>
      <c r="N538" s="25"/>
      <c r="O538" s="25"/>
      <c r="P538" s="25"/>
      <c r="Q538" s="25"/>
      <c r="R538" s="25"/>
      <c r="S538" s="25"/>
      <c r="T538" s="25"/>
      <c r="U538" s="25"/>
      <c r="V538" s="25"/>
      <c r="W538" s="25"/>
    </row>
    <row r="539" spans="2:23" ht="14.25">
      <c r="B539" s="23"/>
      <c r="C539" s="23"/>
      <c r="D539" s="31"/>
      <c r="E539" s="31"/>
      <c r="F539" s="31"/>
      <c r="G539" s="25"/>
      <c r="H539" s="25"/>
      <c r="I539" s="25"/>
      <c r="J539" s="25"/>
      <c r="K539" s="25"/>
      <c r="L539" s="25"/>
      <c r="M539" s="25"/>
      <c r="N539" s="25"/>
      <c r="O539" s="25"/>
      <c r="P539" s="25"/>
      <c r="Q539" s="25"/>
      <c r="R539" s="25"/>
      <c r="S539" s="25"/>
      <c r="T539" s="25"/>
      <c r="U539" s="25"/>
      <c r="V539" s="25"/>
      <c r="W539" s="25"/>
    </row>
    <row r="540" spans="2:23" ht="14.25">
      <c r="B540" s="23"/>
      <c r="C540" s="23"/>
      <c r="D540" s="31"/>
      <c r="E540" s="31"/>
      <c r="F540" s="31"/>
      <c r="G540" s="25"/>
      <c r="H540" s="25"/>
      <c r="I540" s="25"/>
      <c r="J540" s="25"/>
      <c r="K540" s="25"/>
      <c r="L540" s="25"/>
      <c r="M540" s="25"/>
      <c r="N540" s="25"/>
      <c r="O540" s="25"/>
      <c r="P540" s="25"/>
      <c r="Q540" s="25"/>
      <c r="R540" s="25"/>
      <c r="S540" s="25"/>
      <c r="T540" s="25"/>
      <c r="U540" s="25"/>
      <c r="V540" s="25"/>
      <c r="W540" s="25"/>
    </row>
    <row r="541" spans="2:23" ht="14.25">
      <c r="B541" s="23"/>
      <c r="C541" s="23"/>
      <c r="D541" s="31"/>
      <c r="E541" s="31"/>
      <c r="F541" s="31"/>
      <c r="G541" s="25"/>
      <c r="H541" s="25"/>
      <c r="I541" s="25"/>
      <c r="J541" s="25"/>
      <c r="K541" s="25"/>
      <c r="L541" s="25"/>
      <c r="M541" s="25"/>
      <c r="N541" s="25"/>
      <c r="O541" s="25"/>
      <c r="P541" s="25"/>
      <c r="Q541" s="25"/>
      <c r="R541" s="25"/>
      <c r="S541" s="25"/>
      <c r="T541" s="25"/>
      <c r="U541" s="25"/>
      <c r="V541" s="25"/>
      <c r="W541" s="25"/>
    </row>
    <row r="542" spans="2:23" ht="14.25">
      <c r="B542" s="23"/>
      <c r="C542" s="23"/>
      <c r="D542" s="31"/>
      <c r="E542" s="31"/>
      <c r="F542" s="31"/>
      <c r="G542" s="25"/>
      <c r="H542" s="25"/>
      <c r="I542" s="25"/>
      <c r="J542" s="25"/>
      <c r="K542" s="25"/>
      <c r="L542" s="25"/>
      <c r="M542" s="25"/>
      <c r="N542" s="25"/>
      <c r="O542" s="25"/>
      <c r="P542" s="25"/>
      <c r="Q542" s="25"/>
      <c r="R542" s="25"/>
      <c r="S542" s="25"/>
      <c r="T542" s="25"/>
      <c r="U542" s="25"/>
      <c r="V542" s="25"/>
      <c r="W542" s="25"/>
    </row>
    <row r="543" spans="2:23" ht="14.25">
      <c r="B543" s="23"/>
      <c r="C543" s="23"/>
      <c r="D543" s="31"/>
      <c r="E543" s="31"/>
      <c r="F543" s="31"/>
      <c r="G543" s="25"/>
      <c r="H543" s="25"/>
      <c r="I543" s="25"/>
      <c r="J543" s="25"/>
      <c r="K543" s="25"/>
      <c r="L543" s="25"/>
      <c r="M543" s="25"/>
      <c r="N543" s="25"/>
      <c r="O543" s="25"/>
      <c r="P543" s="25"/>
      <c r="Q543" s="25"/>
      <c r="R543" s="25"/>
      <c r="S543" s="25"/>
      <c r="T543" s="25"/>
      <c r="U543" s="25"/>
      <c r="V543" s="25"/>
      <c r="W543" s="25"/>
    </row>
    <row r="544" spans="2:23" ht="14.25">
      <c r="B544" s="23"/>
      <c r="C544" s="23"/>
      <c r="D544" s="31"/>
      <c r="E544" s="31"/>
      <c r="F544" s="31"/>
      <c r="G544" s="25"/>
      <c r="H544" s="25"/>
      <c r="I544" s="25"/>
      <c r="J544" s="25"/>
      <c r="K544" s="25"/>
      <c r="L544" s="25"/>
      <c r="M544" s="25"/>
      <c r="N544" s="25"/>
      <c r="O544" s="25"/>
      <c r="P544" s="25"/>
      <c r="Q544" s="25"/>
      <c r="R544" s="25"/>
      <c r="S544" s="25"/>
      <c r="T544" s="25"/>
      <c r="U544" s="25"/>
      <c r="V544" s="25"/>
      <c r="W544" s="25"/>
    </row>
    <row r="545" spans="2:23" ht="14.25">
      <c r="B545" s="23"/>
      <c r="C545" s="23"/>
      <c r="D545" s="31"/>
      <c r="E545" s="31"/>
      <c r="F545" s="31"/>
      <c r="G545" s="25"/>
      <c r="H545" s="25"/>
      <c r="I545" s="25"/>
      <c r="J545" s="25"/>
      <c r="K545" s="25"/>
      <c r="L545" s="25"/>
      <c r="M545" s="25"/>
      <c r="N545" s="25"/>
      <c r="O545" s="25"/>
      <c r="P545" s="25"/>
      <c r="Q545" s="25"/>
      <c r="R545" s="25"/>
      <c r="S545" s="25"/>
      <c r="T545" s="25"/>
      <c r="U545" s="25"/>
      <c r="V545" s="25"/>
      <c r="W545" s="25"/>
    </row>
    <row r="546" spans="2:23" ht="14.25">
      <c r="B546" s="23"/>
      <c r="C546" s="23"/>
      <c r="D546" s="31"/>
      <c r="E546" s="31"/>
      <c r="F546" s="31"/>
      <c r="G546" s="25"/>
      <c r="H546" s="25"/>
      <c r="I546" s="25"/>
      <c r="J546" s="25"/>
      <c r="K546" s="25"/>
      <c r="L546" s="25"/>
      <c r="M546" s="25"/>
      <c r="N546" s="25"/>
      <c r="O546" s="25"/>
      <c r="P546" s="25"/>
      <c r="Q546" s="25"/>
      <c r="R546" s="25"/>
      <c r="S546" s="25"/>
      <c r="T546" s="25"/>
      <c r="U546" s="25"/>
      <c r="V546" s="25"/>
      <c r="W546" s="25"/>
    </row>
    <row r="547" spans="2:23" ht="14.25">
      <c r="B547" s="23"/>
      <c r="C547" s="23"/>
      <c r="D547" s="31"/>
      <c r="E547" s="31"/>
      <c r="F547" s="31"/>
      <c r="G547" s="25"/>
      <c r="H547" s="25"/>
      <c r="I547" s="25"/>
      <c r="J547" s="25"/>
      <c r="K547" s="25"/>
      <c r="L547" s="25"/>
      <c r="M547" s="25"/>
      <c r="N547" s="25"/>
      <c r="O547" s="25"/>
      <c r="P547" s="25"/>
      <c r="Q547" s="25"/>
      <c r="R547" s="25"/>
      <c r="S547" s="25"/>
      <c r="T547" s="25"/>
      <c r="U547" s="25"/>
      <c r="V547" s="25"/>
      <c r="W547" s="25"/>
    </row>
    <row r="548" spans="2:23" ht="14.25">
      <c r="B548" s="23"/>
      <c r="C548" s="23"/>
      <c r="D548" s="31"/>
      <c r="E548" s="31"/>
      <c r="F548" s="31"/>
      <c r="G548" s="25"/>
      <c r="H548" s="25"/>
      <c r="I548" s="25"/>
      <c r="J548" s="25"/>
      <c r="K548" s="25"/>
      <c r="L548" s="25"/>
      <c r="M548" s="25"/>
      <c r="N548" s="25"/>
      <c r="O548" s="25"/>
      <c r="P548" s="25"/>
      <c r="Q548" s="25"/>
      <c r="R548" s="25"/>
      <c r="S548" s="25"/>
      <c r="T548" s="25"/>
      <c r="U548" s="25"/>
      <c r="V548" s="25"/>
      <c r="W548" s="25"/>
    </row>
    <row r="549" spans="2:23" ht="14.25">
      <c r="B549" s="23"/>
      <c r="C549" s="23"/>
      <c r="D549" s="31"/>
      <c r="E549" s="31"/>
      <c r="F549" s="31"/>
      <c r="G549" s="25"/>
      <c r="H549" s="25"/>
      <c r="I549" s="25"/>
      <c r="J549" s="25"/>
      <c r="K549" s="25"/>
      <c r="L549" s="25"/>
      <c r="M549" s="25"/>
      <c r="N549" s="25"/>
      <c r="O549" s="25"/>
      <c r="P549" s="25"/>
      <c r="Q549" s="25"/>
      <c r="R549" s="25"/>
      <c r="S549" s="25"/>
      <c r="T549" s="25"/>
      <c r="U549" s="25"/>
      <c r="V549" s="25"/>
      <c r="W549" s="25"/>
    </row>
    <row r="550" spans="2:23" ht="14.25">
      <c r="B550" s="23"/>
      <c r="C550" s="23"/>
      <c r="D550" s="31"/>
      <c r="E550" s="31"/>
      <c r="F550" s="31"/>
      <c r="G550" s="25"/>
      <c r="H550" s="25"/>
      <c r="I550" s="25"/>
      <c r="J550" s="25"/>
      <c r="K550" s="25"/>
      <c r="L550" s="25"/>
      <c r="M550" s="25"/>
      <c r="N550" s="25"/>
      <c r="O550" s="25"/>
      <c r="P550" s="25"/>
      <c r="Q550" s="25"/>
      <c r="R550" s="25"/>
      <c r="S550" s="25"/>
      <c r="T550" s="25"/>
      <c r="U550" s="25"/>
      <c r="V550" s="25"/>
      <c r="W550" s="25"/>
    </row>
    <row r="551" spans="2:23" ht="14.25">
      <c r="B551" s="23"/>
      <c r="C551" s="23"/>
      <c r="D551" s="31"/>
      <c r="E551" s="31"/>
      <c r="F551" s="31"/>
      <c r="G551" s="25"/>
      <c r="H551" s="25"/>
      <c r="I551" s="25"/>
      <c r="J551" s="25"/>
      <c r="K551" s="25"/>
      <c r="L551" s="25"/>
      <c r="M551" s="25"/>
      <c r="N551" s="25"/>
      <c r="O551" s="25"/>
      <c r="P551" s="25"/>
      <c r="Q551" s="25"/>
      <c r="R551" s="25"/>
      <c r="S551" s="25"/>
      <c r="T551" s="25"/>
      <c r="U551" s="25"/>
      <c r="V551" s="25"/>
      <c r="W551" s="25"/>
    </row>
    <row r="552" spans="2:23" ht="14.25">
      <c r="B552" s="23"/>
      <c r="C552" s="23"/>
      <c r="D552" s="31"/>
      <c r="E552" s="31"/>
      <c r="F552" s="31"/>
      <c r="G552" s="25"/>
      <c r="H552" s="25"/>
      <c r="I552" s="25"/>
      <c r="J552" s="25"/>
      <c r="K552" s="25"/>
      <c r="L552" s="25"/>
      <c r="M552" s="25"/>
      <c r="N552" s="25"/>
      <c r="O552" s="25"/>
      <c r="P552" s="25"/>
      <c r="Q552" s="25"/>
      <c r="R552" s="25"/>
      <c r="S552" s="25"/>
      <c r="T552" s="25"/>
      <c r="U552" s="25"/>
      <c r="V552" s="25"/>
      <c r="W552" s="25"/>
    </row>
    <row r="553" spans="2:23" ht="14.25">
      <c r="B553" s="23"/>
      <c r="C553" s="23"/>
      <c r="D553" s="31"/>
      <c r="E553" s="31"/>
      <c r="F553" s="31"/>
      <c r="G553" s="25"/>
      <c r="H553" s="25"/>
      <c r="I553" s="25"/>
      <c r="J553" s="25"/>
      <c r="K553" s="25"/>
      <c r="L553" s="25"/>
      <c r="M553" s="25"/>
      <c r="N553" s="25"/>
      <c r="O553" s="25"/>
      <c r="P553" s="25"/>
      <c r="Q553" s="25"/>
      <c r="R553" s="25"/>
      <c r="S553" s="25"/>
      <c r="T553" s="25"/>
      <c r="U553" s="25"/>
      <c r="V553" s="25"/>
      <c r="W553" s="25"/>
    </row>
    <row r="554" spans="2:23" ht="14.25">
      <c r="B554" s="23"/>
      <c r="C554" s="23"/>
      <c r="D554" s="31"/>
      <c r="E554" s="31"/>
      <c r="F554" s="31"/>
      <c r="G554" s="25"/>
      <c r="H554" s="25"/>
      <c r="I554" s="25"/>
      <c r="J554" s="25"/>
      <c r="K554" s="25"/>
      <c r="L554" s="25"/>
      <c r="M554" s="25"/>
      <c r="N554" s="25"/>
      <c r="O554" s="25"/>
      <c r="P554" s="25"/>
      <c r="Q554" s="25"/>
      <c r="R554" s="25"/>
      <c r="S554" s="25"/>
      <c r="T554" s="25"/>
      <c r="U554" s="25"/>
      <c r="V554" s="25"/>
      <c r="W554" s="25"/>
    </row>
    <row r="555" spans="2:23" ht="14.25">
      <c r="B555" s="23"/>
      <c r="C555" s="23"/>
      <c r="D555" s="31"/>
      <c r="E555" s="31"/>
      <c r="F555" s="31"/>
      <c r="G555" s="25"/>
      <c r="H555" s="25"/>
      <c r="I555" s="25"/>
      <c r="J555" s="25"/>
      <c r="K555" s="25"/>
      <c r="L555" s="25"/>
      <c r="M555" s="25"/>
      <c r="N555" s="25"/>
      <c r="O555" s="25"/>
      <c r="P555" s="25"/>
      <c r="Q555" s="25"/>
      <c r="R555" s="25"/>
      <c r="S555" s="25"/>
      <c r="T555" s="25"/>
      <c r="U555" s="25"/>
      <c r="V555" s="25"/>
      <c r="W555" s="25"/>
    </row>
    <row r="556" spans="2:23" ht="14.25">
      <c r="B556" s="23"/>
      <c r="C556" s="23"/>
      <c r="D556" s="31"/>
      <c r="E556" s="31"/>
      <c r="F556" s="31"/>
      <c r="G556" s="25"/>
      <c r="H556" s="25"/>
      <c r="I556" s="25"/>
      <c r="J556" s="25"/>
      <c r="K556" s="25"/>
      <c r="L556" s="25"/>
      <c r="M556" s="25"/>
      <c r="N556" s="25"/>
      <c r="O556" s="25"/>
      <c r="P556" s="25"/>
      <c r="Q556" s="25"/>
      <c r="R556" s="25"/>
      <c r="S556" s="25"/>
      <c r="T556" s="25"/>
      <c r="U556" s="25"/>
      <c r="V556" s="25"/>
      <c r="W556" s="25"/>
    </row>
    <row r="557" spans="2:23" ht="14.25">
      <c r="B557" s="23"/>
      <c r="C557" s="23"/>
      <c r="D557" s="31"/>
      <c r="E557" s="31"/>
      <c r="F557" s="31"/>
      <c r="G557" s="25"/>
      <c r="H557" s="25"/>
      <c r="I557" s="25"/>
      <c r="J557" s="25"/>
      <c r="K557" s="25"/>
      <c r="L557" s="25"/>
      <c r="M557" s="25"/>
      <c r="N557" s="25"/>
      <c r="O557" s="25"/>
      <c r="P557" s="25"/>
      <c r="Q557" s="25"/>
      <c r="R557" s="25"/>
      <c r="S557" s="25"/>
      <c r="T557" s="25"/>
      <c r="U557" s="25"/>
      <c r="V557" s="25"/>
      <c r="W557" s="25"/>
    </row>
    <row r="558" spans="2:23" ht="14.25">
      <c r="B558" s="23"/>
      <c r="C558" s="23"/>
      <c r="D558" s="31"/>
      <c r="E558" s="31"/>
      <c r="F558" s="31"/>
      <c r="G558" s="25"/>
      <c r="H558" s="25"/>
      <c r="I558" s="25"/>
      <c r="J558" s="25"/>
      <c r="K558" s="25"/>
      <c r="L558" s="25"/>
      <c r="M558" s="25"/>
      <c r="N558" s="25"/>
      <c r="O558" s="25"/>
      <c r="P558" s="25"/>
      <c r="Q558" s="25"/>
      <c r="R558" s="25"/>
      <c r="S558" s="25"/>
      <c r="T558" s="25"/>
      <c r="U558" s="25"/>
      <c r="V558" s="25"/>
      <c r="W558" s="25"/>
    </row>
    <row r="559" spans="2:23" ht="14.25">
      <c r="B559" s="23"/>
      <c r="C559" s="23"/>
      <c r="D559" s="31"/>
      <c r="E559" s="31"/>
      <c r="F559" s="31"/>
      <c r="G559" s="25"/>
      <c r="H559" s="25"/>
      <c r="I559" s="25"/>
      <c r="J559" s="25"/>
      <c r="K559" s="25"/>
      <c r="L559" s="25"/>
      <c r="M559" s="25"/>
      <c r="N559" s="25"/>
      <c r="O559" s="25"/>
      <c r="P559" s="25"/>
      <c r="Q559" s="25"/>
      <c r="R559" s="25"/>
      <c r="S559" s="25"/>
      <c r="T559" s="25"/>
      <c r="U559" s="25"/>
      <c r="V559" s="25"/>
      <c r="W559" s="25"/>
    </row>
    <row r="560" spans="2:23" ht="14.25">
      <c r="B560" s="23"/>
      <c r="C560" s="23"/>
      <c r="D560" s="31"/>
      <c r="E560" s="31"/>
      <c r="F560" s="31"/>
      <c r="G560" s="25"/>
      <c r="H560" s="25"/>
      <c r="I560" s="25"/>
      <c r="J560" s="25"/>
      <c r="K560" s="25"/>
      <c r="L560" s="25"/>
      <c r="M560" s="25"/>
      <c r="N560" s="25"/>
      <c r="O560" s="25"/>
      <c r="P560" s="25"/>
      <c r="Q560" s="25"/>
      <c r="R560" s="25"/>
      <c r="S560" s="25"/>
      <c r="T560" s="25"/>
      <c r="U560" s="25"/>
      <c r="V560" s="25"/>
      <c r="W560" s="25"/>
    </row>
    <row r="561" spans="2:23" ht="14.25">
      <c r="B561" s="23"/>
      <c r="C561" s="23"/>
      <c r="D561" s="31"/>
      <c r="E561" s="31"/>
      <c r="F561" s="31"/>
      <c r="G561" s="25"/>
      <c r="H561" s="25"/>
      <c r="I561" s="25"/>
      <c r="J561" s="25"/>
      <c r="K561" s="25"/>
      <c r="L561" s="25"/>
      <c r="M561" s="25"/>
      <c r="N561" s="25"/>
      <c r="O561" s="25"/>
      <c r="P561" s="25"/>
      <c r="Q561" s="25"/>
      <c r="R561" s="25"/>
      <c r="S561" s="25"/>
      <c r="T561" s="25"/>
      <c r="U561" s="25"/>
      <c r="V561" s="25"/>
      <c r="W561" s="25"/>
    </row>
    <row r="562" spans="2:23" ht="14.25">
      <c r="B562" s="23"/>
      <c r="C562" s="23"/>
      <c r="D562" s="31"/>
      <c r="E562" s="31"/>
      <c r="F562" s="31"/>
      <c r="G562" s="25"/>
      <c r="H562" s="25"/>
      <c r="I562" s="25"/>
      <c r="J562" s="25"/>
      <c r="K562" s="25"/>
      <c r="L562" s="25"/>
      <c r="M562" s="25"/>
      <c r="N562" s="25"/>
      <c r="O562" s="25"/>
      <c r="P562" s="25"/>
      <c r="Q562" s="25"/>
      <c r="R562" s="25"/>
      <c r="S562" s="25"/>
      <c r="T562" s="25"/>
      <c r="U562" s="25"/>
      <c r="V562" s="25"/>
      <c r="W562" s="25"/>
    </row>
    <row r="563" spans="2:23" ht="14.25">
      <c r="B563" s="23"/>
      <c r="C563" s="23"/>
      <c r="D563" s="31"/>
      <c r="E563" s="31"/>
      <c r="F563" s="31"/>
      <c r="G563" s="25"/>
      <c r="H563" s="25"/>
      <c r="I563" s="25"/>
      <c r="J563" s="25"/>
      <c r="K563" s="25"/>
      <c r="L563" s="25"/>
      <c r="M563" s="25"/>
      <c r="N563" s="25"/>
      <c r="O563" s="25"/>
      <c r="P563" s="25"/>
      <c r="Q563" s="25"/>
      <c r="R563" s="25"/>
      <c r="S563" s="25"/>
      <c r="T563" s="25"/>
      <c r="U563" s="25"/>
      <c r="V563" s="25"/>
      <c r="W563" s="25"/>
    </row>
    <row r="564" spans="2:23" ht="14.25">
      <c r="B564" s="23"/>
      <c r="C564" s="23"/>
      <c r="D564" s="31"/>
      <c r="E564" s="31"/>
      <c r="F564" s="31"/>
      <c r="G564" s="25"/>
      <c r="H564" s="25"/>
      <c r="I564" s="25"/>
      <c r="J564" s="25"/>
      <c r="K564" s="25"/>
      <c r="L564" s="25"/>
      <c r="M564" s="25"/>
      <c r="N564" s="25"/>
      <c r="O564" s="25"/>
      <c r="P564" s="25"/>
      <c r="Q564" s="25"/>
      <c r="R564" s="25"/>
      <c r="S564" s="25"/>
      <c r="T564" s="25"/>
      <c r="U564" s="25"/>
      <c r="V564" s="25"/>
      <c r="W564" s="25"/>
    </row>
    <row r="565" spans="2:23" ht="14.25">
      <c r="B565" s="23"/>
      <c r="C565" s="23"/>
      <c r="D565" s="31"/>
      <c r="E565" s="31"/>
      <c r="F565" s="31"/>
      <c r="G565" s="25"/>
      <c r="H565" s="25"/>
      <c r="I565" s="25"/>
      <c r="J565" s="25"/>
      <c r="K565" s="25"/>
      <c r="L565" s="25"/>
      <c r="M565" s="25"/>
      <c r="N565" s="25"/>
      <c r="O565" s="25"/>
      <c r="P565" s="25"/>
      <c r="Q565" s="25"/>
      <c r="R565" s="25"/>
      <c r="S565" s="25"/>
      <c r="T565" s="25"/>
      <c r="U565" s="25"/>
      <c r="V565" s="25"/>
      <c r="W565" s="25"/>
    </row>
    <row r="566" spans="2:23" ht="14.25">
      <c r="B566" s="23"/>
      <c r="C566" s="23"/>
      <c r="D566" s="31"/>
      <c r="E566" s="31"/>
      <c r="F566" s="31"/>
      <c r="G566" s="25"/>
      <c r="H566" s="25"/>
      <c r="I566" s="25"/>
      <c r="J566" s="25"/>
      <c r="K566" s="25"/>
      <c r="L566" s="25"/>
      <c r="M566" s="25"/>
      <c r="N566" s="25"/>
      <c r="O566" s="25"/>
      <c r="P566" s="25"/>
      <c r="Q566" s="25"/>
      <c r="R566" s="25"/>
      <c r="S566" s="25"/>
      <c r="T566" s="25"/>
      <c r="U566" s="25"/>
      <c r="V566" s="25"/>
      <c r="W566" s="25"/>
    </row>
    <row r="567" spans="2:23" ht="14.25">
      <c r="B567" s="23"/>
      <c r="C567" s="23"/>
      <c r="D567" s="31"/>
      <c r="E567" s="31"/>
      <c r="F567" s="31"/>
      <c r="G567" s="25"/>
      <c r="H567" s="25"/>
      <c r="I567" s="25"/>
      <c r="J567" s="25"/>
      <c r="K567" s="25"/>
      <c r="L567" s="25"/>
      <c r="M567" s="25"/>
      <c r="N567" s="25"/>
      <c r="O567" s="25"/>
      <c r="P567" s="25"/>
      <c r="Q567" s="25"/>
      <c r="R567" s="25"/>
      <c r="S567" s="25"/>
      <c r="T567" s="25"/>
      <c r="U567" s="25"/>
      <c r="V567" s="25"/>
      <c r="W567" s="25"/>
    </row>
    <row r="568" spans="2:23" ht="14.25">
      <c r="B568" s="23"/>
      <c r="C568" s="23"/>
      <c r="D568" s="31"/>
      <c r="E568" s="31"/>
      <c r="F568" s="31"/>
      <c r="G568" s="25"/>
      <c r="H568" s="25"/>
      <c r="I568" s="25"/>
      <c r="J568" s="25"/>
      <c r="K568" s="25"/>
      <c r="L568" s="25"/>
      <c r="M568" s="25"/>
      <c r="N568" s="25"/>
      <c r="O568" s="25"/>
      <c r="P568" s="25"/>
      <c r="Q568" s="25"/>
      <c r="R568" s="25"/>
      <c r="S568" s="25"/>
      <c r="T568" s="25"/>
      <c r="U568" s="25"/>
      <c r="V568" s="25"/>
      <c r="W568" s="25"/>
    </row>
    <row r="569" spans="2:23" ht="14.25">
      <c r="B569" s="23"/>
      <c r="C569" s="23"/>
      <c r="D569" s="31"/>
      <c r="E569" s="31"/>
      <c r="F569" s="31"/>
      <c r="G569" s="25"/>
      <c r="H569" s="25"/>
      <c r="I569" s="25"/>
      <c r="J569" s="25"/>
      <c r="K569" s="25"/>
      <c r="L569" s="25"/>
      <c r="M569" s="25"/>
      <c r="N569" s="25"/>
      <c r="O569" s="25"/>
      <c r="P569" s="25"/>
      <c r="Q569" s="25"/>
      <c r="R569" s="25"/>
      <c r="S569" s="25"/>
      <c r="T569" s="25"/>
      <c r="U569" s="25"/>
      <c r="V569" s="25"/>
      <c r="W569" s="25"/>
    </row>
    <row r="570" spans="2:23" ht="14.25">
      <c r="B570" s="23"/>
      <c r="C570" s="23"/>
      <c r="D570" s="31"/>
      <c r="E570" s="31"/>
      <c r="F570" s="31"/>
      <c r="G570" s="25"/>
      <c r="H570" s="25"/>
      <c r="I570" s="25"/>
      <c r="J570" s="25"/>
      <c r="K570" s="25"/>
      <c r="L570" s="25"/>
      <c r="M570" s="25"/>
      <c r="N570" s="25"/>
      <c r="O570" s="25"/>
      <c r="P570" s="25"/>
      <c r="Q570" s="25"/>
      <c r="R570" s="25"/>
      <c r="S570" s="25"/>
      <c r="T570" s="25"/>
      <c r="U570" s="25"/>
      <c r="V570" s="25"/>
      <c r="W570" s="25"/>
    </row>
    <row r="571" spans="2:23" ht="14.25">
      <c r="B571" s="23"/>
      <c r="C571" s="23"/>
      <c r="D571" s="31"/>
      <c r="E571" s="31"/>
      <c r="F571" s="31"/>
      <c r="G571" s="25"/>
      <c r="H571" s="25"/>
      <c r="I571" s="25"/>
      <c r="J571" s="25"/>
      <c r="K571" s="25"/>
      <c r="L571" s="25"/>
      <c r="M571" s="25"/>
      <c r="N571" s="25"/>
      <c r="O571" s="25"/>
      <c r="P571" s="25"/>
      <c r="Q571" s="25"/>
      <c r="R571" s="25"/>
      <c r="S571" s="25"/>
      <c r="T571" s="25"/>
      <c r="U571" s="25"/>
      <c r="V571" s="25"/>
      <c r="W571" s="25"/>
    </row>
    <row r="572" spans="2:23" ht="14.25">
      <c r="B572" s="23"/>
      <c r="C572" s="23"/>
      <c r="D572" s="31"/>
      <c r="E572" s="31"/>
      <c r="F572" s="31"/>
      <c r="G572" s="25"/>
      <c r="H572" s="25"/>
      <c r="I572" s="25"/>
      <c r="J572" s="25"/>
      <c r="K572" s="25"/>
      <c r="L572" s="25"/>
      <c r="M572" s="25"/>
      <c r="N572" s="25"/>
      <c r="O572" s="25"/>
      <c r="P572" s="25"/>
      <c r="Q572" s="25"/>
      <c r="R572" s="25"/>
      <c r="S572" s="25"/>
      <c r="T572" s="25"/>
      <c r="U572" s="25"/>
      <c r="V572" s="25"/>
      <c r="W572" s="25"/>
    </row>
    <row r="573" spans="2:23" ht="14.25">
      <c r="B573" s="23"/>
      <c r="C573" s="23"/>
      <c r="D573" s="31"/>
      <c r="E573" s="31"/>
      <c r="F573" s="31"/>
      <c r="G573" s="25"/>
      <c r="H573" s="25"/>
      <c r="I573" s="25"/>
      <c r="J573" s="25"/>
      <c r="K573" s="25"/>
      <c r="L573" s="25"/>
      <c r="M573" s="25"/>
      <c r="N573" s="25"/>
      <c r="O573" s="25"/>
      <c r="P573" s="25"/>
      <c r="Q573" s="25"/>
      <c r="R573" s="25"/>
      <c r="S573" s="25"/>
      <c r="T573" s="25"/>
      <c r="U573" s="25"/>
      <c r="V573" s="25"/>
      <c r="W573" s="25"/>
    </row>
    <row r="574" spans="2:23" ht="14.25">
      <c r="B574" s="23"/>
      <c r="C574" s="23"/>
      <c r="D574" s="31"/>
      <c r="E574" s="31"/>
      <c r="F574" s="31"/>
      <c r="G574" s="25"/>
      <c r="H574" s="25"/>
      <c r="I574" s="25"/>
      <c r="J574" s="25"/>
      <c r="K574" s="25"/>
      <c r="L574" s="25"/>
      <c r="M574" s="25"/>
      <c r="N574" s="25"/>
      <c r="O574" s="25"/>
      <c r="P574" s="25"/>
      <c r="Q574" s="25"/>
      <c r="R574" s="25"/>
      <c r="S574" s="25"/>
      <c r="T574" s="25"/>
      <c r="U574" s="25"/>
      <c r="V574" s="25"/>
      <c r="W574" s="25"/>
    </row>
    <row r="575" spans="2:23" ht="14.25">
      <c r="B575" s="23"/>
      <c r="C575" s="23"/>
      <c r="D575" s="31"/>
      <c r="E575" s="31"/>
      <c r="F575" s="31"/>
      <c r="G575" s="25"/>
      <c r="H575" s="25"/>
      <c r="I575" s="25"/>
      <c r="J575" s="25"/>
      <c r="K575" s="25"/>
      <c r="L575" s="25"/>
      <c r="M575" s="25"/>
      <c r="N575" s="25"/>
      <c r="O575" s="25"/>
      <c r="P575" s="25"/>
      <c r="Q575" s="25"/>
      <c r="R575" s="25"/>
      <c r="S575" s="25"/>
      <c r="T575" s="25"/>
      <c r="U575" s="25"/>
      <c r="V575" s="25"/>
      <c r="W575" s="25"/>
    </row>
    <row r="576" spans="2:23" ht="14.25">
      <c r="B576" s="23"/>
      <c r="C576" s="23"/>
      <c r="D576" s="31"/>
      <c r="E576" s="31"/>
      <c r="F576" s="31"/>
      <c r="G576" s="25"/>
      <c r="H576" s="25"/>
      <c r="I576" s="25"/>
      <c r="J576" s="25"/>
      <c r="K576" s="25"/>
      <c r="L576" s="25"/>
      <c r="M576" s="25"/>
      <c r="N576" s="25"/>
      <c r="O576" s="25"/>
      <c r="P576" s="25"/>
      <c r="Q576" s="25"/>
      <c r="R576" s="25"/>
      <c r="S576" s="25"/>
      <c r="T576" s="25"/>
      <c r="U576" s="25"/>
      <c r="V576" s="25"/>
      <c r="W576" s="25"/>
    </row>
    <row r="577" spans="2:23" ht="14.25">
      <c r="B577" s="23"/>
      <c r="C577" s="23"/>
      <c r="D577" s="31"/>
      <c r="E577" s="31"/>
      <c r="F577" s="31"/>
      <c r="G577" s="25"/>
      <c r="H577" s="25"/>
      <c r="I577" s="25"/>
      <c r="J577" s="25"/>
      <c r="K577" s="25"/>
      <c r="L577" s="25"/>
      <c r="M577" s="25"/>
      <c r="N577" s="25"/>
      <c r="O577" s="25"/>
      <c r="P577" s="25"/>
      <c r="Q577" s="25"/>
      <c r="R577" s="25"/>
      <c r="S577" s="25"/>
      <c r="T577" s="25"/>
      <c r="U577" s="25"/>
      <c r="V577" s="25"/>
      <c r="W577" s="25"/>
    </row>
    <row r="578" spans="2:23" ht="14.25">
      <c r="B578" s="23"/>
      <c r="C578" s="23"/>
      <c r="D578" s="31"/>
      <c r="E578" s="31"/>
      <c r="F578" s="31"/>
      <c r="G578" s="25"/>
      <c r="H578" s="25"/>
      <c r="I578" s="25"/>
      <c r="J578" s="25"/>
      <c r="K578" s="25"/>
      <c r="L578" s="25"/>
      <c r="M578" s="25"/>
      <c r="N578" s="25"/>
      <c r="O578" s="25"/>
      <c r="P578" s="25"/>
      <c r="Q578" s="25"/>
      <c r="R578" s="25"/>
      <c r="S578" s="25"/>
      <c r="T578" s="25"/>
      <c r="U578" s="25"/>
      <c r="V578" s="25"/>
      <c r="W578" s="25"/>
    </row>
    <row r="579" spans="2:23" ht="14.25">
      <c r="B579" s="23"/>
      <c r="C579" s="23"/>
      <c r="D579" s="31"/>
      <c r="E579" s="31"/>
      <c r="F579" s="31"/>
      <c r="G579" s="25"/>
      <c r="H579" s="25"/>
      <c r="I579" s="25"/>
      <c r="J579" s="25"/>
      <c r="K579" s="25"/>
      <c r="L579" s="25"/>
      <c r="M579" s="25"/>
      <c r="N579" s="25"/>
      <c r="O579" s="25"/>
      <c r="P579" s="25"/>
      <c r="Q579" s="25"/>
      <c r="R579" s="25"/>
      <c r="S579" s="25"/>
      <c r="T579" s="25"/>
      <c r="U579" s="25"/>
      <c r="V579" s="25"/>
      <c r="W579" s="25"/>
    </row>
    <row r="580" spans="2:23" ht="14.25">
      <c r="B580" s="23"/>
      <c r="C580" s="23"/>
      <c r="D580" s="31"/>
      <c r="E580" s="31"/>
      <c r="F580" s="31"/>
      <c r="G580" s="25"/>
      <c r="H580" s="25"/>
      <c r="I580" s="25"/>
      <c r="J580" s="25"/>
      <c r="K580" s="25"/>
      <c r="L580" s="25"/>
      <c r="M580" s="25"/>
      <c r="N580" s="25"/>
      <c r="O580" s="25"/>
      <c r="P580" s="25"/>
      <c r="Q580" s="25"/>
      <c r="R580" s="25"/>
      <c r="S580" s="25"/>
      <c r="T580" s="25"/>
      <c r="U580" s="25"/>
      <c r="V580" s="25"/>
      <c r="W580" s="25"/>
    </row>
    <row r="581" spans="2:23" ht="14.25">
      <c r="B581" s="23"/>
      <c r="C581" s="23"/>
      <c r="D581" s="31"/>
      <c r="E581" s="31"/>
      <c r="F581" s="31"/>
      <c r="G581" s="25"/>
      <c r="H581" s="25"/>
      <c r="I581" s="25"/>
      <c r="J581" s="25"/>
      <c r="K581" s="25"/>
      <c r="L581" s="25"/>
      <c r="M581" s="25"/>
      <c r="N581" s="25"/>
      <c r="O581" s="25"/>
      <c r="P581" s="25"/>
      <c r="Q581" s="25"/>
      <c r="R581" s="25"/>
      <c r="S581" s="25"/>
      <c r="T581" s="25"/>
      <c r="U581" s="25"/>
      <c r="V581" s="25"/>
      <c r="W581" s="25"/>
    </row>
    <row r="582" spans="2:23" ht="14.25">
      <c r="B582" s="23"/>
      <c r="C582" s="23"/>
      <c r="D582" s="31"/>
      <c r="E582" s="31"/>
      <c r="F582" s="31"/>
      <c r="G582" s="25"/>
      <c r="H582" s="25"/>
      <c r="I582" s="25"/>
      <c r="J582" s="25"/>
      <c r="K582" s="25"/>
      <c r="L582" s="25"/>
      <c r="M582" s="25"/>
      <c r="N582" s="25"/>
      <c r="O582" s="25"/>
      <c r="P582" s="25"/>
      <c r="Q582" s="25"/>
      <c r="R582" s="25"/>
      <c r="S582" s="25"/>
      <c r="T582" s="25"/>
      <c r="U582" s="25"/>
      <c r="V582" s="25"/>
      <c r="W582" s="25"/>
    </row>
    <row r="583" spans="2:23" ht="14.25">
      <c r="B583" s="23"/>
      <c r="C583" s="23"/>
      <c r="D583" s="31"/>
      <c r="E583" s="31"/>
      <c r="F583" s="31"/>
      <c r="G583" s="25"/>
      <c r="H583" s="25"/>
      <c r="I583" s="25"/>
      <c r="J583" s="25"/>
      <c r="K583" s="25"/>
      <c r="L583" s="25"/>
      <c r="M583" s="25"/>
      <c r="N583" s="25"/>
      <c r="O583" s="25"/>
      <c r="P583" s="25"/>
      <c r="Q583" s="25"/>
      <c r="R583" s="25"/>
      <c r="S583" s="25"/>
      <c r="T583" s="25"/>
      <c r="U583" s="25"/>
      <c r="V583" s="25"/>
      <c r="W583" s="25"/>
    </row>
    <row r="584" spans="2:23" ht="14.25">
      <c r="B584" s="23"/>
      <c r="C584" s="23"/>
      <c r="D584" s="31"/>
      <c r="E584" s="31"/>
      <c r="F584" s="31"/>
      <c r="G584" s="25"/>
      <c r="H584" s="25"/>
      <c r="I584" s="25"/>
      <c r="J584" s="25"/>
      <c r="K584" s="25"/>
      <c r="L584" s="25"/>
      <c r="M584" s="25"/>
      <c r="N584" s="25"/>
      <c r="O584" s="25"/>
      <c r="P584" s="25"/>
      <c r="Q584" s="25"/>
      <c r="R584" s="25"/>
      <c r="S584" s="25"/>
      <c r="T584" s="25"/>
      <c r="U584" s="25"/>
      <c r="V584" s="25"/>
      <c r="W584" s="25"/>
    </row>
    <row r="585" spans="2:23" ht="14.25">
      <c r="B585" s="23"/>
      <c r="C585" s="23"/>
      <c r="D585" s="31"/>
      <c r="E585" s="31"/>
      <c r="F585" s="31"/>
      <c r="G585" s="25"/>
      <c r="H585" s="25"/>
      <c r="I585" s="25"/>
      <c r="J585" s="25"/>
      <c r="K585" s="25"/>
      <c r="L585" s="25"/>
      <c r="M585" s="25"/>
      <c r="N585" s="25"/>
      <c r="O585" s="25"/>
      <c r="P585" s="25"/>
      <c r="Q585" s="25"/>
      <c r="R585" s="25"/>
      <c r="S585" s="25"/>
      <c r="T585" s="25"/>
      <c r="U585" s="25"/>
      <c r="V585" s="25"/>
      <c r="W585" s="25"/>
    </row>
    <row r="586" spans="2:23" ht="14.25">
      <c r="B586" s="23"/>
      <c r="C586" s="23"/>
      <c r="D586" s="31"/>
      <c r="E586" s="31"/>
      <c r="F586" s="31"/>
      <c r="G586" s="25"/>
      <c r="H586" s="25"/>
      <c r="I586" s="25"/>
      <c r="J586" s="25"/>
      <c r="K586" s="25"/>
      <c r="L586" s="25"/>
      <c r="M586" s="25"/>
      <c r="N586" s="25"/>
      <c r="O586" s="25"/>
      <c r="P586" s="25"/>
      <c r="Q586" s="25"/>
      <c r="R586" s="25"/>
      <c r="S586" s="25"/>
      <c r="T586" s="25"/>
      <c r="U586" s="25"/>
      <c r="V586" s="25"/>
      <c r="W586" s="25"/>
    </row>
    <row r="587" spans="2:23" ht="14.25">
      <c r="B587" s="23"/>
      <c r="C587" s="23"/>
      <c r="D587" s="31"/>
      <c r="E587" s="31"/>
      <c r="F587" s="31"/>
      <c r="G587" s="25"/>
      <c r="H587" s="25"/>
      <c r="I587" s="25"/>
      <c r="J587" s="25"/>
      <c r="K587" s="25"/>
      <c r="L587" s="25"/>
      <c r="M587" s="25"/>
      <c r="N587" s="25"/>
      <c r="O587" s="25"/>
      <c r="P587" s="25"/>
      <c r="Q587" s="25"/>
      <c r="R587" s="25"/>
      <c r="S587" s="25"/>
      <c r="T587" s="25"/>
      <c r="U587" s="25"/>
      <c r="V587" s="25"/>
      <c r="W587" s="25"/>
    </row>
    <row r="588" spans="2:23" ht="14.25">
      <c r="B588" s="23"/>
      <c r="C588" s="23"/>
      <c r="D588" s="31"/>
      <c r="E588" s="31"/>
      <c r="F588" s="31"/>
      <c r="G588" s="25"/>
      <c r="H588" s="25"/>
      <c r="I588" s="25"/>
      <c r="J588" s="25"/>
      <c r="K588" s="25"/>
      <c r="L588" s="25"/>
      <c r="M588" s="25"/>
      <c r="N588" s="25"/>
      <c r="O588" s="25"/>
      <c r="P588" s="25"/>
      <c r="Q588" s="25"/>
      <c r="R588" s="25"/>
      <c r="S588" s="25"/>
      <c r="T588" s="25"/>
      <c r="U588" s="25"/>
      <c r="V588" s="25"/>
      <c r="W588" s="25"/>
    </row>
    <row r="589" spans="2:23" ht="14.25">
      <c r="B589" s="23"/>
      <c r="C589" s="23"/>
      <c r="D589" s="31"/>
      <c r="E589" s="31"/>
      <c r="F589" s="31"/>
      <c r="G589" s="25"/>
      <c r="H589" s="25"/>
      <c r="I589" s="25"/>
      <c r="J589" s="25"/>
      <c r="K589" s="25"/>
      <c r="L589" s="25"/>
      <c r="M589" s="25"/>
      <c r="N589" s="25"/>
      <c r="O589" s="25"/>
      <c r="P589" s="25"/>
      <c r="Q589" s="25"/>
      <c r="R589" s="25"/>
      <c r="S589" s="25"/>
      <c r="T589" s="25"/>
      <c r="U589" s="25"/>
      <c r="V589" s="25"/>
      <c r="W589" s="25"/>
    </row>
    <row r="590" spans="2:23" ht="14.25">
      <c r="B590" s="23"/>
      <c r="C590" s="23"/>
      <c r="D590" s="31"/>
      <c r="E590" s="31"/>
      <c r="F590" s="31"/>
      <c r="G590" s="25"/>
      <c r="H590" s="25"/>
      <c r="I590" s="25"/>
      <c r="J590" s="25"/>
      <c r="K590" s="25"/>
      <c r="L590" s="25"/>
      <c r="M590" s="25"/>
      <c r="N590" s="25"/>
      <c r="O590" s="25"/>
      <c r="P590" s="25"/>
      <c r="Q590" s="25"/>
      <c r="R590" s="25"/>
      <c r="S590" s="25"/>
      <c r="T590" s="25"/>
      <c r="U590" s="25"/>
      <c r="V590" s="25"/>
      <c r="W590" s="25"/>
    </row>
    <row r="591" spans="2:23" ht="14.25">
      <c r="B591" s="23"/>
      <c r="C591" s="23"/>
      <c r="D591" s="31"/>
      <c r="E591" s="31"/>
      <c r="F591" s="31"/>
      <c r="G591" s="25"/>
      <c r="H591" s="25"/>
      <c r="I591" s="25"/>
      <c r="J591" s="25"/>
      <c r="K591" s="25"/>
      <c r="L591" s="25"/>
      <c r="M591" s="25"/>
      <c r="N591" s="25"/>
      <c r="O591" s="25"/>
      <c r="P591" s="25"/>
      <c r="Q591" s="25"/>
      <c r="R591" s="25"/>
      <c r="S591" s="25"/>
      <c r="T591" s="25"/>
      <c r="U591" s="25"/>
      <c r="V591" s="25"/>
      <c r="W591" s="25"/>
    </row>
    <row r="592" spans="2:23" ht="14.25">
      <c r="B592" s="23"/>
      <c r="C592" s="23"/>
      <c r="D592" s="31"/>
      <c r="E592" s="31"/>
      <c r="F592" s="31"/>
      <c r="G592" s="25"/>
      <c r="H592" s="25"/>
      <c r="I592" s="25"/>
      <c r="J592" s="25"/>
      <c r="K592" s="25"/>
      <c r="L592" s="25"/>
      <c r="M592" s="25"/>
      <c r="N592" s="25"/>
      <c r="O592" s="25"/>
      <c r="P592" s="25"/>
      <c r="Q592" s="25"/>
      <c r="R592" s="25"/>
      <c r="S592" s="25"/>
      <c r="T592" s="25"/>
      <c r="U592" s="25"/>
      <c r="V592" s="25"/>
      <c r="W592" s="25"/>
    </row>
    <row r="593" spans="2:23" ht="14.25">
      <c r="B593" s="23"/>
      <c r="C593" s="23"/>
      <c r="D593" s="31"/>
      <c r="E593" s="31"/>
      <c r="F593" s="31"/>
      <c r="G593" s="25"/>
      <c r="H593" s="25"/>
      <c r="I593" s="25"/>
      <c r="J593" s="25"/>
      <c r="K593" s="25"/>
      <c r="L593" s="25"/>
      <c r="M593" s="25"/>
      <c r="N593" s="25"/>
      <c r="O593" s="25"/>
      <c r="P593" s="25"/>
      <c r="Q593" s="25"/>
      <c r="R593" s="25"/>
      <c r="S593" s="25"/>
      <c r="T593" s="25"/>
      <c r="U593" s="25"/>
      <c r="V593" s="25"/>
      <c r="W593" s="25"/>
    </row>
    <row r="594" spans="2:23" ht="14.25">
      <c r="B594" s="23"/>
      <c r="C594" s="23"/>
      <c r="D594" s="31"/>
      <c r="E594" s="31"/>
      <c r="F594" s="31"/>
      <c r="G594" s="25"/>
      <c r="H594" s="25"/>
      <c r="I594" s="25"/>
      <c r="J594" s="25"/>
      <c r="K594" s="25"/>
      <c r="L594" s="25"/>
      <c r="M594" s="25"/>
      <c r="N594" s="25"/>
      <c r="O594" s="25"/>
      <c r="P594" s="25"/>
      <c r="Q594" s="25"/>
      <c r="R594" s="25"/>
      <c r="S594" s="25"/>
      <c r="T594" s="25"/>
      <c r="U594" s="25"/>
      <c r="V594" s="25"/>
      <c r="W594" s="25"/>
    </row>
    <row r="595" spans="2:23" ht="14.25">
      <c r="B595" s="23"/>
      <c r="C595" s="23"/>
      <c r="D595" s="31"/>
      <c r="E595" s="31"/>
      <c r="F595" s="31"/>
      <c r="G595" s="25"/>
      <c r="H595" s="25"/>
      <c r="I595" s="25"/>
      <c r="J595" s="25"/>
      <c r="K595" s="25"/>
      <c r="L595" s="25"/>
      <c r="M595" s="25"/>
      <c r="N595" s="25"/>
      <c r="O595" s="25"/>
      <c r="P595" s="25"/>
      <c r="Q595" s="25"/>
      <c r="R595" s="25"/>
      <c r="S595" s="25"/>
      <c r="T595" s="25"/>
      <c r="U595" s="25"/>
      <c r="V595" s="25"/>
      <c r="W595" s="25"/>
    </row>
    <row r="596" spans="2:23" ht="14.25">
      <c r="B596" s="23"/>
      <c r="C596" s="23"/>
      <c r="D596" s="31"/>
      <c r="E596" s="31"/>
      <c r="F596" s="31"/>
      <c r="G596" s="25"/>
      <c r="H596" s="25"/>
      <c r="I596" s="25"/>
      <c r="J596" s="25"/>
      <c r="K596" s="25"/>
      <c r="L596" s="25"/>
      <c r="M596" s="25"/>
      <c r="N596" s="25"/>
      <c r="O596" s="25"/>
      <c r="P596" s="25"/>
      <c r="Q596" s="25"/>
      <c r="R596" s="25"/>
      <c r="S596" s="25"/>
      <c r="T596" s="25"/>
      <c r="U596" s="25"/>
      <c r="V596" s="25"/>
      <c r="W596" s="25"/>
    </row>
    <row r="597" spans="2:23" ht="14.25">
      <c r="B597" s="23"/>
      <c r="C597" s="23"/>
      <c r="D597" s="31"/>
      <c r="E597" s="31"/>
      <c r="F597" s="31"/>
      <c r="G597" s="25"/>
      <c r="H597" s="25"/>
      <c r="I597" s="25"/>
      <c r="J597" s="25"/>
      <c r="K597" s="25"/>
      <c r="L597" s="25"/>
      <c r="M597" s="25"/>
      <c r="N597" s="25"/>
      <c r="O597" s="25"/>
      <c r="P597" s="25"/>
      <c r="Q597" s="25"/>
      <c r="R597" s="25"/>
      <c r="S597" s="25"/>
      <c r="T597" s="25"/>
      <c r="U597" s="25"/>
      <c r="V597" s="25"/>
      <c r="W597" s="25"/>
    </row>
    <row r="598" spans="2:23" ht="14.25">
      <c r="B598" s="23"/>
      <c r="C598" s="23"/>
      <c r="D598" s="31"/>
      <c r="E598" s="31"/>
      <c r="F598" s="31"/>
      <c r="G598" s="25"/>
      <c r="H598" s="25"/>
      <c r="I598" s="25"/>
      <c r="J598" s="25"/>
      <c r="K598" s="25"/>
      <c r="L598" s="25"/>
      <c r="M598" s="25"/>
      <c r="N598" s="25"/>
      <c r="O598" s="25"/>
      <c r="P598" s="25"/>
      <c r="Q598" s="25"/>
      <c r="R598" s="25"/>
      <c r="S598" s="25"/>
      <c r="T598" s="25"/>
      <c r="U598" s="25"/>
      <c r="V598" s="25"/>
      <c r="W598" s="25"/>
    </row>
    <row r="599" spans="2:23" ht="14.25">
      <c r="B599" s="23"/>
      <c r="C599" s="23"/>
      <c r="D599" s="31"/>
      <c r="E599" s="31"/>
      <c r="F599" s="31"/>
      <c r="G599" s="25"/>
      <c r="H599" s="25"/>
      <c r="I599" s="25"/>
      <c r="J599" s="25"/>
      <c r="K599" s="25"/>
      <c r="L599" s="25"/>
      <c r="M599" s="25"/>
      <c r="N599" s="25"/>
      <c r="O599" s="25"/>
      <c r="P599" s="25"/>
      <c r="Q599" s="25"/>
      <c r="R599" s="25"/>
      <c r="S599" s="25"/>
      <c r="T599" s="25"/>
      <c r="U599" s="25"/>
      <c r="V599" s="25"/>
      <c r="W599" s="25"/>
    </row>
    <row r="600" spans="2:23" ht="14.25">
      <c r="B600" s="23"/>
      <c r="C600" s="23"/>
      <c r="D600" s="31"/>
      <c r="E600" s="31"/>
      <c r="F600" s="31"/>
      <c r="G600" s="25"/>
      <c r="H600" s="25"/>
      <c r="I600" s="25"/>
      <c r="J600" s="25"/>
      <c r="K600" s="25"/>
      <c r="L600" s="25"/>
      <c r="M600" s="25"/>
      <c r="N600" s="25"/>
      <c r="O600" s="25"/>
      <c r="P600" s="25"/>
      <c r="Q600" s="25"/>
      <c r="R600" s="25"/>
      <c r="S600" s="25"/>
      <c r="T600" s="25"/>
      <c r="U600" s="25"/>
      <c r="V600" s="25"/>
      <c r="W600" s="25"/>
    </row>
    <row r="601" spans="2:23" ht="14.25">
      <c r="B601" s="23"/>
      <c r="C601" s="23"/>
      <c r="D601" s="31"/>
      <c r="E601" s="31"/>
      <c r="F601" s="31"/>
      <c r="G601" s="25"/>
      <c r="H601" s="25"/>
      <c r="I601" s="25"/>
      <c r="J601" s="25"/>
      <c r="K601" s="25"/>
      <c r="L601" s="25"/>
      <c r="M601" s="25"/>
      <c r="N601" s="25"/>
      <c r="O601" s="25"/>
      <c r="P601" s="25"/>
      <c r="Q601" s="25"/>
      <c r="R601" s="25"/>
      <c r="S601" s="25"/>
      <c r="T601" s="25"/>
      <c r="U601" s="25"/>
      <c r="V601" s="25"/>
      <c r="W601" s="25"/>
    </row>
    <row r="602" spans="2:23" ht="14.25">
      <c r="B602" s="23"/>
      <c r="C602" s="23"/>
      <c r="D602" s="31"/>
      <c r="E602" s="31"/>
      <c r="F602" s="31"/>
      <c r="G602" s="25"/>
      <c r="H602" s="25"/>
      <c r="I602" s="25"/>
      <c r="J602" s="25"/>
      <c r="K602" s="25"/>
      <c r="L602" s="25"/>
      <c r="M602" s="25"/>
      <c r="N602" s="25"/>
      <c r="O602" s="25"/>
      <c r="P602" s="25"/>
      <c r="Q602" s="25"/>
      <c r="R602" s="25"/>
      <c r="S602" s="25"/>
      <c r="T602" s="25"/>
      <c r="U602" s="25"/>
      <c r="V602" s="25"/>
      <c r="W602" s="25"/>
    </row>
    <row r="603" spans="2:23" ht="14.25">
      <c r="B603" s="23"/>
      <c r="C603" s="23"/>
      <c r="D603" s="31"/>
      <c r="E603" s="31"/>
      <c r="F603" s="31"/>
      <c r="G603" s="25"/>
      <c r="H603" s="25"/>
      <c r="I603" s="25"/>
      <c r="J603" s="25"/>
      <c r="K603" s="25"/>
      <c r="L603" s="25"/>
      <c r="M603" s="25"/>
      <c r="N603" s="25"/>
      <c r="O603" s="25"/>
      <c r="P603" s="25"/>
      <c r="Q603" s="25"/>
      <c r="R603" s="25"/>
      <c r="S603" s="25"/>
      <c r="T603" s="25"/>
      <c r="U603" s="25"/>
      <c r="V603" s="25"/>
      <c r="W603" s="25"/>
    </row>
    <row r="604" spans="2:23" ht="14.25">
      <c r="B604" s="23"/>
      <c r="C604" s="23"/>
      <c r="D604" s="31"/>
      <c r="E604" s="31"/>
      <c r="F604" s="31"/>
      <c r="G604" s="25"/>
      <c r="H604" s="25"/>
      <c r="I604" s="25"/>
      <c r="J604" s="25"/>
      <c r="K604" s="25"/>
      <c r="L604" s="25"/>
      <c r="M604" s="25"/>
      <c r="N604" s="25"/>
      <c r="O604" s="25"/>
      <c r="P604" s="25"/>
      <c r="Q604" s="25"/>
      <c r="R604" s="25"/>
      <c r="S604" s="25"/>
      <c r="T604" s="25"/>
      <c r="U604" s="25"/>
      <c r="V604" s="25"/>
      <c r="W604" s="25"/>
    </row>
    <row r="605" spans="2:23" ht="14.25">
      <c r="B605" s="23"/>
      <c r="C605" s="23"/>
      <c r="D605" s="31"/>
      <c r="E605" s="31"/>
      <c r="F605" s="31"/>
      <c r="G605" s="25"/>
      <c r="H605" s="25"/>
      <c r="I605" s="25"/>
      <c r="J605" s="25"/>
      <c r="K605" s="25"/>
      <c r="L605" s="25"/>
      <c r="M605" s="25"/>
      <c r="N605" s="25"/>
      <c r="O605" s="25"/>
      <c r="P605" s="25"/>
      <c r="Q605" s="25"/>
      <c r="R605" s="25"/>
      <c r="S605" s="25"/>
      <c r="T605" s="25"/>
      <c r="U605" s="25"/>
      <c r="V605" s="25"/>
      <c r="W605" s="25"/>
    </row>
    <row r="606" spans="2:23" ht="14.25">
      <c r="B606" s="23"/>
      <c r="C606" s="23"/>
      <c r="D606" s="31"/>
      <c r="E606" s="31"/>
      <c r="F606" s="31"/>
      <c r="G606" s="25"/>
      <c r="H606" s="25"/>
      <c r="I606" s="25"/>
      <c r="J606" s="25"/>
      <c r="K606" s="25"/>
      <c r="L606" s="25"/>
      <c r="M606" s="25"/>
      <c r="N606" s="25"/>
      <c r="O606" s="25"/>
      <c r="P606" s="25"/>
      <c r="Q606" s="25"/>
      <c r="R606" s="25"/>
      <c r="S606" s="25"/>
      <c r="T606" s="25"/>
      <c r="U606" s="25"/>
      <c r="V606" s="25"/>
      <c r="W606" s="25"/>
    </row>
    <row r="607" spans="2:23" ht="14.25">
      <c r="B607" s="23"/>
      <c r="C607" s="23"/>
      <c r="D607" s="31"/>
      <c r="E607" s="31"/>
      <c r="F607" s="31"/>
      <c r="G607" s="25"/>
      <c r="H607" s="25"/>
      <c r="I607" s="25"/>
      <c r="J607" s="25"/>
      <c r="K607" s="25"/>
      <c r="L607" s="25"/>
      <c r="M607" s="25"/>
      <c r="N607" s="25"/>
      <c r="O607" s="25"/>
      <c r="P607" s="25"/>
      <c r="Q607" s="25"/>
      <c r="R607" s="25"/>
      <c r="S607" s="25"/>
      <c r="T607" s="25"/>
      <c r="U607" s="25"/>
      <c r="V607" s="25"/>
      <c r="W607" s="25"/>
    </row>
    <row r="608" spans="2:23" ht="14.25">
      <c r="B608" s="23"/>
      <c r="C608" s="23"/>
      <c r="D608" s="31"/>
      <c r="E608" s="31"/>
      <c r="F608" s="31"/>
      <c r="G608" s="25"/>
      <c r="H608" s="25"/>
      <c r="I608" s="25"/>
      <c r="J608" s="25"/>
      <c r="K608" s="25"/>
      <c r="L608" s="25"/>
      <c r="M608" s="25"/>
      <c r="N608" s="25"/>
      <c r="O608" s="25"/>
      <c r="P608" s="25"/>
      <c r="Q608" s="25"/>
      <c r="R608" s="25"/>
      <c r="S608" s="25"/>
      <c r="T608" s="25"/>
      <c r="U608" s="25"/>
      <c r="V608" s="25"/>
      <c r="W608" s="25"/>
    </row>
    <row r="609" spans="2:23" ht="14.25">
      <c r="B609" s="23"/>
      <c r="C609" s="23"/>
      <c r="D609" s="31"/>
      <c r="E609" s="31"/>
      <c r="F609" s="31"/>
      <c r="G609" s="25"/>
      <c r="H609" s="25"/>
      <c r="I609" s="25"/>
      <c r="J609" s="25"/>
      <c r="K609" s="25"/>
      <c r="L609" s="25"/>
      <c r="M609" s="25"/>
      <c r="N609" s="25"/>
      <c r="O609" s="25"/>
      <c r="P609" s="25"/>
      <c r="Q609" s="25"/>
      <c r="R609" s="25"/>
      <c r="S609" s="25"/>
      <c r="T609" s="25"/>
      <c r="U609" s="25"/>
      <c r="V609" s="25"/>
      <c r="W609" s="25"/>
    </row>
    <row r="610" spans="2:23" ht="14.25">
      <c r="B610" s="23"/>
      <c r="C610" s="23"/>
      <c r="D610" s="31"/>
      <c r="E610" s="31"/>
      <c r="F610" s="31"/>
      <c r="G610" s="25"/>
      <c r="H610" s="25"/>
      <c r="I610" s="25"/>
      <c r="J610" s="25"/>
      <c r="K610" s="25"/>
      <c r="L610" s="25"/>
      <c r="M610" s="25"/>
      <c r="N610" s="25"/>
      <c r="O610" s="25"/>
      <c r="P610" s="25"/>
      <c r="Q610" s="25"/>
      <c r="R610" s="25"/>
      <c r="S610" s="25"/>
      <c r="T610" s="25"/>
      <c r="U610" s="25"/>
      <c r="V610" s="25"/>
      <c r="W610" s="25"/>
    </row>
    <row r="611" spans="2:23" ht="14.25">
      <c r="B611" s="23"/>
      <c r="C611" s="23"/>
      <c r="D611" s="31"/>
      <c r="E611" s="31"/>
      <c r="F611" s="31"/>
      <c r="G611" s="25"/>
      <c r="H611" s="25"/>
      <c r="I611" s="25"/>
      <c r="J611" s="25"/>
      <c r="K611" s="25"/>
      <c r="L611" s="25"/>
      <c r="M611" s="25"/>
      <c r="N611" s="25"/>
      <c r="O611" s="25"/>
      <c r="P611" s="25"/>
      <c r="Q611" s="25"/>
      <c r="R611" s="25"/>
      <c r="S611" s="25"/>
      <c r="T611" s="25"/>
      <c r="U611" s="25"/>
      <c r="V611" s="25"/>
      <c r="W611" s="25"/>
    </row>
    <row r="612" spans="2:23" ht="14.25">
      <c r="B612" s="23"/>
      <c r="C612" s="23"/>
      <c r="D612" s="31"/>
      <c r="E612" s="31"/>
      <c r="F612" s="31"/>
      <c r="G612" s="25"/>
      <c r="H612" s="25"/>
      <c r="I612" s="25"/>
      <c r="J612" s="25"/>
      <c r="K612" s="25"/>
      <c r="L612" s="25"/>
      <c r="M612" s="25"/>
      <c r="N612" s="25"/>
      <c r="O612" s="25"/>
      <c r="P612" s="25"/>
      <c r="Q612" s="25"/>
      <c r="R612" s="25"/>
      <c r="S612" s="25"/>
      <c r="T612" s="25"/>
      <c r="U612" s="25"/>
      <c r="V612" s="25"/>
      <c r="W612" s="25"/>
    </row>
    <row r="613" spans="2:23" ht="14.25">
      <c r="B613" s="23"/>
      <c r="C613" s="23"/>
      <c r="D613" s="31"/>
      <c r="E613" s="31"/>
      <c r="F613" s="31"/>
      <c r="G613" s="25"/>
      <c r="H613" s="25"/>
      <c r="I613" s="25"/>
      <c r="J613" s="25"/>
      <c r="K613" s="25"/>
      <c r="L613" s="25"/>
      <c r="M613" s="25"/>
      <c r="N613" s="25"/>
      <c r="O613" s="25"/>
      <c r="P613" s="25"/>
      <c r="Q613" s="25"/>
      <c r="R613" s="25"/>
      <c r="S613" s="25"/>
      <c r="T613" s="25"/>
      <c r="U613" s="25"/>
      <c r="V613" s="25"/>
      <c r="W613" s="25"/>
    </row>
    <row r="614" spans="2:23" ht="14.25">
      <c r="B614" s="23"/>
      <c r="C614" s="23"/>
      <c r="D614" s="31"/>
      <c r="E614" s="31"/>
      <c r="F614" s="31"/>
      <c r="G614" s="25"/>
      <c r="H614" s="25"/>
      <c r="I614" s="25"/>
      <c r="J614" s="25"/>
      <c r="K614" s="25"/>
      <c r="L614" s="25"/>
      <c r="M614" s="25"/>
      <c r="N614" s="25"/>
      <c r="O614" s="25"/>
      <c r="P614" s="25"/>
      <c r="Q614" s="25"/>
      <c r="R614" s="25"/>
      <c r="S614" s="25"/>
      <c r="T614" s="25"/>
      <c r="U614" s="25"/>
      <c r="V614" s="25"/>
      <c r="W614" s="25"/>
    </row>
    <row r="615" spans="2:23" ht="14.25">
      <c r="B615" s="23"/>
      <c r="C615" s="23"/>
      <c r="D615" s="31"/>
      <c r="E615" s="31"/>
      <c r="F615" s="31"/>
      <c r="G615" s="25"/>
      <c r="H615" s="25"/>
      <c r="I615" s="25"/>
      <c r="J615" s="25"/>
      <c r="K615" s="25"/>
      <c r="L615" s="25"/>
      <c r="M615" s="25"/>
      <c r="N615" s="25"/>
      <c r="O615" s="25"/>
      <c r="P615" s="25"/>
      <c r="Q615" s="25"/>
      <c r="R615" s="25"/>
      <c r="S615" s="25"/>
      <c r="T615" s="25"/>
      <c r="U615" s="25"/>
      <c r="V615" s="25"/>
      <c r="W615" s="25"/>
    </row>
    <row r="616" spans="2:23" ht="14.25">
      <c r="B616" s="23"/>
      <c r="C616" s="23"/>
      <c r="D616" s="31"/>
      <c r="E616" s="31"/>
      <c r="F616" s="31"/>
      <c r="G616" s="25"/>
      <c r="H616" s="25"/>
      <c r="I616" s="25"/>
      <c r="J616" s="25"/>
      <c r="K616" s="25"/>
      <c r="L616" s="25"/>
      <c r="M616" s="25"/>
      <c r="N616" s="25"/>
      <c r="O616" s="25"/>
      <c r="P616" s="25"/>
      <c r="Q616" s="25"/>
      <c r="R616" s="25"/>
      <c r="S616" s="25"/>
      <c r="T616" s="25"/>
      <c r="U616" s="25"/>
      <c r="V616" s="25"/>
      <c r="W616" s="25"/>
    </row>
    <row r="617" spans="2:23" ht="14.25">
      <c r="B617" s="23"/>
      <c r="C617" s="23"/>
      <c r="D617" s="31"/>
      <c r="E617" s="31"/>
      <c r="F617" s="31"/>
      <c r="G617" s="25"/>
      <c r="H617" s="25"/>
      <c r="I617" s="25"/>
      <c r="J617" s="25"/>
      <c r="K617" s="25"/>
      <c r="L617" s="25"/>
      <c r="M617" s="25"/>
      <c r="N617" s="25"/>
      <c r="O617" s="25"/>
      <c r="P617" s="25"/>
      <c r="Q617" s="25"/>
      <c r="R617" s="25"/>
      <c r="S617" s="25"/>
      <c r="T617" s="25"/>
      <c r="U617" s="25"/>
      <c r="V617" s="25"/>
      <c r="W617" s="25"/>
    </row>
    <row r="618" spans="2:23" ht="14.25">
      <c r="B618" s="23"/>
      <c r="C618" s="23"/>
      <c r="D618" s="31"/>
      <c r="E618" s="31"/>
      <c r="F618" s="31"/>
      <c r="G618" s="25"/>
      <c r="H618" s="25"/>
      <c r="I618" s="25"/>
      <c r="J618" s="25"/>
      <c r="K618" s="25"/>
      <c r="L618" s="25"/>
      <c r="M618" s="25"/>
      <c r="N618" s="25"/>
      <c r="O618" s="25"/>
      <c r="P618" s="25"/>
      <c r="Q618" s="25"/>
      <c r="R618" s="25"/>
      <c r="S618" s="25"/>
      <c r="T618" s="25"/>
      <c r="U618" s="25"/>
      <c r="V618" s="25"/>
      <c r="W618" s="25"/>
    </row>
    <row r="619" spans="2:23" ht="14.25">
      <c r="B619" s="23"/>
      <c r="C619" s="23"/>
      <c r="D619" s="31"/>
      <c r="E619" s="31"/>
      <c r="F619" s="31"/>
      <c r="G619" s="25"/>
      <c r="H619" s="25"/>
      <c r="I619" s="25"/>
      <c r="J619" s="25"/>
      <c r="K619" s="25"/>
      <c r="L619" s="25"/>
      <c r="M619" s="25"/>
      <c r="N619" s="25"/>
      <c r="O619" s="25"/>
      <c r="P619" s="25"/>
      <c r="Q619" s="25"/>
      <c r="R619" s="25"/>
      <c r="S619" s="25"/>
      <c r="T619" s="25"/>
      <c r="U619" s="25"/>
      <c r="V619" s="25"/>
      <c r="W619" s="25"/>
    </row>
    <row r="620" spans="2:23" ht="14.25">
      <c r="B620" s="23"/>
      <c r="C620" s="23"/>
      <c r="D620" s="31"/>
      <c r="E620" s="31"/>
      <c r="F620" s="31"/>
      <c r="G620" s="25"/>
      <c r="H620" s="25"/>
      <c r="I620" s="25"/>
      <c r="J620" s="25"/>
      <c r="K620" s="25"/>
      <c r="L620" s="25"/>
      <c r="M620" s="25"/>
      <c r="N620" s="25"/>
      <c r="O620" s="25"/>
      <c r="P620" s="25"/>
      <c r="Q620" s="25"/>
      <c r="R620" s="25"/>
      <c r="S620" s="25"/>
      <c r="T620" s="25"/>
      <c r="U620" s="25"/>
      <c r="V620" s="25"/>
      <c r="W620" s="25"/>
    </row>
    <row r="621" spans="2:23" ht="14.25">
      <c r="B621" s="23"/>
      <c r="C621" s="23"/>
      <c r="D621" s="31"/>
      <c r="E621" s="31"/>
      <c r="F621" s="31"/>
      <c r="G621" s="25"/>
      <c r="H621" s="25"/>
      <c r="I621" s="25"/>
      <c r="J621" s="25"/>
      <c r="K621" s="25"/>
      <c r="L621" s="25"/>
      <c r="M621" s="25"/>
      <c r="N621" s="25"/>
      <c r="O621" s="25"/>
      <c r="P621" s="25"/>
      <c r="Q621" s="25"/>
      <c r="R621" s="25"/>
      <c r="S621" s="25"/>
      <c r="T621" s="25"/>
      <c r="U621" s="25"/>
      <c r="V621" s="25"/>
      <c r="W621" s="25"/>
    </row>
    <row r="622" spans="2:23" ht="14.25">
      <c r="B622" s="23"/>
      <c r="C622" s="23"/>
      <c r="D622" s="31"/>
      <c r="E622" s="31"/>
      <c r="F622" s="31"/>
      <c r="G622" s="25"/>
      <c r="H622" s="25"/>
      <c r="I622" s="25"/>
      <c r="J622" s="25"/>
      <c r="K622" s="25"/>
      <c r="L622" s="25"/>
      <c r="M622" s="25"/>
      <c r="N622" s="25"/>
      <c r="O622" s="25"/>
      <c r="P622" s="25"/>
      <c r="Q622" s="25"/>
      <c r="R622" s="25"/>
      <c r="S622" s="25"/>
      <c r="T622" s="25"/>
      <c r="U622" s="25"/>
      <c r="V622" s="25"/>
      <c r="W622" s="25"/>
    </row>
    <row r="623" spans="2:23" ht="14.25">
      <c r="B623" s="23"/>
      <c r="C623" s="23"/>
      <c r="D623" s="31"/>
      <c r="E623" s="31"/>
      <c r="F623" s="31"/>
      <c r="G623" s="25"/>
      <c r="H623" s="25"/>
      <c r="I623" s="25"/>
      <c r="J623" s="25"/>
      <c r="K623" s="25"/>
      <c r="L623" s="25"/>
      <c r="M623" s="25"/>
      <c r="N623" s="25"/>
      <c r="O623" s="25"/>
      <c r="P623" s="25"/>
      <c r="Q623" s="25"/>
      <c r="R623" s="25"/>
      <c r="S623" s="25"/>
      <c r="T623" s="25"/>
      <c r="U623" s="25"/>
      <c r="V623" s="25"/>
      <c r="W623" s="25"/>
    </row>
    <row r="624" spans="2:23" ht="14.25">
      <c r="B624" s="23"/>
      <c r="C624" s="23"/>
      <c r="D624" s="31"/>
      <c r="E624" s="31"/>
      <c r="F624" s="31"/>
      <c r="G624" s="25"/>
      <c r="H624" s="25"/>
      <c r="I624" s="25"/>
      <c r="J624" s="25"/>
      <c r="K624" s="25"/>
      <c r="L624" s="25"/>
      <c r="M624" s="25"/>
      <c r="N624" s="25"/>
      <c r="O624" s="25"/>
      <c r="P624" s="25"/>
      <c r="Q624" s="25"/>
      <c r="R624" s="25"/>
      <c r="S624" s="25"/>
      <c r="T624" s="25"/>
      <c r="U624" s="25"/>
      <c r="V624" s="25"/>
      <c r="W624" s="25"/>
    </row>
    <row r="625" spans="2:23" ht="14.25">
      <c r="B625" s="23"/>
      <c r="C625" s="23"/>
      <c r="D625" s="31"/>
      <c r="E625" s="31"/>
      <c r="F625" s="31"/>
      <c r="G625" s="25"/>
      <c r="H625" s="25"/>
      <c r="I625" s="25"/>
      <c r="J625" s="25"/>
      <c r="K625" s="25"/>
      <c r="L625" s="25"/>
      <c r="M625" s="25"/>
      <c r="N625" s="25"/>
      <c r="O625" s="25"/>
      <c r="P625" s="25"/>
      <c r="Q625" s="25"/>
      <c r="R625" s="25"/>
      <c r="S625" s="25"/>
      <c r="T625" s="25"/>
      <c r="U625" s="25"/>
      <c r="V625" s="25"/>
      <c r="W625" s="25"/>
    </row>
    <row r="626" spans="2:23" ht="14.25">
      <c r="B626" s="23"/>
      <c r="C626" s="23"/>
      <c r="D626" s="31"/>
      <c r="E626" s="31"/>
      <c r="F626" s="31"/>
      <c r="G626" s="25"/>
      <c r="H626" s="25"/>
      <c r="I626" s="25"/>
      <c r="J626" s="25"/>
      <c r="K626" s="25"/>
      <c r="L626" s="25"/>
      <c r="M626" s="25"/>
      <c r="N626" s="25"/>
      <c r="O626" s="25"/>
      <c r="P626" s="25"/>
      <c r="Q626" s="25"/>
      <c r="R626" s="25"/>
      <c r="S626" s="25"/>
      <c r="T626" s="25"/>
      <c r="U626" s="25"/>
      <c r="V626" s="25"/>
      <c r="W626" s="25"/>
    </row>
    <row r="627" spans="2:23" ht="14.25">
      <c r="B627" s="23"/>
      <c r="C627" s="23"/>
      <c r="D627" s="31"/>
      <c r="E627" s="31"/>
      <c r="F627" s="31"/>
      <c r="G627" s="25"/>
      <c r="H627" s="25"/>
      <c r="I627" s="25"/>
      <c r="J627" s="25"/>
      <c r="K627" s="25"/>
      <c r="L627" s="25"/>
      <c r="M627" s="25"/>
      <c r="N627" s="25"/>
      <c r="O627" s="25"/>
      <c r="P627" s="25"/>
      <c r="Q627" s="25"/>
      <c r="R627" s="25"/>
      <c r="S627" s="25"/>
      <c r="T627" s="25"/>
      <c r="U627" s="25"/>
      <c r="V627" s="25"/>
      <c r="W627" s="25"/>
    </row>
    <row r="628" spans="2:23" ht="14.25">
      <c r="B628" s="23"/>
      <c r="C628" s="23"/>
      <c r="D628" s="31"/>
      <c r="E628" s="31"/>
      <c r="F628" s="31"/>
      <c r="G628" s="25"/>
      <c r="H628" s="25"/>
      <c r="I628" s="25"/>
      <c r="J628" s="25"/>
      <c r="K628" s="25"/>
      <c r="L628" s="25"/>
      <c r="M628" s="25"/>
      <c r="N628" s="25"/>
      <c r="O628" s="25"/>
      <c r="P628" s="25"/>
      <c r="Q628" s="25"/>
      <c r="R628" s="25"/>
      <c r="S628" s="25"/>
      <c r="T628" s="25"/>
      <c r="U628" s="25"/>
      <c r="V628" s="25"/>
      <c r="W628" s="25"/>
    </row>
    <row r="629" spans="2:23" ht="14.25">
      <c r="B629" s="23"/>
      <c r="C629" s="23"/>
      <c r="D629" s="31"/>
      <c r="E629" s="31"/>
      <c r="F629" s="31"/>
      <c r="G629" s="25"/>
      <c r="H629" s="25"/>
      <c r="I629" s="25"/>
      <c r="J629" s="25"/>
      <c r="K629" s="25"/>
      <c r="L629" s="25"/>
      <c r="M629" s="25"/>
      <c r="N629" s="25"/>
      <c r="O629" s="25"/>
      <c r="P629" s="25"/>
      <c r="Q629" s="25"/>
      <c r="R629" s="25"/>
      <c r="S629" s="25"/>
      <c r="T629" s="25"/>
      <c r="U629" s="25"/>
      <c r="V629" s="25"/>
      <c r="W629" s="25"/>
    </row>
    <row r="630" spans="2:23" ht="14.25">
      <c r="B630" s="23"/>
      <c r="C630" s="23"/>
      <c r="D630" s="31"/>
      <c r="E630" s="31"/>
      <c r="F630" s="31"/>
      <c r="G630" s="25"/>
      <c r="H630" s="25"/>
      <c r="I630" s="25"/>
      <c r="J630" s="25"/>
      <c r="K630" s="25"/>
      <c r="L630" s="25"/>
      <c r="M630" s="25"/>
      <c r="N630" s="25"/>
      <c r="O630" s="25"/>
      <c r="P630" s="25"/>
      <c r="Q630" s="25"/>
      <c r="R630" s="25"/>
      <c r="S630" s="25"/>
      <c r="T630" s="25"/>
      <c r="U630" s="25"/>
      <c r="V630" s="25"/>
      <c r="W630" s="25"/>
    </row>
    <row r="631" spans="2:23" ht="14.25">
      <c r="B631" s="23"/>
      <c r="C631" s="23"/>
      <c r="D631" s="31"/>
      <c r="E631" s="31"/>
      <c r="F631" s="31"/>
      <c r="G631" s="25"/>
      <c r="H631" s="25"/>
      <c r="I631" s="25"/>
      <c r="J631" s="25"/>
      <c r="K631" s="25"/>
      <c r="L631" s="25"/>
      <c r="M631" s="25"/>
      <c r="N631" s="25"/>
      <c r="O631" s="25"/>
      <c r="P631" s="25"/>
      <c r="Q631" s="25"/>
      <c r="R631" s="25"/>
      <c r="S631" s="25"/>
      <c r="T631" s="25"/>
      <c r="U631" s="25"/>
      <c r="V631" s="25"/>
      <c r="W631" s="25"/>
    </row>
    <row r="632" spans="2:23" ht="14.25">
      <c r="B632" s="23"/>
      <c r="C632" s="23"/>
      <c r="D632" s="31"/>
      <c r="E632" s="31"/>
      <c r="F632" s="31"/>
      <c r="G632" s="25"/>
      <c r="H632" s="25"/>
      <c r="I632" s="25"/>
      <c r="J632" s="25"/>
      <c r="K632" s="25"/>
      <c r="L632" s="25"/>
      <c r="M632" s="25"/>
      <c r="N632" s="25"/>
      <c r="O632" s="25"/>
      <c r="P632" s="25"/>
      <c r="Q632" s="25"/>
      <c r="R632" s="25"/>
      <c r="S632" s="25"/>
      <c r="T632" s="25"/>
      <c r="U632" s="25"/>
      <c r="V632" s="25"/>
      <c r="W632" s="25"/>
    </row>
    <row r="633" spans="2:23" ht="14.25">
      <c r="B633" s="23"/>
      <c r="C633" s="23"/>
      <c r="D633" s="31"/>
      <c r="E633" s="31"/>
      <c r="F633" s="31"/>
      <c r="G633" s="25"/>
      <c r="H633" s="25"/>
      <c r="I633" s="25"/>
      <c r="J633" s="25"/>
      <c r="K633" s="25"/>
      <c r="L633" s="25"/>
      <c r="M633" s="25"/>
      <c r="N633" s="25"/>
      <c r="O633" s="25"/>
      <c r="P633" s="25"/>
      <c r="Q633" s="25"/>
      <c r="R633" s="25"/>
      <c r="S633" s="25"/>
      <c r="T633" s="25"/>
      <c r="U633" s="25"/>
      <c r="V633" s="25"/>
      <c r="W633" s="25"/>
    </row>
    <row r="634" spans="2:23" ht="14.25">
      <c r="B634" s="23"/>
      <c r="C634" s="23"/>
      <c r="D634" s="31"/>
      <c r="E634" s="31"/>
      <c r="F634" s="31"/>
      <c r="G634" s="25"/>
      <c r="H634" s="25"/>
      <c r="I634" s="25"/>
      <c r="J634" s="25"/>
      <c r="K634" s="25"/>
      <c r="L634" s="25"/>
      <c r="M634" s="25"/>
      <c r="N634" s="25"/>
      <c r="O634" s="25"/>
      <c r="P634" s="25"/>
      <c r="Q634" s="25"/>
      <c r="R634" s="25"/>
      <c r="S634" s="25"/>
      <c r="T634" s="25"/>
      <c r="U634" s="25"/>
      <c r="V634" s="25"/>
      <c r="W634" s="25"/>
    </row>
    <row r="635" spans="2:23" ht="14.25">
      <c r="B635" s="23"/>
      <c r="C635" s="23"/>
      <c r="D635" s="31"/>
      <c r="E635" s="31"/>
      <c r="F635" s="31"/>
      <c r="G635" s="25"/>
      <c r="H635" s="25"/>
      <c r="I635" s="25"/>
      <c r="J635" s="25"/>
      <c r="K635" s="25"/>
      <c r="L635" s="25"/>
      <c r="M635" s="25"/>
      <c r="N635" s="25"/>
      <c r="O635" s="25"/>
      <c r="P635" s="25"/>
      <c r="Q635" s="25"/>
      <c r="R635" s="25"/>
      <c r="S635" s="25"/>
      <c r="T635" s="25"/>
      <c r="U635" s="25"/>
      <c r="V635" s="25"/>
      <c r="W635" s="25"/>
    </row>
    <row r="636" spans="2:23" ht="14.25">
      <c r="B636" s="23"/>
      <c r="C636" s="23"/>
      <c r="D636" s="31"/>
      <c r="E636" s="31"/>
      <c r="F636" s="31"/>
      <c r="G636" s="25"/>
      <c r="H636" s="25"/>
      <c r="I636" s="25"/>
      <c r="J636" s="25"/>
      <c r="K636" s="25"/>
      <c r="L636" s="25"/>
      <c r="M636" s="25"/>
      <c r="N636" s="25"/>
      <c r="O636" s="25"/>
      <c r="P636" s="25"/>
      <c r="Q636" s="25"/>
      <c r="R636" s="25"/>
      <c r="S636" s="25"/>
      <c r="T636" s="25"/>
      <c r="U636" s="25"/>
      <c r="V636" s="25"/>
      <c r="W636" s="25"/>
    </row>
    <row r="637" spans="2:23" ht="14.25">
      <c r="B637" s="23"/>
      <c r="C637" s="23"/>
      <c r="D637" s="31"/>
      <c r="E637" s="31"/>
      <c r="F637" s="31"/>
      <c r="G637" s="25"/>
      <c r="H637" s="25"/>
      <c r="I637" s="25"/>
      <c r="J637" s="25"/>
      <c r="K637" s="25"/>
      <c r="L637" s="25"/>
      <c r="M637" s="25"/>
      <c r="N637" s="25"/>
      <c r="O637" s="25"/>
      <c r="P637" s="25"/>
      <c r="Q637" s="25"/>
      <c r="R637" s="25"/>
      <c r="S637" s="25"/>
      <c r="T637" s="25"/>
      <c r="U637" s="25"/>
      <c r="V637" s="25"/>
      <c r="W637" s="25"/>
    </row>
    <row r="638" spans="2:23" ht="14.25">
      <c r="B638" s="23"/>
      <c r="C638" s="23"/>
      <c r="D638" s="31"/>
      <c r="E638" s="31"/>
      <c r="F638" s="31"/>
      <c r="G638" s="25"/>
      <c r="H638" s="25"/>
      <c r="I638" s="25"/>
      <c r="J638" s="25"/>
      <c r="K638" s="25"/>
      <c r="L638" s="25"/>
      <c r="M638" s="25"/>
      <c r="N638" s="25"/>
      <c r="O638" s="25"/>
      <c r="P638" s="25"/>
      <c r="Q638" s="25"/>
      <c r="R638" s="25"/>
      <c r="S638" s="25"/>
      <c r="T638" s="25"/>
      <c r="U638" s="25"/>
      <c r="V638" s="25"/>
      <c r="W638" s="25"/>
    </row>
    <row r="639" spans="2:23" ht="14.25">
      <c r="B639" s="23"/>
      <c r="C639" s="23"/>
      <c r="D639" s="31"/>
      <c r="E639" s="31"/>
      <c r="F639" s="31"/>
      <c r="G639" s="25"/>
      <c r="H639" s="25"/>
      <c r="I639" s="25"/>
      <c r="J639" s="25"/>
      <c r="K639" s="25"/>
      <c r="L639" s="25"/>
      <c r="M639" s="25"/>
      <c r="N639" s="25"/>
      <c r="O639" s="25"/>
      <c r="P639" s="25"/>
      <c r="Q639" s="25"/>
      <c r="R639" s="25"/>
      <c r="S639" s="25"/>
      <c r="T639" s="25"/>
      <c r="U639" s="25"/>
      <c r="V639" s="25"/>
      <c r="W639" s="25"/>
    </row>
    <row r="640" spans="2:23" ht="14.25">
      <c r="B640" s="23"/>
      <c r="C640" s="23"/>
      <c r="D640" s="31"/>
      <c r="E640" s="31"/>
      <c r="F640" s="31"/>
      <c r="G640" s="25"/>
      <c r="H640" s="25"/>
      <c r="I640" s="25"/>
      <c r="J640" s="25"/>
      <c r="K640" s="25"/>
      <c r="L640" s="25"/>
      <c r="M640" s="25"/>
      <c r="N640" s="25"/>
      <c r="O640" s="25"/>
      <c r="P640" s="25"/>
      <c r="Q640" s="25"/>
      <c r="R640" s="25"/>
      <c r="S640" s="25"/>
      <c r="T640" s="25"/>
      <c r="U640" s="25"/>
      <c r="V640" s="25"/>
      <c r="W640" s="25"/>
    </row>
    <row r="641" spans="2:23" ht="14.25">
      <c r="B641" s="23"/>
      <c r="C641" s="23"/>
      <c r="D641" s="31"/>
      <c r="E641" s="31"/>
      <c r="F641" s="31"/>
      <c r="G641" s="25"/>
      <c r="H641" s="25"/>
      <c r="I641" s="25"/>
      <c r="J641" s="25"/>
      <c r="K641" s="25"/>
      <c r="L641" s="25"/>
      <c r="M641" s="25"/>
      <c r="N641" s="25"/>
      <c r="O641" s="25"/>
      <c r="P641" s="25"/>
      <c r="Q641" s="25"/>
      <c r="R641" s="25"/>
      <c r="S641" s="25"/>
      <c r="T641" s="25"/>
      <c r="U641" s="25"/>
      <c r="V641" s="25"/>
      <c r="W641" s="25"/>
    </row>
    <row r="642" spans="2:23" ht="14.25">
      <c r="B642" s="23"/>
      <c r="C642" s="23"/>
      <c r="D642" s="31"/>
      <c r="E642" s="31"/>
      <c r="F642" s="31"/>
      <c r="G642" s="25"/>
      <c r="H642" s="25"/>
      <c r="I642" s="25"/>
      <c r="J642" s="25"/>
      <c r="K642" s="25"/>
      <c r="L642" s="25"/>
      <c r="M642" s="25"/>
      <c r="N642" s="25"/>
      <c r="O642" s="25"/>
      <c r="P642" s="25"/>
      <c r="Q642" s="25"/>
      <c r="R642" s="25"/>
      <c r="S642" s="25"/>
      <c r="T642" s="25"/>
      <c r="U642" s="25"/>
      <c r="V642" s="25"/>
      <c r="W642" s="25"/>
    </row>
    <row r="643" spans="2:23" ht="14.25">
      <c r="B643" s="23"/>
      <c r="C643" s="23"/>
      <c r="D643" s="31"/>
      <c r="E643" s="31"/>
      <c r="F643" s="31"/>
      <c r="G643" s="25"/>
      <c r="H643" s="25"/>
      <c r="I643" s="25"/>
      <c r="J643" s="25"/>
      <c r="K643" s="25"/>
      <c r="L643" s="25"/>
      <c r="M643" s="25"/>
      <c r="N643" s="25"/>
      <c r="O643" s="25"/>
      <c r="P643" s="25"/>
      <c r="Q643" s="25"/>
      <c r="R643" s="25"/>
      <c r="S643" s="25"/>
      <c r="T643" s="25"/>
      <c r="U643" s="25"/>
      <c r="V643" s="25"/>
      <c r="W643" s="25"/>
    </row>
    <row r="644" spans="2:23" ht="14.25">
      <c r="B644" s="23"/>
      <c r="C644" s="23"/>
      <c r="D644" s="31"/>
      <c r="E644" s="31"/>
      <c r="F644" s="31"/>
      <c r="G644" s="25"/>
      <c r="H644" s="25"/>
      <c r="I644" s="25"/>
      <c r="J644" s="25"/>
      <c r="K644" s="25"/>
      <c r="L644" s="25"/>
      <c r="M644" s="25"/>
      <c r="N644" s="25"/>
      <c r="O644" s="25"/>
      <c r="P644" s="25"/>
      <c r="Q644" s="25"/>
      <c r="R644" s="25"/>
      <c r="S644" s="25"/>
      <c r="T644" s="25"/>
      <c r="U644" s="25"/>
      <c r="V644" s="25"/>
      <c r="W644" s="25"/>
    </row>
    <row r="645" spans="2:23" ht="14.25">
      <c r="B645" s="23"/>
      <c r="C645" s="23"/>
      <c r="D645" s="31"/>
      <c r="E645" s="31"/>
      <c r="F645" s="31"/>
      <c r="G645" s="25"/>
      <c r="H645" s="25"/>
      <c r="I645" s="25"/>
      <c r="J645" s="25"/>
      <c r="K645" s="25"/>
      <c r="L645" s="25"/>
      <c r="M645" s="25"/>
      <c r="N645" s="25"/>
      <c r="O645" s="25"/>
      <c r="P645" s="25"/>
      <c r="Q645" s="25"/>
      <c r="R645" s="25"/>
      <c r="S645" s="25"/>
      <c r="T645" s="25"/>
      <c r="U645" s="25"/>
      <c r="V645" s="25"/>
      <c r="W645" s="25"/>
    </row>
    <row r="646" spans="2:23" ht="14.25">
      <c r="B646" s="23"/>
      <c r="C646" s="23"/>
      <c r="D646" s="31"/>
      <c r="E646" s="31"/>
      <c r="F646" s="31"/>
      <c r="G646" s="25"/>
      <c r="H646" s="25"/>
      <c r="I646" s="25"/>
      <c r="J646" s="25"/>
      <c r="K646" s="25"/>
      <c r="L646" s="25"/>
      <c r="M646" s="25"/>
      <c r="N646" s="25"/>
      <c r="O646" s="25"/>
      <c r="P646" s="25"/>
      <c r="Q646" s="25"/>
      <c r="R646" s="25"/>
      <c r="S646" s="25"/>
      <c r="T646" s="25"/>
      <c r="U646" s="25"/>
      <c r="V646" s="25"/>
      <c r="W646" s="25"/>
    </row>
    <row r="647" spans="2:23" ht="14.25">
      <c r="B647" s="23"/>
      <c r="C647" s="23"/>
      <c r="D647" s="31"/>
      <c r="E647" s="31"/>
      <c r="F647" s="31"/>
      <c r="G647" s="25"/>
      <c r="H647" s="25"/>
      <c r="I647" s="25"/>
      <c r="J647" s="25"/>
      <c r="K647" s="25"/>
      <c r="L647" s="25"/>
      <c r="M647" s="25"/>
      <c r="N647" s="25"/>
      <c r="O647" s="25"/>
      <c r="P647" s="25"/>
      <c r="Q647" s="25"/>
      <c r="R647" s="25"/>
      <c r="S647" s="25"/>
      <c r="T647" s="25"/>
      <c r="U647" s="25"/>
      <c r="V647" s="25"/>
      <c r="W647" s="25"/>
    </row>
    <row r="648" spans="2:23" ht="14.25">
      <c r="B648" s="23"/>
      <c r="C648" s="23"/>
      <c r="D648" s="31"/>
      <c r="E648" s="31"/>
      <c r="F648" s="31"/>
      <c r="G648" s="25"/>
      <c r="H648" s="25"/>
      <c r="I648" s="25"/>
      <c r="J648" s="25"/>
      <c r="K648" s="25"/>
      <c r="L648" s="25"/>
      <c r="M648" s="25"/>
      <c r="N648" s="25"/>
      <c r="O648" s="25"/>
      <c r="P648" s="25"/>
      <c r="Q648" s="25"/>
      <c r="R648" s="25"/>
      <c r="S648" s="25"/>
      <c r="T648" s="25"/>
      <c r="U648" s="25"/>
      <c r="V648" s="25"/>
      <c r="W648" s="25"/>
    </row>
    <row r="649" spans="2:23" ht="14.25">
      <c r="B649" s="23"/>
      <c r="C649" s="23"/>
      <c r="D649" s="31"/>
      <c r="E649" s="31"/>
      <c r="F649" s="31"/>
      <c r="G649" s="25"/>
      <c r="H649" s="25"/>
      <c r="I649" s="25"/>
      <c r="J649" s="25"/>
      <c r="K649" s="25"/>
      <c r="L649" s="25"/>
      <c r="M649" s="25"/>
      <c r="N649" s="25"/>
      <c r="O649" s="25"/>
      <c r="P649" s="25"/>
      <c r="Q649" s="25"/>
      <c r="R649" s="25"/>
      <c r="S649" s="25"/>
      <c r="T649" s="25"/>
      <c r="U649" s="25"/>
      <c r="V649" s="25"/>
      <c r="W649" s="25"/>
    </row>
    <row r="650" spans="2:23" ht="14.25">
      <c r="B650" s="23"/>
      <c r="C650" s="23"/>
      <c r="D650" s="31"/>
      <c r="E650" s="31"/>
      <c r="F650" s="31"/>
      <c r="G650" s="25"/>
      <c r="H650" s="25"/>
      <c r="I650" s="25"/>
      <c r="J650" s="25"/>
      <c r="K650" s="25"/>
      <c r="L650" s="25"/>
      <c r="M650" s="25"/>
      <c r="N650" s="25"/>
      <c r="O650" s="25"/>
      <c r="P650" s="25"/>
      <c r="Q650" s="25"/>
      <c r="R650" s="25"/>
      <c r="S650" s="25"/>
      <c r="T650" s="25"/>
      <c r="U650" s="25"/>
      <c r="V650" s="25"/>
      <c r="W650" s="25"/>
    </row>
    <row r="651" spans="2:23" ht="14.25">
      <c r="B651" s="23"/>
      <c r="C651" s="23"/>
      <c r="D651" s="31"/>
      <c r="E651" s="31"/>
      <c r="F651" s="31"/>
      <c r="G651" s="25"/>
      <c r="H651" s="25"/>
      <c r="I651" s="25"/>
      <c r="J651" s="25"/>
      <c r="K651" s="25"/>
      <c r="L651" s="25"/>
      <c r="M651" s="25"/>
      <c r="N651" s="25"/>
      <c r="O651" s="25"/>
      <c r="P651" s="25"/>
      <c r="Q651" s="25"/>
      <c r="R651" s="25"/>
      <c r="S651" s="25"/>
      <c r="T651" s="25"/>
      <c r="U651" s="25"/>
      <c r="V651" s="25"/>
      <c r="W651" s="25"/>
    </row>
    <row r="652" spans="2:23" ht="14.25">
      <c r="B652" s="23"/>
      <c r="C652" s="23"/>
      <c r="D652" s="31"/>
      <c r="E652" s="31"/>
      <c r="F652" s="31"/>
      <c r="G652" s="25"/>
      <c r="H652" s="25"/>
      <c r="I652" s="25"/>
      <c r="J652" s="25"/>
      <c r="K652" s="25"/>
      <c r="L652" s="25"/>
      <c r="M652" s="25"/>
      <c r="N652" s="25"/>
      <c r="O652" s="25"/>
      <c r="P652" s="25"/>
      <c r="Q652" s="25"/>
      <c r="R652" s="25"/>
      <c r="S652" s="25"/>
      <c r="T652" s="25"/>
      <c r="U652" s="25"/>
      <c r="V652" s="25"/>
      <c r="W652" s="25"/>
    </row>
    <row r="653" spans="2:23" ht="14.25">
      <c r="B653" s="23"/>
      <c r="C653" s="23"/>
      <c r="D653" s="31"/>
      <c r="E653" s="31"/>
      <c r="F653" s="31"/>
      <c r="G653" s="25"/>
      <c r="H653" s="25"/>
      <c r="I653" s="25"/>
      <c r="J653" s="25"/>
      <c r="K653" s="25"/>
      <c r="L653" s="25"/>
      <c r="M653" s="25"/>
      <c r="N653" s="25"/>
      <c r="O653" s="25"/>
      <c r="P653" s="25"/>
      <c r="Q653" s="25"/>
      <c r="R653" s="25"/>
      <c r="S653" s="25"/>
      <c r="T653" s="25"/>
      <c r="U653" s="25"/>
      <c r="V653" s="25"/>
      <c r="W653" s="25"/>
    </row>
    <row r="654" spans="2:23" ht="14.25">
      <c r="B654" s="23"/>
      <c r="C654" s="23"/>
      <c r="D654" s="31"/>
      <c r="E654" s="31"/>
      <c r="F654" s="31"/>
      <c r="G654" s="25"/>
      <c r="H654" s="25"/>
      <c r="I654" s="25"/>
      <c r="J654" s="25"/>
      <c r="K654" s="25"/>
      <c r="L654" s="25"/>
      <c r="M654" s="25"/>
      <c r="N654" s="25"/>
      <c r="O654" s="25"/>
      <c r="P654" s="25"/>
      <c r="Q654" s="25"/>
      <c r="R654" s="25"/>
      <c r="S654" s="25"/>
      <c r="T654" s="25"/>
      <c r="U654" s="25"/>
      <c r="V654" s="25"/>
      <c r="W654" s="25"/>
    </row>
    <row r="655" spans="2:23" ht="14.25">
      <c r="B655" s="23"/>
      <c r="C655" s="23"/>
      <c r="D655" s="31"/>
      <c r="E655" s="31"/>
      <c r="F655" s="31"/>
      <c r="G655" s="25"/>
      <c r="H655" s="25"/>
      <c r="I655" s="25"/>
      <c r="J655" s="25"/>
      <c r="K655" s="25"/>
      <c r="L655" s="25"/>
      <c r="M655" s="25"/>
      <c r="N655" s="25"/>
      <c r="O655" s="25"/>
      <c r="P655" s="25"/>
      <c r="Q655" s="25"/>
      <c r="R655" s="25"/>
      <c r="S655" s="25"/>
      <c r="T655" s="25"/>
      <c r="U655" s="25"/>
      <c r="V655" s="25"/>
      <c r="W655" s="25"/>
    </row>
    <row r="656" spans="2:23" ht="14.25">
      <c r="B656" s="23"/>
      <c r="C656" s="23"/>
      <c r="D656" s="31"/>
      <c r="E656" s="31"/>
      <c r="F656" s="31"/>
      <c r="G656" s="25"/>
      <c r="H656" s="25"/>
      <c r="I656" s="25"/>
      <c r="J656" s="25"/>
      <c r="K656" s="25"/>
      <c r="L656" s="25"/>
      <c r="M656" s="25"/>
      <c r="N656" s="25"/>
      <c r="O656" s="25"/>
      <c r="P656" s="25"/>
      <c r="Q656" s="25"/>
      <c r="R656" s="25"/>
      <c r="S656" s="25"/>
      <c r="T656" s="25"/>
      <c r="U656" s="25"/>
      <c r="V656" s="25"/>
      <c r="W656" s="25"/>
    </row>
    <row r="657" spans="2:23" ht="14.25">
      <c r="B657" s="23"/>
      <c r="C657" s="23"/>
      <c r="D657" s="31"/>
      <c r="E657" s="31"/>
      <c r="F657" s="31"/>
      <c r="G657" s="25"/>
      <c r="H657" s="25"/>
      <c r="I657" s="25"/>
      <c r="J657" s="25"/>
      <c r="K657" s="25"/>
      <c r="L657" s="25"/>
      <c r="M657" s="25"/>
      <c r="N657" s="25"/>
      <c r="O657" s="25"/>
      <c r="P657" s="25"/>
      <c r="Q657" s="25"/>
      <c r="R657" s="25"/>
      <c r="S657" s="25"/>
      <c r="T657" s="25"/>
      <c r="U657" s="25"/>
      <c r="V657" s="25"/>
      <c r="W657" s="25"/>
    </row>
  </sheetData>
  <sheetProtection algorithmName="SHA-512" hashValue="U00UGpXZ6URoBSITs3+HUZMlJt0VH3TEoOXE7opNC6NmJ2t+Y9ahcBT7bUMl0hZK3e1OPiRGuTI+4IeJrCr9hQ==" saltValue="gS/RApvpUder33h6n+f4+g==" spinCount="100000" sheet="1" objects="1" scenarios="1"/>
  <protectedRanges>
    <protectedRange algorithmName="SHA-512" hashValue="mphHNTHS+P0C/uoHVodBb5Sj8Bb5Cwn36xsJdCPQN4IBAwUNFQpICvySYUJ64UzoRdkSLaTCf31choFU/WWAyA==" saltValue="hF2IUVthWCM+4EEEi6V0Ow==" spinCount="100000" sqref="E88:F88 F91 F84:F87 E18:F63 B11:F15 C8:D10 B16 B76 B26:D30 C24:D25 B32:D38 C31:D31 C39:D39 B57 B94:F95 B84:D91 B106:D108 C77:D78 C92:D93 B78 B82 C16:D23 B17:B23 B58:B64 C40:D76 B40:B42 B43:B56 B75 B66:B74 B65 C82 B79:B81 D82 C79:C81 E82 D79:D81 F79:F83 E79:E81" name="Range1"/>
    <protectedRange algorithmName="SHA-512" hashValue="mphHNTHS+P0C/uoHVodBb5Sj8Bb5Cwn36xsJdCPQN4IBAwUNFQpICvySYUJ64UzoRdkSLaTCf31choFU/WWAyA==" saltValue="hF2IUVthWCM+4EEEi6V0Ow==" spinCount="100000" sqref="B77" name="Range1_4"/>
    <protectedRange algorithmName="SHA-512" hashValue="mphHNTHS+P0C/uoHVodBb5Sj8Bb5Cwn36xsJdCPQN4IBAwUNFQpICvySYUJ64UzoRdkSLaTCf31choFU/WWAyA==" saltValue="hF2IUVthWCM+4EEEi6V0Ow==" spinCount="100000" sqref="B9 B92 B10 B93" name="Range1_1_1"/>
    <protectedRange algorithmName="SHA-512" hashValue="mphHNTHS+P0C/uoHVodBb5Sj8Bb5Cwn36xsJdCPQN4IBAwUNFQpICvySYUJ64UzoRdkSLaTCf31choFU/WWAyA==" saltValue="hF2IUVthWCM+4EEEi6V0Ow==" spinCount="100000" sqref="B8" name="Range1_1_1_1"/>
    <protectedRange algorithmName="SHA-512" hashValue="mphHNTHS+P0C/uoHVodBb5Sj8Bb5Cwn36xsJdCPQN4IBAwUNFQpICvySYUJ64UzoRdkSLaTCf31choFU/WWAyA==" saltValue="hF2IUVthWCM+4EEEi6V0Ow==" spinCount="100000" sqref="B24 B25 B31 B39" name="Range1_1"/>
  </protectedRanges>
  <mergeCells count="58">
    <mergeCell ref="F94:F95"/>
    <mergeCell ref="E19:F22"/>
    <mergeCell ref="E29:F30"/>
    <mergeCell ref="B82:B83"/>
    <mergeCell ref="C82:C83"/>
    <mergeCell ref="D82:D83"/>
    <mergeCell ref="E82:E83"/>
    <mergeCell ref="B93:G93"/>
    <mergeCell ref="B75:G75"/>
    <mergeCell ref="B92:G92"/>
    <mergeCell ref="F81:F86"/>
    <mergeCell ref="G82:G83"/>
    <mergeCell ref="B16:G16"/>
    <mergeCell ref="B24:G24"/>
    <mergeCell ref="B42:G42"/>
    <mergeCell ref="B57:G57"/>
    <mergeCell ref="B65:G65"/>
    <mergeCell ref="B17:G17"/>
    <mergeCell ref="E18:F18"/>
    <mergeCell ref="E23:F23"/>
    <mergeCell ref="E27:E28"/>
    <mergeCell ref="F27:F28"/>
    <mergeCell ref="E32:F35"/>
    <mergeCell ref="B25:G25"/>
    <mergeCell ref="B31:G31"/>
    <mergeCell ref="B39:G39"/>
    <mergeCell ref="E107:F107"/>
    <mergeCell ref="E44:F44"/>
    <mergeCell ref="E59:F59"/>
    <mergeCell ref="E50:F50"/>
    <mergeCell ref="E51:F51"/>
    <mergeCell ref="E53:F53"/>
    <mergeCell ref="E54:F54"/>
    <mergeCell ref="F89:F90"/>
    <mergeCell ref="E55:F55"/>
    <mergeCell ref="E56:F56"/>
    <mergeCell ref="E61:F64"/>
    <mergeCell ref="B76:G76"/>
    <mergeCell ref="B78:G78"/>
    <mergeCell ref="B80:G80"/>
    <mergeCell ref="B87:G87"/>
    <mergeCell ref="E106:F106"/>
    <mergeCell ref="B1:G1"/>
    <mergeCell ref="B10:G10"/>
    <mergeCell ref="B9:G9"/>
    <mergeCell ref="E108:F108"/>
    <mergeCell ref="E36:F38"/>
    <mergeCell ref="E49:F49"/>
    <mergeCell ref="E89:E90"/>
    <mergeCell ref="E46:F48"/>
    <mergeCell ref="E67:E74"/>
    <mergeCell ref="F67:F74"/>
    <mergeCell ref="B43:G43"/>
    <mergeCell ref="B45:G45"/>
    <mergeCell ref="B52:G52"/>
    <mergeCell ref="B58:G58"/>
    <mergeCell ref="B60:G60"/>
    <mergeCell ref="B66:G66"/>
  </mergeCells>
  <conditionalFormatting sqref="B53:B56">
    <cfRule type="cellIs" dxfId="75" priority="34" operator="equal">
      <formula>"Not Mandatory"</formula>
    </cfRule>
    <cfRule type="cellIs" dxfId="74" priority="35" operator="equal">
      <formula>"Mandatory"</formula>
    </cfRule>
  </conditionalFormatting>
  <conditionalFormatting sqref="D84:E86 D106:E108">
    <cfRule type="cellIs" dxfId="73" priority="25" operator="equal">
      <formula>"Validate"</formula>
    </cfRule>
    <cfRule type="cellIs" dxfId="72" priority="26" operator="equal">
      <formula>"No"</formula>
    </cfRule>
    <cfRule type="cellIs" dxfId="71" priority="27" operator="equal">
      <formula>"Yes"</formula>
    </cfRule>
  </conditionalFormatting>
  <conditionalFormatting sqref="D11:F15 D18:E19 D20:D22 D23:E23 D26:F27 D28:D30 E29 D32:E32 D33:D35 D36:E36 D37:D38 E40:F40 D40:D41 D44:E44 E46 D46:D51 E49:E51 D53:E56 D59:E59 E61 B61:B63 D61:D64 D67:D74 D77:F77 D79:F79 D88:D91 F88:F91 D94:F94 D95:E95">
    <cfRule type="cellIs" dxfId="70" priority="31" operator="equal">
      <formula>"Validate"</formula>
    </cfRule>
    <cfRule type="cellIs" dxfId="69" priority="32" operator="equal">
      <formula>"No"</formula>
    </cfRule>
    <cfRule type="cellIs" dxfId="68" priority="33" operator="equal">
      <formula>"Yes"</formula>
    </cfRule>
  </conditionalFormatting>
  <conditionalFormatting sqref="D81:F82">
    <cfRule type="cellIs" dxfId="67" priority="16" operator="equal">
      <formula>"Validate"</formula>
    </cfRule>
    <cfRule type="cellIs" dxfId="66" priority="17" operator="equal">
      <formula>"No"</formula>
    </cfRule>
    <cfRule type="cellIs" dxfId="65" priority="18" operator="equal">
      <formula>"Yes"</formula>
    </cfRule>
  </conditionalFormatting>
  <conditionalFormatting sqref="E88:F89">
    <cfRule type="cellIs" dxfId="64" priority="4" operator="equal">
      <formula>"Validate"</formula>
    </cfRule>
    <cfRule type="cellIs" dxfId="63" priority="5" operator="equal">
      <formula>"No"</formula>
    </cfRule>
    <cfRule type="cellIs" dxfId="62" priority="6" operator="equal">
      <formula>"Yes"</formula>
    </cfRule>
  </conditionalFormatting>
  <conditionalFormatting sqref="E91:F91">
    <cfRule type="cellIs" dxfId="61" priority="10" operator="equal">
      <formula>"Validate"</formula>
    </cfRule>
    <cfRule type="cellIs" dxfId="60" priority="11" operator="equal">
      <formula>"No"</formula>
    </cfRule>
    <cfRule type="cellIs" dxfId="59" priority="12" operator="equal">
      <formula>"Yes"</formula>
    </cfRule>
  </conditionalFormatting>
  <hyperlinks>
    <hyperlink ref="B4" location="Cover!A1" display="Back to Cover" xr:uid="{47B3C8B4-4C3D-4769-A519-7FE15E7DB0A7}"/>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62EBF-C69A-4FDA-97E5-5B9218F4E8B6}">
  <sheetPr>
    <tabColor rgb="FFA3CF62"/>
  </sheetPr>
  <dimension ref="A1:W668"/>
  <sheetViews>
    <sheetView showGridLines="0" zoomScale="80" zoomScaleNormal="80" workbookViewId="0">
      <pane xSplit="1" ySplit="8" topLeftCell="B9" activePane="bottomRight" state="frozen"/>
      <selection pane="topRight" activeCell="B1" sqref="B1"/>
      <selection pane="bottomLeft" activeCell="A6" sqref="A6"/>
      <selection pane="bottomRight" activeCell="B6" sqref="B6"/>
    </sheetView>
  </sheetViews>
  <sheetFormatPr defaultColWidth="13.875" defaultRowHeight="11.25"/>
  <cols>
    <col min="1" max="1" width="4.625" customWidth="1"/>
    <col min="2" max="2" width="70.625" style="10" customWidth="1"/>
    <col min="3" max="3" width="20.625" style="10" customWidth="1"/>
    <col min="4" max="4" width="13.625" customWidth="1"/>
    <col min="5" max="5" width="48" customWidth="1"/>
    <col min="6" max="6" width="31.5" customWidth="1"/>
    <col min="7" max="7" width="30.625" customWidth="1"/>
    <col min="8" max="8" width="19.625" customWidth="1"/>
    <col min="9" max="23" width="8.625" customWidth="1"/>
  </cols>
  <sheetData>
    <row r="1" spans="1:23" ht="48.95" customHeight="1">
      <c r="A1" s="140"/>
      <c r="B1" s="735"/>
      <c r="C1" s="735"/>
      <c r="D1" s="735"/>
      <c r="E1" s="735"/>
      <c r="F1" s="735"/>
      <c r="G1" s="735"/>
    </row>
    <row r="2" spans="1:23" ht="24" customHeight="1">
      <c r="A2" s="90"/>
      <c r="B2" s="118" t="s">
        <v>249</v>
      </c>
      <c r="C2" s="118"/>
      <c r="D2" s="118"/>
      <c r="E2" s="118"/>
      <c r="F2" s="118"/>
      <c r="G2" s="118"/>
    </row>
    <row r="4" spans="1:23" ht="21">
      <c r="B4" s="281" t="s">
        <v>666</v>
      </c>
      <c r="C4" s="281"/>
      <c r="D4" s="281"/>
      <c r="E4" s="281"/>
      <c r="F4" s="281"/>
      <c r="G4" s="281"/>
      <c r="H4" s="25"/>
      <c r="I4" s="25"/>
      <c r="J4" s="25"/>
      <c r="K4" s="25"/>
      <c r="L4" s="25"/>
      <c r="M4" s="25"/>
      <c r="N4" s="25"/>
      <c r="O4" s="25"/>
      <c r="P4" s="25"/>
      <c r="Q4" s="25"/>
      <c r="R4" s="25"/>
      <c r="S4" s="25"/>
      <c r="T4" s="25"/>
      <c r="U4" s="25"/>
      <c r="V4" s="25"/>
      <c r="W4" s="25"/>
    </row>
    <row r="5" spans="1:23" ht="19.5">
      <c r="B5" s="27"/>
      <c r="C5" s="74"/>
      <c r="D5" s="695"/>
      <c r="E5" s="695"/>
      <c r="F5" s="15"/>
      <c r="G5" s="25"/>
      <c r="H5" s="25"/>
      <c r="I5" s="25"/>
      <c r="J5" s="25"/>
      <c r="K5" s="25"/>
      <c r="L5" s="25"/>
      <c r="M5" s="25"/>
      <c r="N5" s="25"/>
      <c r="O5" s="25"/>
      <c r="P5" s="25"/>
      <c r="Q5" s="25"/>
      <c r="R5" s="25"/>
      <c r="S5" s="25"/>
      <c r="T5" s="25"/>
      <c r="U5" s="25"/>
      <c r="V5" s="25"/>
      <c r="W5" s="25"/>
    </row>
    <row r="6" spans="1:23" ht="21">
      <c r="B6" s="141" t="s">
        <v>405</v>
      </c>
      <c r="C6" s="141"/>
      <c r="D6" s="141"/>
      <c r="E6" s="141"/>
      <c r="F6" s="141"/>
      <c r="G6" s="141"/>
      <c r="H6" s="25"/>
      <c r="I6" s="25"/>
      <c r="J6" s="25"/>
      <c r="K6" s="25"/>
      <c r="L6" s="25"/>
      <c r="M6" s="25"/>
      <c r="N6" s="25"/>
      <c r="O6" s="25"/>
      <c r="P6" s="25"/>
      <c r="Q6" s="25"/>
      <c r="R6" s="25"/>
      <c r="S6" s="25"/>
      <c r="T6" s="25"/>
      <c r="U6" s="25"/>
      <c r="V6" s="25"/>
      <c r="W6" s="25"/>
    </row>
    <row r="7" spans="1:23" s="30" customFormat="1" ht="21">
      <c r="B7" s="92" t="s">
        <v>15</v>
      </c>
      <c r="C7" s="92"/>
      <c r="D7" s="92"/>
      <c r="E7" s="92"/>
      <c r="F7" s="92"/>
      <c r="G7" s="92"/>
      <c r="H7" s="29"/>
      <c r="I7" s="29"/>
      <c r="J7" s="29"/>
      <c r="K7" s="29"/>
      <c r="L7" s="29"/>
      <c r="M7" s="29"/>
      <c r="N7" s="29"/>
      <c r="O7" s="29"/>
      <c r="P7" s="29"/>
      <c r="Q7" s="29"/>
      <c r="R7" s="29"/>
      <c r="S7" s="29"/>
      <c r="T7" s="29"/>
      <c r="U7" s="29"/>
      <c r="V7" s="29"/>
      <c r="W7" s="29"/>
    </row>
    <row r="8" spans="1:23" s="77" customFormat="1" ht="54" customHeight="1">
      <c r="B8" s="156" t="s">
        <v>603</v>
      </c>
      <c r="C8" s="151" t="s">
        <v>406</v>
      </c>
      <c r="D8" s="152" t="s">
        <v>407</v>
      </c>
      <c r="E8" s="153" t="s">
        <v>408</v>
      </c>
      <c r="F8" s="153" t="s">
        <v>409</v>
      </c>
      <c r="G8" s="153" t="s">
        <v>669</v>
      </c>
      <c r="H8" s="76"/>
      <c r="I8" s="76"/>
      <c r="J8" s="76"/>
      <c r="K8" s="76"/>
      <c r="L8" s="76"/>
      <c r="M8" s="76"/>
      <c r="N8" s="76"/>
      <c r="O8" s="76"/>
      <c r="P8" s="76"/>
      <c r="Q8" s="76"/>
      <c r="R8" s="76"/>
      <c r="S8" s="76"/>
      <c r="T8" s="76"/>
      <c r="U8" s="76"/>
      <c r="V8" s="76"/>
      <c r="W8" s="76"/>
    </row>
    <row r="9" spans="1:23" s="77" customFormat="1" ht="18.95" customHeight="1" thickBot="1">
      <c r="B9" s="746" t="s">
        <v>365</v>
      </c>
      <c r="C9" s="746"/>
      <c r="D9" s="746"/>
      <c r="E9" s="746"/>
      <c r="F9" s="746"/>
      <c r="G9" s="746"/>
      <c r="H9" s="76"/>
      <c r="I9" s="50"/>
      <c r="J9" s="76"/>
      <c r="K9" s="76"/>
      <c r="L9" s="76"/>
      <c r="M9" s="76"/>
      <c r="N9" s="76"/>
      <c r="O9" s="76"/>
      <c r="P9" s="76"/>
      <c r="Q9" s="76"/>
      <c r="R9" s="76"/>
      <c r="S9" s="76"/>
      <c r="T9" s="76"/>
      <c r="U9" s="76"/>
      <c r="V9" s="76"/>
      <c r="W9" s="76"/>
    </row>
    <row r="10" spans="1:23" s="77" customFormat="1" ht="15" customHeight="1" thickBot="1">
      <c r="B10" s="780" t="s">
        <v>1082</v>
      </c>
      <c r="C10" s="780"/>
      <c r="D10" s="780"/>
      <c r="E10" s="780"/>
      <c r="F10" s="780"/>
      <c r="G10" s="780"/>
      <c r="H10" s="76"/>
      <c r="I10" s="50"/>
      <c r="J10" s="76"/>
      <c r="K10" s="76"/>
      <c r="L10" s="76"/>
      <c r="M10" s="76"/>
      <c r="N10" s="76"/>
      <c r="O10" s="76"/>
      <c r="P10" s="76"/>
      <c r="Q10" s="76"/>
      <c r="R10" s="76"/>
      <c r="S10" s="76"/>
      <c r="T10" s="76"/>
      <c r="U10" s="76"/>
      <c r="V10" s="76"/>
      <c r="W10" s="76"/>
    </row>
    <row r="11" spans="1:23" s="77" customFormat="1" ht="40.5" customHeight="1">
      <c r="B11" s="211" t="s">
        <v>1770</v>
      </c>
      <c r="C11" s="209" t="s">
        <v>467</v>
      </c>
      <c r="D11" s="210" t="s">
        <v>1083</v>
      </c>
      <c r="E11" s="282">
        <v>681.82</v>
      </c>
      <c r="F11" s="212" t="s">
        <v>1084</v>
      </c>
      <c r="G11" s="220" t="s">
        <v>1085</v>
      </c>
      <c r="H11" s="76"/>
      <c r="J11" s="76"/>
      <c r="K11" s="76"/>
      <c r="L11" s="76"/>
      <c r="M11" s="76"/>
      <c r="N11" s="76"/>
      <c r="O11" s="76"/>
      <c r="P11" s="76"/>
      <c r="Q11" s="76"/>
      <c r="R11" s="76"/>
      <c r="S11" s="76"/>
      <c r="T11" s="76"/>
      <c r="U11" s="76"/>
      <c r="V11" s="76"/>
      <c r="W11" s="76"/>
    </row>
    <row r="12" spans="1:23" s="77" customFormat="1" ht="32.25" customHeight="1">
      <c r="B12" s="355" t="s">
        <v>1771</v>
      </c>
      <c r="C12" s="356" t="s">
        <v>467</v>
      </c>
      <c r="D12" s="357" t="s">
        <v>1083</v>
      </c>
      <c r="E12" s="374">
        <v>5602.88</v>
      </c>
      <c r="F12" s="381" t="s">
        <v>1084</v>
      </c>
      <c r="G12" s="359" t="s">
        <v>1085</v>
      </c>
      <c r="H12" s="76"/>
      <c r="J12" s="76"/>
      <c r="K12" s="76"/>
      <c r="L12" s="76"/>
      <c r="M12" s="76"/>
      <c r="N12" s="76"/>
      <c r="O12" s="76"/>
      <c r="P12" s="76"/>
      <c r="Q12" s="76"/>
      <c r="R12" s="76"/>
      <c r="S12" s="76"/>
      <c r="T12" s="76"/>
      <c r="U12" s="76"/>
      <c r="V12" s="76"/>
      <c r="W12" s="76"/>
    </row>
    <row r="13" spans="1:23" s="77" customFormat="1" ht="15.75" thickBot="1">
      <c r="B13" s="779" t="s">
        <v>1086</v>
      </c>
      <c r="C13" s="779"/>
      <c r="D13" s="779"/>
      <c r="E13" s="779"/>
      <c r="F13" s="779"/>
      <c r="G13" s="779"/>
      <c r="H13" s="76"/>
      <c r="J13" s="76"/>
      <c r="K13" s="76"/>
      <c r="L13" s="76"/>
      <c r="M13" s="76"/>
      <c r="N13" s="76"/>
      <c r="O13" s="76"/>
      <c r="P13" s="76"/>
      <c r="Q13" s="76"/>
      <c r="R13" s="76"/>
      <c r="S13" s="76"/>
      <c r="T13" s="76"/>
      <c r="U13" s="76"/>
      <c r="V13" s="76"/>
      <c r="W13" s="76"/>
    </row>
    <row r="14" spans="1:23" s="77" customFormat="1" ht="20.100000000000001" customHeight="1">
      <c r="B14" s="284" t="s">
        <v>1774</v>
      </c>
      <c r="C14" s="209" t="s">
        <v>467</v>
      </c>
      <c r="D14" s="210" t="s">
        <v>1083</v>
      </c>
      <c r="E14" s="285">
        <f>SUM(E15:E16)</f>
        <v>1948052</v>
      </c>
      <c r="F14" s="285">
        <f>SUM(F15:F16)</f>
        <v>0</v>
      </c>
      <c r="G14" s="220" t="s">
        <v>1085</v>
      </c>
      <c r="H14" s="76"/>
      <c r="J14" s="76"/>
      <c r="K14" s="76"/>
      <c r="L14" s="76"/>
      <c r="M14" s="76"/>
      <c r="N14" s="76"/>
      <c r="O14" s="76"/>
      <c r="P14" s="76"/>
      <c r="Q14" s="76"/>
      <c r="R14" s="76"/>
      <c r="S14" s="76"/>
      <c r="T14" s="76"/>
      <c r="U14" s="76"/>
      <c r="V14" s="76"/>
      <c r="W14" s="76"/>
    </row>
    <row r="15" spans="1:23" s="77" customFormat="1" ht="30">
      <c r="B15" s="286" t="s">
        <v>1087</v>
      </c>
      <c r="C15" s="214" t="s">
        <v>467</v>
      </c>
      <c r="D15" s="215" t="s">
        <v>1083</v>
      </c>
      <c r="E15" s="283">
        <v>1612011</v>
      </c>
      <c r="F15" s="216" t="s">
        <v>1088</v>
      </c>
      <c r="G15" s="275" t="s">
        <v>1085</v>
      </c>
      <c r="H15" s="76"/>
      <c r="J15" s="76"/>
      <c r="K15" s="76"/>
      <c r="L15" s="76"/>
      <c r="M15" s="76"/>
      <c r="N15" s="76"/>
      <c r="O15" s="76"/>
      <c r="P15" s="76"/>
      <c r="Q15" s="76"/>
      <c r="R15" s="76"/>
      <c r="S15" s="76"/>
      <c r="T15" s="76"/>
      <c r="U15" s="76"/>
      <c r="V15" s="76"/>
      <c r="W15" s="76"/>
    </row>
    <row r="16" spans="1:23" s="77" customFormat="1" ht="30">
      <c r="B16" s="370" t="s">
        <v>1089</v>
      </c>
      <c r="C16" s="356" t="s">
        <v>467</v>
      </c>
      <c r="D16" s="357" t="s">
        <v>1083</v>
      </c>
      <c r="E16" s="374">
        <v>336041</v>
      </c>
      <c r="F16" s="381" t="s">
        <v>1088</v>
      </c>
      <c r="G16" s="359" t="s">
        <v>1085</v>
      </c>
      <c r="H16" s="76"/>
      <c r="I16" s="76"/>
      <c r="J16" s="76"/>
      <c r="K16" s="76"/>
      <c r="L16" s="76"/>
      <c r="M16" s="76"/>
      <c r="N16" s="76"/>
      <c r="O16" s="76"/>
      <c r="P16" s="76"/>
      <c r="Q16" s="76"/>
      <c r="R16" s="76"/>
      <c r="S16" s="76"/>
      <c r="T16" s="76"/>
      <c r="U16" s="76"/>
      <c r="V16" s="76"/>
      <c r="W16" s="76"/>
    </row>
    <row r="17" spans="2:23" s="77" customFormat="1" ht="15.75" thickBot="1">
      <c r="B17" s="779" t="s">
        <v>1090</v>
      </c>
      <c r="C17" s="779"/>
      <c r="D17" s="779"/>
      <c r="E17" s="779"/>
      <c r="F17" s="779"/>
      <c r="G17" s="779"/>
      <c r="H17" s="76"/>
      <c r="I17" s="76"/>
      <c r="J17" s="76"/>
      <c r="K17" s="76"/>
      <c r="L17" s="76"/>
      <c r="M17" s="76"/>
      <c r="N17" s="76"/>
      <c r="O17" s="76"/>
      <c r="P17" s="76"/>
      <c r="Q17" s="76"/>
      <c r="R17" s="76"/>
      <c r="S17" s="76"/>
      <c r="T17" s="76"/>
      <c r="U17" s="76"/>
      <c r="V17" s="76"/>
      <c r="W17" s="76"/>
    </row>
    <row r="18" spans="2:23" s="77" customFormat="1" ht="30">
      <c r="B18" s="284" t="s">
        <v>1772</v>
      </c>
      <c r="C18" s="209" t="s">
        <v>467</v>
      </c>
      <c r="D18" s="209" t="s">
        <v>1083</v>
      </c>
      <c r="E18" s="285">
        <f>SUM(E19+E23)</f>
        <v>681328</v>
      </c>
      <c r="F18" s="285">
        <f>SUM(F19+F23)</f>
        <v>0</v>
      </c>
      <c r="G18" s="198" t="s">
        <v>1091</v>
      </c>
      <c r="H18" s="76"/>
      <c r="I18" s="76"/>
      <c r="J18" s="76"/>
      <c r="K18" s="76"/>
      <c r="L18" s="76"/>
      <c r="M18" s="76"/>
      <c r="N18" s="76"/>
      <c r="O18" s="76"/>
      <c r="P18" s="76"/>
      <c r="Q18" s="76"/>
      <c r="R18" s="76"/>
      <c r="S18" s="76"/>
      <c r="T18" s="76"/>
      <c r="U18" s="76"/>
      <c r="V18" s="76"/>
      <c r="W18" s="76"/>
    </row>
    <row r="19" spans="2:23" s="77" customFormat="1" ht="30">
      <c r="B19" s="287" t="s">
        <v>1092</v>
      </c>
      <c r="C19" s="214" t="s">
        <v>467</v>
      </c>
      <c r="D19" s="214" t="s">
        <v>1083</v>
      </c>
      <c r="E19" s="288">
        <f>SUM(E20:E22)</f>
        <v>653028</v>
      </c>
      <c r="F19" s="288">
        <f>SUM(F20:F22)</f>
        <v>0</v>
      </c>
      <c r="G19" s="200" t="s">
        <v>1091</v>
      </c>
      <c r="H19" s="76"/>
      <c r="I19" s="76"/>
      <c r="J19" s="76"/>
      <c r="K19" s="76"/>
      <c r="L19" s="76"/>
      <c r="M19" s="76"/>
      <c r="N19" s="76"/>
      <c r="O19" s="76"/>
      <c r="P19" s="76"/>
      <c r="Q19" s="76"/>
      <c r="R19" s="76"/>
      <c r="S19" s="76"/>
      <c r="T19" s="76"/>
      <c r="U19" s="76"/>
      <c r="V19" s="76"/>
      <c r="W19" s="76"/>
    </row>
    <row r="20" spans="2:23" s="77" customFormat="1" ht="30">
      <c r="B20" s="289" t="s">
        <v>1093</v>
      </c>
      <c r="C20" s="214" t="s">
        <v>467</v>
      </c>
      <c r="D20" s="214" t="s">
        <v>1083</v>
      </c>
      <c r="E20" s="283">
        <v>653028</v>
      </c>
      <c r="F20" s="216" t="s">
        <v>1084</v>
      </c>
      <c r="G20" s="200" t="s">
        <v>1091</v>
      </c>
      <c r="H20" s="76"/>
      <c r="I20" s="76"/>
      <c r="J20" s="76"/>
      <c r="K20" s="76"/>
      <c r="L20" s="76"/>
      <c r="M20" s="76"/>
      <c r="N20" s="76"/>
      <c r="O20" s="76"/>
      <c r="P20" s="76"/>
      <c r="Q20" s="76"/>
      <c r="R20" s="76"/>
      <c r="S20" s="76"/>
      <c r="T20" s="76"/>
      <c r="U20" s="76"/>
      <c r="V20" s="76"/>
      <c r="W20" s="76"/>
    </row>
    <row r="21" spans="2:23" s="77" customFormat="1" ht="30">
      <c r="B21" s="289" t="s">
        <v>1094</v>
      </c>
      <c r="C21" s="214" t="s">
        <v>467</v>
      </c>
      <c r="D21" s="214" t="s">
        <v>1083</v>
      </c>
      <c r="E21" s="283">
        <v>0</v>
      </c>
      <c r="F21" s="216" t="s">
        <v>1084</v>
      </c>
      <c r="G21" s="200" t="s">
        <v>1091</v>
      </c>
      <c r="H21" s="76"/>
      <c r="I21" s="76"/>
      <c r="J21" s="76"/>
      <c r="K21" s="76"/>
      <c r="L21" s="76"/>
      <c r="M21" s="76"/>
      <c r="N21" s="76"/>
      <c r="O21" s="76"/>
      <c r="P21" s="76"/>
      <c r="Q21" s="76"/>
      <c r="R21" s="76"/>
      <c r="S21" s="76"/>
      <c r="T21" s="76"/>
      <c r="U21" s="76"/>
      <c r="V21" s="76"/>
      <c r="W21" s="76"/>
    </row>
    <row r="22" spans="2:23" s="77" customFormat="1" ht="30">
      <c r="B22" s="289" t="s">
        <v>1095</v>
      </c>
      <c r="C22" s="214" t="s">
        <v>467</v>
      </c>
      <c r="D22" s="214" t="s">
        <v>1083</v>
      </c>
      <c r="E22" s="283">
        <v>0</v>
      </c>
      <c r="F22" s="216" t="s">
        <v>1084</v>
      </c>
      <c r="G22" s="200" t="s">
        <v>1091</v>
      </c>
      <c r="H22" s="76"/>
      <c r="I22" s="76"/>
      <c r="J22" s="76"/>
      <c r="K22" s="76"/>
      <c r="L22" s="76"/>
      <c r="M22" s="76"/>
      <c r="N22" s="76"/>
      <c r="O22" s="76"/>
      <c r="P22" s="76"/>
      <c r="Q22" s="76"/>
      <c r="R22" s="76"/>
      <c r="S22" s="76"/>
      <c r="T22" s="76"/>
      <c r="U22" s="76"/>
      <c r="V22" s="76"/>
      <c r="W22" s="76"/>
    </row>
    <row r="23" spans="2:23" s="77" customFormat="1" ht="30">
      <c r="B23" s="287" t="s">
        <v>1096</v>
      </c>
      <c r="C23" s="214" t="s">
        <v>467</v>
      </c>
      <c r="D23" s="214" t="s">
        <v>1083</v>
      </c>
      <c r="E23" s="288">
        <f>SUM(E24:E26)</f>
        <v>28300</v>
      </c>
      <c r="F23" s="288">
        <f>SUM(F24:F26)</f>
        <v>0</v>
      </c>
      <c r="G23" s="200" t="s">
        <v>1091</v>
      </c>
      <c r="H23" s="76"/>
      <c r="I23" s="76"/>
      <c r="J23" s="76"/>
      <c r="K23" s="76"/>
      <c r="L23" s="76"/>
      <c r="M23" s="76"/>
      <c r="N23" s="76"/>
      <c r="O23" s="76"/>
      <c r="P23" s="76"/>
      <c r="Q23" s="76"/>
      <c r="R23" s="76"/>
      <c r="S23" s="76"/>
      <c r="T23" s="76"/>
      <c r="U23" s="76"/>
      <c r="V23" s="76"/>
      <c r="W23" s="76"/>
    </row>
    <row r="24" spans="2:23" s="77" customFormat="1" ht="30">
      <c r="B24" s="289" t="s">
        <v>1093</v>
      </c>
      <c r="C24" s="214" t="s">
        <v>467</v>
      </c>
      <c r="D24" s="214" t="s">
        <v>1083</v>
      </c>
      <c r="E24" s="283">
        <v>28300</v>
      </c>
      <c r="F24" s="216" t="s">
        <v>1084</v>
      </c>
      <c r="G24" s="200" t="s">
        <v>1091</v>
      </c>
      <c r="H24" s="76"/>
      <c r="I24" s="76"/>
      <c r="J24" s="76"/>
      <c r="K24" s="76"/>
      <c r="L24" s="76"/>
      <c r="M24" s="76"/>
      <c r="N24" s="76"/>
      <c r="O24" s="76"/>
      <c r="P24" s="76"/>
      <c r="Q24" s="76"/>
      <c r="R24" s="76"/>
      <c r="S24" s="76"/>
      <c r="T24" s="76"/>
      <c r="U24" s="76"/>
      <c r="V24" s="76"/>
      <c r="W24" s="76"/>
    </row>
    <row r="25" spans="2:23" s="77" customFormat="1" ht="30">
      <c r="B25" s="289" t="s">
        <v>1094</v>
      </c>
      <c r="C25" s="214" t="s">
        <v>467</v>
      </c>
      <c r="D25" s="214" t="s">
        <v>1083</v>
      </c>
      <c r="E25" s="283">
        <v>0</v>
      </c>
      <c r="F25" s="383" t="s">
        <v>1084</v>
      </c>
      <c r="G25" s="200" t="s">
        <v>1091</v>
      </c>
      <c r="H25" s="76"/>
      <c r="I25" s="76"/>
      <c r="J25" s="76"/>
      <c r="K25" s="76"/>
      <c r="L25" s="76"/>
      <c r="M25" s="76"/>
      <c r="N25" s="76"/>
      <c r="O25" s="76"/>
      <c r="P25" s="76"/>
      <c r="Q25" s="76"/>
      <c r="R25" s="76"/>
      <c r="S25" s="76"/>
      <c r="T25" s="76"/>
      <c r="U25" s="76"/>
      <c r="V25" s="76"/>
      <c r="W25" s="76"/>
    </row>
    <row r="26" spans="2:23" s="77" customFormat="1" ht="30">
      <c r="B26" s="375" t="s">
        <v>1095</v>
      </c>
      <c r="C26" s="356" t="s">
        <v>467</v>
      </c>
      <c r="D26" s="356" t="s">
        <v>1083</v>
      </c>
      <c r="E26" s="374">
        <v>0</v>
      </c>
      <c r="F26" s="592" t="s">
        <v>1084</v>
      </c>
      <c r="G26" s="360" t="s">
        <v>1091</v>
      </c>
      <c r="H26" s="76"/>
      <c r="I26" s="76"/>
      <c r="J26" s="76"/>
      <c r="K26" s="76"/>
      <c r="L26" s="76"/>
      <c r="M26" s="76"/>
      <c r="N26" s="76"/>
      <c r="O26" s="76"/>
      <c r="P26" s="76"/>
      <c r="Q26" s="76"/>
      <c r="R26" s="76"/>
      <c r="S26" s="76"/>
      <c r="T26" s="76"/>
      <c r="U26" s="76"/>
      <c r="V26" s="76"/>
      <c r="W26" s="76"/>
    </row>
    <row r="27" spans="2:23" s="77" customFormat="1" ht="15.75" thickBot="1">
      <c r="B27" s="779" t="s">
        <v>1097</v>
      </c>
      <c r="C27" s="779"/>
      <c r="D27" s="779"/>
      <c r="E27" s="779"/>
      <c r="F27" s="779"/>
      <c r="G27" s="779"/>
      <c r="H27" s="76"/>
      <c r="I27" s="76"/>
      <c r="J27" s="76"/>
      <c r="K27" s="76"/>
      <c r="L27" s="76"/>
      <c r="M27" s="76"/>
      <c r="N27" s="76"/>
      <c r="O27" s="76"/>
      <c r="P27" s="76"/>
      <c r="Q27" s="76"/>
      <c r="R27" s="76"/>
      <c r="S27" s="76"/>
      <c r="T27" s="76"/>
      <c r="U27" s="76"/>
      <c r="V27" s="76"/>
      <c r="W27" s="76"/>
    </row>
    <row r="28" spans="2:23" s="77" customFormat="1" ht="20.100000000000001" customHeight="1">
      <c r="B28" s="284" t="s">
        <v>1773</v>
      </c>
      <c r="C28" s="209" t="s">
        <v>467</v>
      </c>
      <c r="D28" s="209" t="s">
        <v>1083</v>
      </c>
      <c r="E28" s="290">
        <f>SUM(E29+E33)</f>
        <v>1266724</v>
      </c>
      <c r="F28" s="290">
        <f>SUM(F29+F33)</f>
        <v>0</v>
      </c>
      <c r="G28" s="198" t="s">
        <v>1098</v>
      </c>
      <c r="H28" s="76"/>
      <c r="I28" s="76"/>
      <c r="J28" s="76"/>
      <c r="K28" s="76"/>
      <c r="L28" s="76"/>
      <c r="M28" s="76"/>
      <c r="N28" s="76"/>
      <c r="O28" s="76"/>
      <c r="P28" s="76"/>
      <c r="Q28" s="76"/>
      <c r="R28" s="76"/>
      <c r="S28" s="76"/>
      <c r="T28" s="76"/>
      <c r="U28" s="76"/>
      <c r="V28" s="76"/>
      <c r="W28" s="76"/>
    </row>
    <row r="29" spans="2:23" s="77" customFormat="1" ht="20.100000000000001" customHeight="1">
      <c r="B29" s="287" t="s">
        <v>1099</v>
      </c>
      <c r="C29" s="214" t="s">
        <v>467</v>
      </c>
      <c r="D29" s="214" t="s">
        <v>1083</v>
      </c>
      <c r="E29" s="291">
        <f>SUM(E30:E32)</f>
        <v>958983</v>
      </c>
      <c r="F29" s="291">
        <f>SUM(F30:F32)</f>
        <v>0</v>
      </c>
      <c r="G29" s="200" t="s">
        <v>1098</v>
      </c>
      <c r="H29" s="76"/>
      <c r="I29" s="76"/>
      <c r="J29" s="76"/>
      <c r="K29" s="76"/>
      <c r="L29" s="76"/>
      <c r="M29" s="76"/>
      <c r="N29" s="76"/>
      <c r="O29" s="76"/>
      <c r="P29" s="76"/>
      <c r="Q29" s="76"/>
      <c r="R29" s="76"/>
      <c r="S29" s="76"/>
      <c r="T29" s="76"/>
      <c r="U29" s="76"/>
      <c r="V29" s="76"/>
      <c r="W29" s="76"/>
    </row>
    <row r="30" spans="2:23" s="77" customFormat="1" ht="30">
      <c r="B30" s="289" t="s">
        <v>1100</v>
      </c>
      <c r="C30" s="214" t="s">
        <v>467</v>
      </c>
      <c r="D30" s="214" t="s">
        <v>1083</v>
      </c>
      <c r="E30" s="292">
        <v>0</v>
      </c>
      <c r="F30" s="383" t="s">
        <v>1088</v>
      </c>
      <c r="G30" s="200" t="s">
        <v>1098</v>
      </c>
      <c r="H30" s="76"/>
      <c r="I30" s="76"/>
      <c r="J30" s="76"/>
      <c r="K30" s="76"/>
      <c r="L30" s="76"/>
      <c r="M30" s="76"/>
      <c r="N30" s="76"/>
      <c r="O30" s="76"/>
      <c r="P30" s="76"/>
      <c r="Q30" s="76"/>
      <c r="R30" s="76"/>
      <c r="S30" s="76"/>
      <c r="T30" s="76"/>
      <c r="U30" s="76"/>
      <c r="V30" s="76"/>
      <c r="W30" s="76"/>
    </row>
    <row r="31" spans="2:23" s="77" customFormat="1" ht="30">
      <c r="B31" s="289" t="s">
        <v>1101</v>
      </c>
      <c r="C31" s="214" t="s">
        <v>467</v>
      </c>
      <c r="D31" s="214" t="s">
        <v>1083</v>
      </c>
      <c r="E31" s="292">
        <v>958983</v>
      </c>
      <c r="F31" s="383" t="s">
        <v>1088</v>
      </c>
      <c r="G31" s="200" t="s">
        <v>1098</v>
      </c>
      <c r="H31" s="76"/>
      <c r="I31" s="76"/>
      <c r="J31" s="76"/>
      <c r="K31" s="76"/>
      <c r="L31" s="76"/>
      <c r="M31" s="76"/>
      <c r="N31" s="76"/>
      <c r="O31" s="76"/>
      <c r="P31" s="76"/>
      <c r="Q31" s="76"/>
      <c r="R31" s="76"/>
      <c r="S31" s="76"/>
      <c r="T31" s="76"/>
      <c r="U31" s="76"/>
      <c r="V31" s="76"/>
      <c r="W31" s="76"/>
    </row>
    <row r="32" spans="2:23" s="77" customFormat="1" ht="30">
      <c r="B32" s="289" t="s">
        <v>1102</v>
      </c>
      <c r="C32" s="214" t="s">
        <v>467</v>
      </c>
      <c r="D32" s="214" t="s">
        <v>1083</v>
      </c>
      <c r="E32" s="292">
        <v>0</v>
      </c>
      <c r="F32" s="383" t="s">
        <v>1088</v>
      </c>
      <c r="G32" s="200" t="s">
        <v>1098</v>
      </c>
      <c r="H32" s="76"/>
      <c r="I32" s="76"/>
      <c r="J32" s="76"/>
      <c r="K32" s="76"/>
      <c r="L32" s="76"/>
      <c r="M32" s="76"/>
      <c r="N32" s="76"/>
      <c r="O32" s="76"/>
      <c r="P32" s="76"/>
      <c r="Q32" s="76"/>
      <c r="R32" s="76"/>
      <c r="S32" s="76"/>
      <c r="T32" s="76"/>
      <c r="U32" s="76"/>
      <c r="V32" s="76"/>
      <c r="W32" s="76"/>
    </row>
    <row r="33" spans="2:23" s="77" customFormat="1" ht="20.100000000000001" customHeight="1">
      <c r="B33" s="287" t="s">
        <v>1103</v>
      </c>
      <c r="C33" s="214" t="s">
        <v>467</v>
      </c>
      <c r="D33" s="214" t="s">
        <v>1083</v>
      </c>
      <c r="E33" s="291">
        <f>SUM(E34:E36)</f>
        <v>307741</v>
      </c>
      <c r="F33" s="293">
        <f>SUM(F34:F36)</f>
        <v>0</v>
      </c>
      <c r="G33" s="200" t="s">
        <v>1098</v>
      </c>
      <c r="H33" s="76"/>
      <c r="I33" s="76"/>
      <c r="J33" s="76"/>
      <c r="K33" s="76"/>
      <c r="L33" s="76"/>
      <c r="M33" s="76"/>
      <c r="N33" s="76"/>
      <c r="O33" s="76"/>
      <c r="P33" s="76"/>
      <c r="Q33" s="76"/>
      <c r="R33" s="76"/>
      <c r="S33" s="76"/>
      <c r="T33" s="76"/>
      <c r="U33" s="76"/>
      <c r="V33" s="76"/>
      <c r="W33" s="76"/>
    </row>
    <row r="34" spans="2:23" s="77" customFormat="1" ht="30">
      <c r="B34" s="289" t="s">
        <v>1100</v>
      </c>
      <c r="C34" s="214" t="s">
        <v>467</v>
      </c>
      <c r="D34" s="214" t="s">
        <v>1083</v>
      </c>
      <c r="E34" s="292">
        <v>0</v>
      </c>
      <c r="F34" s="383" t="s">
        <v>1088</v>
      </c>
      <c r="G34" s="200" t="s">
        <v>1098</v>
      </c>
      <c r="H34" s="76"/>
      <c r="I34" s="76"/>
      <c r="J34" s="76"/>
      <c r="K34" s="76"/>
      <c r="L34" s="76"/>
      <c r="M34" s="76"/>
      <c r="N34" s="76"/>
      <c r="O34" s="76"/>
      <c r="P34" s="76"/>
      <c r="Q34" s="76"/>
      <c r="R34" s="76"/>
      <c r="S34" s="76"/>
      <c r="T34" s="76"/>
      <c r="U34" s="76"/>
      <c r="V34" s="76"/>
      <c r="W34" s="76"/>
    </row>
    <row r="35" spans="2:23" s="77" customFormat="1" ht="30">
      <c r="B35" s="289" t="s">
        <v>1101</v>
      </c>
      <c r="C35" s="214" t="s">
        <v>467</v>
      </c>
      <c r="D35" s="214" t="s">
        <v>1083</v>
      </c>
      <c r="E35" s="292">
        <v>307741</v>
      </c>
      <c r="F35" s="383" t="s">
        <v>1088</v>
      </c>
      <c r="G35" s="200" t="s">
        <v>1098</v>
      </c>
      <c r="H35" s="76"/>
      <c r="I35" s="76"/>
      <c r="J35" s="76"/>
      <c r="K35" s="76"/>
      <c r="L35" s="76"/>
      <c r="M35" s="76"/>
      <c r="N35" s="76"/>
      <c r="O35" s="76"/>
      <c r="P35" s="76"/>
      <c r="Q35" s="76"/>
      <c r="R35" s="76"/>
      <c r="S35" s="76"/>
      <c r="T35" s="76"/>
      <c r="U35" s="76"/>
      <c r="V35" s="76"/>
      <c r="W35" s="76"/>
    </row>
    <row r="36" spans="2:23" s="77" customFormat="1" ht="30">
      <c r="B36" s="375" t="s">
        <v>1102</v>
      </c>
      <c r="C36" s="356" t="s">
        <v>467</v>
      </c>
      <c r="D36" s="356" t="s">
        <v>1083</v>
      </c>
      <c r="E36" s="376">
        <v>0</v>
      </c>
      <c r="F36" s="592" t="s">
        <v>1088</v>
      </c>
      <c r="G36" s="360" t="s">
        <v>1098</v>
      </c>
      <c r="H36" s="76"/>
      <c r="I36" s="76"/>
      <c r="J36" s="76"/>
      <c r="K36" s="76"/>
      <c r="L36" s="76"/>
      <c r="M36" s="76"/>
      <c r="N36" s="76"/>
      <c r="O36" s="76"/>
      <c r="P36" s="76"/>
      <c r="Q36" s="76"/>
      <c r="R36" s="76"/>
      <c r="S36" s="76"/>
      <c r="T36" s="76"/>
      <c r="U36" s="76"/>
      <c r="V36" s="76"/>
      <c r="W36" s="76"/>
    </row>
    <row r="37" spans="2:23" s="77" customFormat="1" ht="18.95" customHeight="1" thickBot="1">
      <c r="B37" s="746" t="s">
        <v>1104</v>
      </c>
      <c r="C37" s="746"/>
      <c r="D37" s="746"/>
      <c r="E37" s="746"/>
      <c r="F37" s="746"/>
      <c r="G37" s="746"/>
      <c r="H37" s="76"/>
      <c r="I37" s="76"/>
      <c r="J37" s="76"/>
      <c r="K37" s="76"/>
      <c r="L37" s="76"/>
      <c r="M37" s="76"/>
      <c r="N37" s="76"/>
      <c r="O37" s="76"/>
      <c r="P37" s="76"/>
      <c r="Q37" s="76"/>
      <c r="R37" s="76"/>
      <c r="S37" s="76"/>
      <c r="T37" s="76"/>
      <c r="U37" s="76"/>
      <c r="V37" s="76"/>
      <c r="W37" s="76"/>
    </row>
    <row r="38" spans="2:23" s="77" customFormat="1" ht="15.75" thickBot="1">
      <c r="B38" s="779" t="s">
        <v>1105</v>
      </c>
      <c r="C38" s="779"/>
      <c r="D38" s="779"/>
      <c r="E38" s="779"/>
      <c r="F38" s="779"/>
      <c r="G38" s="779"/>
      <c r="H38" s="76"/>
      <c r="I38" s="76"/>
      <c r="J38" s="76"/>
      <c r="K38" s="76"/>
      <c r="L38" s="76"/>
      <c r="M38" s="76"/>
      <c r="N38" s="76"/>
      <c r="O38" s="76"/>
      <c r="P38" s="76"/>
      <c r="Q38" s="76"/>
      <c r="R38" s="76"/>
      <c r="S38" s="76"/>
      <c r="T38" s="76"/>
      <c r="U38" s="76"/>
      <c r="V38" s="76"/>
      <c r="W38" s="76"/>
    </row>
    <row r="39" spans="2:23" s="77" customFormat="1" ht="20.100000000000001" customHeight="1">
      <c r="B39" s="284" t="s">
        <v>1775</v>
      </c>
      <c r="C39" s="209" t="s">
        <v>467</v>
      </c>
      <c r="D39" s="210" t="s">
        <v>1083</v>
      </c>
      <c r="E39" s="285">
        <f>+E11+E12+E14</f>
        <v>1954336.7</v>
      </c>
      <c r="F39" s="285">
        <f>SUM(F11:F12)</f>
        <v>0</v>
      </c>
      <c r="G39" s="220" t="s">
        <v>1085</v>
      </c>
      <c r="H39" s="76"/>
      <c r="I39" s="76"/>
      <c r="J39" s="76"/>
      <c r="K39" s="76"/>
      <c r="L39" s="76"/>
      <c r="M39" s="76"/>
      <c r="N39" s="76"/>
      <c r="O39" s="76"/>
      <c r="P39" s="76"/>
      <c r="Q39" s="76"/>
      <c r="R39" s="76"/>
      <c r="S39" s="76"/>
      <c r="T39" s="76"/>
      <c r="U39" s="76"/>
      <c r="V39" s="76"/>
      <c r="W39" s="76"/>
    </row>
    <row r="40" spans="2:23" s="77" customFormat="1" ht="30">
      <c r="B40" s="294" t="s">
        <v>1776</v>
      </c>
      <c r="C40" s="214" t="s">
        <v>467</v>
      </c>
      <c r="D40" s="214" t="s">
        <v>1083</v>
      </c>
      <c r="E40" s="288">
        <f>+E41+E45+E18</f>
        <v>686791</v>
      </c>
      <c r="F40" s="288">
        <f>SUM(F41+F45)</f>
        <v>0</v>
      </c>
      <c r="G40" s="200" t="s">
        <v>1091</v>
      </c>
      <c r="H40" s="76"/>
      <c r="I40" s="76"/>
      <c r="J40" s="76"/>
      <c r="K40" s="76"/>
      <c r="L40" s="76"/>
      <c r="M40" s="76"/>
      <c r="N40" s="76"/>
      <c r="O40" s="76"/>
      <c r="P40" s="76"/>
      <c r="Q40" s="76"/>
      <c r="R40" s="76"/>
      <c r="S40" s="76"/>
      <c r="T40" s="76"/>
      <c r="U40" s="76"/>
      <c r="V40" s="76"/>
      <c r="W40" s="76"/>
    </row>
    <row r="41" spans="2:23" s="77" customFormat="1" ht="30">
      <c r="B41" s="294" t="s">
        <v>1106</v>
      </c>
      <c r="C41" s="214" t="s">
        <v>467</v>
      </c>
      <c r="D41" s="214" t="s">
        <v>1083</v>
      </c>
      <c r="E41" s="288">
        <f>SUM(E42:E44)</f>
        <v>174.15</v>
      </c>
      <c r="F41" s="295">
        <f>SUM(F42:F44)</f>
        <v>0</v>
      </c>
      <c r="G41" s="200" t="s">
        <v>1091</v>
      </c>
      <c r="H41" s="76"/>
      <c r="I41" s="76"/>
      <c r="J41" s="76"/>
      <c r="K41" s="76"/>
      <c r="L41" s="76"/>
      <c r="M41" s="76"/>
      <c r="N41" s="76"/>
      <c r="O41" s="76"/>
      <c r="P41" s="76"/>
      <c r="Q41" s="76"/>
      <c r="R41" s="76"/>
      <c r="S41" s="76"/>
      <c r="T41" s="76"/>
      <c r="U41" s="76"/>
      <c r="V41" s="76"/>
      <c r="W41" s="76"/>
    </row>
    <row r="42" spans="2:23" s="77" customFormat="1" ht="30">
      <c r="B42" s="213" t="s">
        <v>1107</v>
      </c>
      <c r="C42" s="214" t="s">
        <v>467</v>
      </c>
      <c r="D42" s="214" t="s">
        <v>1083</v>
      </c>
      <c r="E42" s="283">
        <v>8.0399999999999991</v>
      </c>
      <c r="F42" s="383" t="s">
        <v>1084</v>
      </c>
      <c r="G42" s="200" t="s">
        <v>1091</v>
      </c>
      <c r="H42" s="76"/>
      <c r="I42" s="76"/>
      <c r="J42" s="76"/>
      <c r="K42" s="76"/>
      <c r="L42" s="76"/>
      <c r="M42" s="76"/>
      <c r="N42" s="76"/>
      <c r="O42" s="76"/>
      <c r="P42" s="76"/>
      <c r="Q42" s="76"/>
      <c r="R42" s="76"/>
      <c r="S42" s="76"/>
      <c r="T42" s="76"/>
      <c r="U42" s="76"/>
      <c r="V42" s="76"/>
      <c r="W42" s="76"/>
    </row>
    <row r="43" spans="2:23" s="77" customFormat="1" ht="30">
      <c r="B43" s="213" t="s">
        <v>1108</v>
      </c>
      <c r="C43" s="214" t="s">
        <v>467</v>
      </c>
      <c r="D43" s="214" t="s">
        <v>1083</v>
      </c>
      <c r="E43" s="283">
        <v>166.11</v>
      </c>
      <c r="F43" s="383" t="s">
        <v>1084</v>
      </c>
      <c r="G43" s="200" t="s">
        <v>1091</v>
      </c>
      <c r="H43" s="76"/>
      <c r="I43" s="76"/>
      <c r="J43" s="76"/>
      <c r="K43" s="76"/>
      <c r="L43" s="76"/>
      <c r="M43" s="76"/>
      <c r="N43" s="76"/>
      <c r="O43" s="76"/>
      <c r="P43" s="76"/>
      <c r="Q43" s="76"/>
      <c r="R43" s="76"/>
      <c r="S43" s="76"/>
      <c r="T43" s="76"/>
      <c r="U43" s="76"/>
      <c r="V43" s="76"/>
      <c r="W43" s="76"/>
    </row>
    <row r="44" spans="2:23" s="77" customFormat="1" ht="30">
      <c r="B44" s="213" t="s">
        <v>1109</v>
      </c>
      <c r="C44" s="214" t="s">
        <v>467</v>
      </c>
      <c r="D44" s="214" t="s">
        <v>1083</v>
      </c>
      <c r="E44" s="283">
        <v>0</v>
      </c>
      <c r="F44" s="383" t="s">
        <v>1084</v>
      </c>
      <c r="G44" s="200" t="s">
        <v>1091</v>
      </c>
      <c r="H44" s="76"/>
      <c r="I44" s="76"/>
      <c r="J44" s="76"/>
      <c r="K44" s="76"/>
      <c r="L44" s="76"/>
      <c r="M44" s="76"/>
      <c r="N44" s="76"/>
      <c r="O44" s="76"/>
      <c r="P44" s="76"/>
      <c r="Q44" s="76"/>
      <c r="R44" s="76"/>
      <c r="S44" s="76"/>
      <c r="T44" s="76"/>
      <c r="U44" s="76"/>
      <c r="V44" s="76"/>
      <c r="W44" s="76"/>
    </row>
    <row r="45" spans="2:23" s="77" customFormat="1" ht="30">
      <c r="B45" s="294" t="s">
        <v>1110</v>
      </c>
      <c r="C45" s="214" t="s">
        <v>467</v>
      </c>
      <c r="D45" s="214" t="s">
        <v>1083</v>
      </c>
      <c r="E45" s="288">
        <f>SUM(E46:E48)</f>
        <v>5288.85</v>
      </c>
      <c r="F45" s="295">
        <f>SUM(F46:F48)</f>
        <v>0</v>
      </c>
      <c r="G45" s="200" t="s">
        <v>1091</v>
      </c>
      <c r="H45" s="76"/>
      <c r="I45" s="76"/>
      <c r="J45" s="76"/>
      <c r="K45" s="76"/>
      <c r="L45" s="76"/>
      <c r="M45" s="76"/>
      <c r="N45" s="76"/>
      <c r="O45" s="76"/>
      <c r="P45" s="76"/>
      <c r="Q45" s="76"/>
      <c r="R45" s="76"/>
      <c r="S45" s="76"/>
      <c r="T45" s="76"/>
      <c r="U45" s="76"/>
      <c r="V45" s="76"/>
      <c r="W45" s="76"/>
    </row>
    <row r="46" spans="2:23" s="77" customFormat="1" ht="30">
      <c r="B46" s="213" t="s">
        <v>1107</v>
      </c>
      <c r="C46" s="214" t="s">
        <v>467</v>
      </c>
      <c r="D46" s="214" t="s">
        <v>1083</v>
      </c>
      <c r="E46" s="283">
        <v>3439.52</v>
      </c>
      <c r="F46" s="383" t="s">
        <v>1084</v>
      </c>
      <c r="G46" s="200" t="s">
        <v>1091</v>
      </c>
      <c r="H46" s="76"/>
      <c r="I46" s="76"/>
      <c r="J46" s="76"/>
      <c r="K46" s="76"/>
      <c r="L46" s="76"/>
      <c r="M46" s="76"/>
      <c r="N46" s="76"/>
      <c r="O46" s="76"/>
      <c r="P46" s="76"/>
      <c r="Q46" s="76"/>
      <c r="R46" s="76"/>
      <c r="S46" s="76"/>
      <c r="T46" s="76"/>
      <c r="U46" s="76"/>
      <c r="V46" s="76"/>
      <c r="W46" s="76"/>
    </row>
    <row r="47" spans="2:23" s="77" customFormat="1" ht="30">
      <c r="B47" s="213" t="s">
        <v>1108</v>
      </c>
      <c r="C47" s="214" t="s">
        <v>467</v>
      </c>
      <c r="D47" s="214" t="s">
        <v>1083</v>
      </c>
      <c r="E47" s="283">
        <v>1849.33</v>
      </c>
      <c r="F47" s="383" t="s">
        <v>1084</v>
      </c>
      <c r="G47" s="200" t="s">
        <v>1091</v>
      </c>
      <c r="H47" s="76"/>
      <c r="I47" s="76"/>
      <c r="J47" s="76"/>
      <c r="K47" s="76"/>
      <c r="L47" s="76"/>
      <c r="M47" s="76"/>
      <c r="N47" s="76"/>
      <c r="O47" s="76"/>
      <c r="P47" s="76"/>
      <c r="Q47" s="76"/>
      <c r="R47" s="76"/>
      <c r="S47" s="76"/>
      <c r="T47" s="76"/>
      <c r="U47" s="76"/>
      <c r="V47" s="76"/>
      <c r="W47" s="76"/>
    </row>
    <row r="48" spans="2:23" s="77" customFormat="1" ht="30">
      <c r="B48" s="213" t="s">
        <v>1109</v>
      </c>
      <c r="C48" s="214" t="s">
        <v>467</v>
      </c>
      <c r="D48" s="214" t="s">
        <v>1083</v>
      </c>
      <c r="E48" s="283">
        <v>0</v>
      </c>
      <c r="F48" s="383" t="s">
        <v>1084</v>
      </c>
      <c r="G48" s="200" t="s">
        <v>1091</v>
      </c>
      <c r="H48" s="76"/>
      <c r="I48" s="76"/>
      <c r="J48" s="76"/>
      <c r="K48" s="76"/>
      <c r="L48" s="76"/>
      <c r="M48" s="76"/>
      <c r="N48" s="76"/>
      <c r="O48" s="76"/>
      <c r="P48" s="76"/>
      <c r="Q48" s="76"/>
      <c r="R48" s="76"/>
      <c r="S48" s="76"/>
      <c r="T48" s="76"/>
      <c r="U48" s="76"/>
      <c r="V48" s="76"/>
      <c r="W48" s="76"/>
    </row>
    <row r="49" spans="2:23" s="77" customFormat="1" ht="20.100000000000001" customHeight="1">
      <c r="B49" s="294" t="s">
        <v>1777</v>
      </c>
      <c r="C49" s="214" t="s">
        <v>467</v>
      </c>
      <c r="D49" s="214" t="s">
        <v>1083</v>
      </c>
      <c r="E49" s="288">
        <f>+E50+E54+E28</f>
        <v>1267545.7</v>
      </c>
      <c r="F49" s="288">
        <f>SUM(F50+F54)</f>
        <v>0</v>
      </c>
      <c r="G49" s="200" t="s">
        <v>1098</v>
      </c>
      <c r="H49" s="76"/>
      <c r="I49" s="76"/>
      <c r="J49" s="76"/>
      <c r="K49" s="76"/>
      <c r="L49" s="76"/>
      <c r="M49" s="76"/>
      <c r="N49" s="76"/>
      <c r="O49" s="76"/>
      <c r="P49" s="76"/>
      <c r="Q49" s="76"/>
      <c r="R49" s="76"/>
      <c r="S49" s="76"/>
      <c r="T49" s="76"/>
      <c r="U49" s="76"/>
      <c r="V49" s="76"/>
      <c r="W49" s="76"/>
    </row>
    <row r="50" spans="2:23" s="77" customFormat="1" ht="20.100000000000001" customHeight="1">
      <c r="B50" s="294" t="s">
        <v>1778</v>
      </c>
      <c r="C50" s="214" t="s">
        <v>467</v>
      </c>
      <c r="D50" s="214" t="s">
        <v>1083</v>
      </c>
      <c r="E50" s="288">
        <f>SUM(E51:E53)</f>
        <v>507.66999999999996</v>
      </c>
      <c r="F50" s="288">
        <f>SUM(F51:F53)</f>
        <v>0</v>
      </c>
      <c r="G50" s="200" t="s">
        <v>1098</v>
      </c>
      <c r="H50" s="76"/>
      <c r="I50" s="76"/>
      <c r="J50" s="76"/>
      <c r="K50" s="76"/>
      <c r="L50" s="76"/>
      <c r="M50" s="76"/>
      <c r="N50" s="76"/>
      <c r="O50" s="76"/>
      <c r="P50" s="76"/>
      <c r="Q50" s="76"/>
      <c r="R50" s="76"/>
      <c r="S50" s="76"/>
      <c r="T50" s="76"/>
      <c r="U50" s="76"/>
      <c r="V50" s="76"/>
      <c r="W50" s="76"/>
    </row>
    <row r="51" spans="2:23" s="77" customFormat="1" ht="30">
      <c r="B51" s="213" t="s">
        <v>1111</v>
      </c>
      <c r="C51" s="214" t="s">
        <v>467</v>
      </c>
      <c r="D51" s="214" t="s">
        <v>1083</v>
      </c>
      <c r="E51" s="283">
        <f>233.42+261.99</f>
        <v>495.40999999999997</v>
      </c>
      <c r="F51" s="593" t="s">
        <v>1084</v>
      </c>
      <c r="G51" s="200" t="s">
        <v>1098</v>
      </c>
      <c r="H51" s="76"/>
      <c r="I51" s="76"/>
      <c r="J51" s="76"/>
      <c r="K51" s="76"/>
      <c r="L51" s="76"/>
      <c r="M51" s="76"/>
      <c r="N51" s="76"/>
      <c r="O51" s="76"/>
      <c r="P51" s="76"/>
      <c r="Q51" s="76"/>
      <c r="R51" s="76"/>
      <c r="S51" s="76"/>
      <c r="T51" s="76"/>
      <c r="U51" s="76"/>
      <c r="V51" s="76"/>
      <c r="W51" s="76"/>
    </row>
    <row r="52" spans="2:23" s="77" customFormat="1" ht="30">
      <c r="B52" s="213" t="s">
        <v>1112</v>
      </c>
      <c r="C52" s="214" t="s">
        <v>467</v>
      </c>
      <c r="D52" s="214" t="s">
        <v>1083</v>
      </c>
      <c r="E52" s="283">
        <v>12.26</v>
      </c>
      <c r="F52" s="593" t="s">
        <v>1084</v>
      </c>
      <c r="G52" s="200" t="s">
        <v>1098</v>
      </c>
      <c r="H52" s="76"/>
      <c r="I52" s="76"/>
      <c r="J52" s="76"/>
      <c r="K52" s="76"/>
      <c r="L52" s="76"/>
      <c r="M52" s="76"/>
      <c r="N52" s="76"/>
      <c r="O52" s="76"/>
      <c r="P52" s="76"/>
      <c r="Q52" s="76"/>
      <c r="R52" s="76"/>
      <c r="S52" s="76"/>
      <c r="T52" s="76"/>
      <c r="U52" s="76"/>
      <c r="V52" s="76"/>
      <c r="W52" s="76"/>
    </row>
    <row r="53" spans="2:23" s="77" customFormat="1" ht="30">
      <c r="B53" s="213" t="s">
        <v>1113</v>
      </c>
      <c r="C53" s="214" t="s">
        <v>467</v>
      </c>
      <c r="D53" s="214" t="s">
        <v>1083</v>
      </c>
      <c r="E53" s="283">
        <v>0</v>
      </c>
      <c r="F53" s="593" t="s">
        <v>1084</v>
      </c>
      <c r="G53" s="200" t="s">
        <v>1098</v>
      </c>
      <c r="H53" s="76"/>
      <c r="I53" s="76"/>
      <c r="J53" s="76"/>
      <c r="K53" s="76"/>
      <c r="L53" s="76"/>
      <c r="M53" s="76"/>
      <c r="N53" s="76"/>
      <c r="O53" s="76"/>
      <c r="P53" s="76"/>
      <c r="Q53" s="76"/>
      <c r="R53" s="76"/>
      <c r="S53" s="76"/>
      <c r="T53" s="76"/>
      <c r="U53" s="76"/>
      <c r="V53" s="76"/>
      <c r="W53" s="76"/>
    </row>
    <row r="54" spans="2:23" s="77" customFormat="1" ht="20.100000000000001" customHeight="1">
      <c r="B54" s="294" t="s">
        <v>1779</v>
      </c>
      <c r="C54" s="214" t="s">
        <v>467</v>
      </c>
      <c r="D54" s="214" t="s">
        <v>1083</v>
      </c>
      <c r="E54" s="288">
        <f>SUM(E55:E57)</f>
        <v>314.02999999999997</v>
      </c>
      <c r="F54" s="288">
        <f>SUM(F55:F57)</f>
        <v>0</v>
      </c>
      <c r="G54" s="200" t="s">
        <v>1098</v>
      </c>
      <c r="H54" s="76"/>
      <c r="I54" s="76"/>
      <c r="J54" s="76"/>
      <c r="K54" s="76"/>
      <c r="L54" s="76"/>
      <c r="M54" s="76"/>
      <c r="N54" s="76"/>
      <c r="O54" s="76"/>
      <c r="P54" s="76"/>
      <c r="Q54" s="76"/>
      <c r="R54" s="76"/>
      <c r="S54" s="76"/>
      <c r="T54" s="76"/>
      <c r="U54" s="76"/>
      <c r="V54" s="76"/>
      <c r="W54" s="76"/>
    </row>
    <row r="55" spans="2:23" s="77" customFormat="1" ht="30">
      <c r="B55" s="213" t="s">
        <v>1111</v>
      </c>
      <c r="C55" s="214" t="s">
        <v>467</v>
      </c>
      <c r="D55" s="214" t="s">
        <v>1083</v>
      </c>
      <c r="E55" s="283">
        <v>0</v>
      </c>
      <c r="F55" s="593" t="s">
        <v>1084</v>
      </c>
      <c r="G55" s="200" t="s">
        <v>1098</v>
      </c>
      <c r="H55" s="76"/>
      <c r="I55" s="76"/>
      <c r="J55" s="76"/>
      <c r="K55" s="76"/>
      <c r="L55" s="76"/>
      <c r="M55" s="76"/>
      <c r="N55" s="76"/>
      <c r="O55" s="76"/>
      <c r="P55" s="76"/>
      <c r="Q55" s="76"/>
      <c r="R55" s="76"/>
      <c r="S55" s="76"/>
      <c r="T55" s="76"/>
      <c r="U55" s="76"/>
      <c r="V55" s="76"/>
      <c r="W55" s="76"/>
    </row>
    <row r="56" spans="2:23" s="77" customFormat="1" ht="30">
      <c r="B56" s="213" t="s">
        <v>1112</v>
      </c>
      <c r="C56" s="214" t="s">
        <v>467</v>
      </c>
      <c r="D56" s="214" t="s">
        <v>1083</v>
      </c>
      <c r="E56" s="296">
        <v>314.02999999999997</v>
      </c>
      <c r="F56" s="593" t="s">
        <v>1084</v>
      </c>
      <c r="G56" s="200" t="s">
        <v>1098</v>
      </c>
      <c r="H56" s="76"/>
      <c r="I56" s="76"/>
      <c r="J56" s="76"/>
      <c r="K56" s="76"/>
      <c r="L56" s="76"/>
      <c r="M56" s="76"/>
      <c r="N56" s="76"/>
      <c r="O56" s="76"/>
      <c r="P56" s="76"/>
      <c r="Q56" s="76"/>
      <c r="R56" s="76"/>
      <c r="S56" s="76"/>
      <c r="T56" s="76"/>
      <c r="U56" s="76"/>
      <c r="V56" s="76"/>
      <c r="W56" s="76"/>
    </row>
    <row r="57" spans="2:23" s="77" customFormat="1" ht="30">
      <c r="B57" s="213" t="s">
        <v>1113</v>
      </c>
      <c r="C57" s="214" t="s">
        <v>467</v>
      </c>
      <c r="D57" s="214" t="s">
        <v>1083</v>
      </c>
      <c r="E57" s="296">
        <v>0</v>
      </c>
      <c r="F57" s="593" t="s">
        <v>1084</v>
      </c>
      <c r="G57" s="200" t="s">
        <v>1098</v>
      </c>
      <c r="H57" s="76"/>
      <c r="I57" s="76"/>
      <c r="J57" s="76"/>
      <c r="K57" s="76"/>
      <c r="L57" s="76"/>
      <c r="M57" s="76"/>
      <c r="N57" s="76"/>
      <c r="O57" s="76"/>
      <c r="P57" s="76"/>
      <c r="Q57" s="76"/>
      <c r="R57" s="76"/>
      <c r="S57" s="76"/>
      <c r="T57" s="76"/>
      <c r="U57" s="76"/>
      <c r="V57" s="76"/>
      <c r="W57" s="76"/>
    </row>
    <row r="58" spans="2:23" s="77" customFormat="1" ht="126.75" customHeight="1">
      <c r="B58" s="377" t="s">
        <v>1780</v>
      </c>
      <c r="C58" s="356" t="s">
        <v>467</v>
      </c>
      <c r="D58" s="356" t="s">
        <v>1114</v>
      </c>
      <c r="E58" s="594" t="s">
        <v>1115</v>
      </c>
      <c r="F58" s="594" t="s">
        <v>1084</v>
      </c>
      <c r="G58" s="360" t="s">
        <v>1098</v>
      </c>
      <c r="H58" s="76"/>
      <c r="I58" s="76"/>
      <c r="J58" s="76"/>
      <c r="K58" s="76"/>
      <c r="L58" s="76"/>
      <c r="M58" s="76"/>
      <c r="N58" s="76"/>
      <c r="O58" s="76"/>
      <c r="P58" s="76"/>
      <c r="Q58" s="76"/>
      <c r="R58" s="76"/>
      <c r="S58" s="76"/>
      <c r="T58" s="76"/>
      <c r="U58" s="76"/>
      <c r="V58" s="76"/>
      <c r="W58" s="76"/>
    </row>
    <row r="59" spans="2:23" s="77" customFormat="1" ht="16.5" thickBot="1">
      <c r="B59" s="731" t="s">
        <v>1116</v>
      </c>
      <c r="C59" s="731"/>
      <c r="D59" s="731"/>
      <c r="E59" s="731"/>
      <c r="F59" s="731"/>
      <c r="G59" s="731"/>
      <c r="H59" s="76"/>
      <c r="I59" s="76"/>
      <c r="J59" s="76"/>
      <c r="K59" s="76"/>
      <c r="L59" s="76"/>
      <c r="M59" s="76"/>
      <c r="N59" s="76"/>
      <c r="O59" s="76"/>
      <c r="P59" s="76"/>
      <c r="Q59" s="76"/>
      <c r="R59" s="76"/>
      <c r="S59" s="76"/>
      <c r="T59" s="76"/>
      <c r="U59" s="76"/>
      <c r="V59" s="76"/>
      <c r="W59" s="76"/>
    </row>
    <row r="60" spans="2:23" s="77" customFormat="1" ht="30">
      <c r="B60" s="123" t="s">
        <v>1781</v>
      </c>
      <c r="C60" s="105" t="s">
        <v>467</v>
      </c>
      <c r="D60" s="106" t="s">
        <v>1083</v>
      </c>
      <c r="E60" s="280">
        <f>+E11</f>
        <v>681.82</v>
      </c>
      <c r="F60" s="595" t="str">
        <f>+F11</f>
        <v>No material waste generation in exploration activities</v>
      </c>
      <c r="G60" s="157" t="s">
        <v>1117</v>
      </c>
      <c r="H60" s="76"/>
      <c r="I60" s="76"/>
      <c r="J60" s="76"/>
      <c r="K60" s="76"/>
      <c r="L60" s="76"/>
      <c r="M60" s="76"/>
      <c r="N60" s="76"/>
      <c r="O60" s="76"/>
      <c r="P60" s="76"/>
      <c r="Q60" s="76"/>
      <c r="R60" s="76"/>
      <c r="S60" s="76"/>
      <c r="T60" s="76"/>
      <c r="U60" s="76"/>
      <c r="V60" s="76"/>
      <c r="W60" s="76"/>
    </row>
    <row r="61" spans="2:23" s="77" customFormat="1" ht="15.75">
      <c r="B61" s="626" t="s">
        <v>1624</v>
      </c>
      <c r="C61" s="626"/>
      <c r="D61" s="626"/>
      <c r="E61" s="626"/>
      <c r="F61" s="626"/>
      <c r="G61" s="626"/>
      <c r="H61" s="76"/>
      <c r="I61" s="76"/>
      <c r="J61" s="76"/>
      <c r="K61" s="76"/>
      <c r="L61" s="76"/>
      <c r="M61" s="76"/>
      <c r="N61" s="76"/>
      <c r="O61" s="76"/>
      <c r="P61" s="76"/>
      <c r="Q61" s="76"/>
      <c r="R61" s="76"/>
      <c r="S61" s="76"/>
      <c r="T61" s="76"/>
      <c r="U61" s="76"/>
      <c r="V61" s="76"/>
      <c r="W61" s="76"/>
    </row>
    <row r="62" spans="2:23" s="77" customFormat="1" ht="20.100000000000001" customHeight="1">
      <c r="B62" s="208" t="s">
        <v>1118</v>
      </c>
      <c r="C62" s="209" t="s">
        <v>467</v>
      </c>
      <c r="D62" s="209" t="s">
        <v>1083</v>
      </c>
      <c r="E62" s="298">
        <f>E39</f>
        <v>1954336.7</v>
      </c>
      <c r="F62" s="210" t="s">
        <v>322</v>
      </c>
      <c r="G62" s="299"/>
      <c r="H62" s="76"/>
      <c r="I62" s="76"/>
      <c r="J62" s="76"/>
      <c r="K62" s="76"/>
      <c r="L62" s="76"/>
      <c r="M62" s="76"/>
      <c r="N62" s="76"/>
      <c r="O62" s="76"/>
      <c r="P62" s="76"/>
      <c r="Q62" s="76"/>
      <c r="R62" s="76"/>
      <c r="S62" s="76"/>
      <c r="T62" s="76"/>
      <c r="U62" s="76"/>
      <c r="V62" s="76"/>
      <c r="W62" s="76"/>
    </row>
    <row r="63" spans="2:23" s="77" customFormat="1" ht="20.100000000000001" customHeight="1">
      <c r="B63" s="297" t="s">
        <v>1119</v>
      </c>
      <c r="C63" s="214" t="s">
        <v>467</v>
      </c>
      <c r="D63" s="214" t="s">
        <v>1083</v>
      </c>
      <c r="E63" s="296">
        <f>E40</f>
        <v>686791</v>
      </c>
      <c r="F63" s="215" t="s">
        <v>322</v>
      </c>
      <c r="G63" s="300"/>
      <c r="H63" s="76"/>
      <c r="I63" s="76"/>
      <c r="J63" s="76"/>
      <c r="K63" s="76"/>
      <c r="L63" s="76"/>
      <c r="M63" s="76"/>
      <c r="N63" s="76"/>
      <c r="O63" s="76"/>
      <c r="P63" s="76"/>
      <c r="Q63" s="76"/>
      <c r="R63" s="76"/>
      <c r="S63" s="76"/>
      <c r="T63" s="76"/>
      <c r="U63" s="76"/>
      <c r="V63" s="76"/>
      <c r="W63" s="76"/>
    </row>
    <row r="64" spans="2:23" s="77" customFormat="1" ht="20.100000000000001" customHeight="1">
      <c r="B64" s="297" t="s">
        <v>1120</v>
      </c>
      <c r="C64" s="214" t="s">
        <v>467</v>
      </c>
      <c r="D64" s="214" t="s">
        <v>1083</v>
      </c>
      <c r="E64" s="296">
        <f>E49</f>
        <v>1267545.7</v>
      </c>
      <c r="F64" s="215" t="s">
        <v>322</v>
      </c>
      <c r="G64" s="300"/>
      <c r="H64" s="76"/>
      <c r="I64" s="76"/>
      <c r="J64" s="76"/>
      <c r="K64" s="76"/>
      <c r="L64" s="76"/>
      <c r="M64" s="76"/>
      <c r="N64" s="76"/>
      <c r="O64" s="76"/>
      <c r="P64" s="76"/>
      <c r="Q64" s="76"/>
      <c r="R64" s="76"/>
      <c r="S64" s="76"/>
      <c r="T64" s="76"/>
      <c r="U64" s="76"/>
      <c r="V64" s="76"/>
      <c r="W64" s="76"/>
    </row>
    <row r="65" spans="2:23" s="77" customFormat="1" ht="20.100000000000001" customHeight="1">
      <c r="B65" s="297" t="s">
        <v>1121</v>
      </c>
      <c r="C65" s="214" t="s">
        <v>467</v>
      </c>
      <c r="D65" s="214" t="s">
        <v>903</v>
      </c>
      <c r="E65" s="296">
        <f>SUM(E63/E62*100)</f>
        <v>35.141897504150641</v>
      </c>
      <c r="F65" s="215" t="s">
        <v>322</v>
      </c>
      <c r="G65" s="300"/>
      <c r="H65" s="76"/>
      <c r="I65" s="76"/>
      <c r="J65" s="76"/>
      <c r="K65" s="76"/>
      <c r="L65" s="76"/>
      <c r="M65" s="76"/>
      <c r="N65" s="76"/>
      <c r="O65" s="76"/>
      <c r="P65" s="76"/>
      <c r="Q65" s="76"/>
      <c r="R65" s="76"/>
      <c r="S65" s="76"/>
      <c r="T65" s="76"/>
      <c r="U65" s="76"/>
      <c r="V65" s="76"/>
      <c r="W65" s="76"/>
    </row>
    <row r="66" spans="2:23" s="77" customFormat="1" ht="20.100000000000001" customHeight="1">
      <c r="B66" s="297" t="s">
        <v>1122</v>
      </c>
      <c r="C66" s="214" t="s">
        <v>467</v>
      </c>
      <c r="D66" s="214" t="s">
        <v>903</v>
      </c>
      <c r="E66" s="296">
        <f>SUM(E64/E62*100)</f>
        <v>64.858102495849351</v>
      </c>
      <c r="F66" s="215" t="s">
        <v>322</v>
      </c>
      <c r="G66" s="300"/>
      <c r="H66" s="76"/>
      <c r="I66" s="76"/>
      <c r="J66" s="76"/>
      <c r="K66" s="76"/>
      <c r="L66" s="76"/>
      <c r="M66" s="76"/>
      <c r="N66" s="76"/>
      <c r="O66" s="76"/>
      <c r="P66" s="76"/>
      <c r="Q66" s="76"/>
      <c r="R66" s="76"/>
      <c r="S66" s="76"/>
      <c r="T66" s="76"/>
      <c r="U66" s="76"/>
      <c r="V66" s="76"/>
      <c r="W66" s="76"/>
    </row>
    <row r="67" spans="2:23" s="77" customFormat="1" ht="20.100000000000001" customHeight="1">
      <c r="B67" s="297" t="s">
        <v>1123</v>
      </c>
      <c r="C67" s="214" t="s">
        <v>467</v>
      </c>
      <c r="D67" s="214" t="s">
        <v>903</v>
      </c>
      <c r="E67" s="296">
        <f>+E49/E39*100</f>
        <v>64.858102495849351</v>
      </c>
      <c r="F67" s="215" t="s">
        <v>322</v>
      </c>
      <c r="G67" s="300"/>
      <c r="H67" s="76"/>
      <c r="I67" s="76"/>
      <c r="J67" s="76"/>
      <c r="K67" s="76"/>
      <c r="L67" s="76"/>
      <c r="M67" s="76"/>
      <c r="N67" s="76"/>
      <c r="O67" s="76"/>
      <c r="P67" s="76"/>
      <c r="Q67" s="76"/>
      <c r="R67" s="76"/>
      <c r="S67" s="76"/>
      <c r="T67" s="76"/>
      <c r="U67" s="76"/>
      <c r="V67" s="76"/>
      <c r="W67" s="76"/>
    </row>
    <row r="68" spans="2:23" s="77" customFormat="1" ht="20.100000000000001" customHeight="1">
      <c r="B68" s="297" t="s">
        <v>1124</v>
      </c>
      <c r="C68" s="214" t="s">
        <v>467</v>
      </c>
      <c r="D68" s="214" t="s">
        <v>903</v>
      </c>
      <c r="E68" s="296">
        <f>SUM(E19/E15*100)</f>
        <v>40.510145402233604</v>
      </c>
      <c r="F68" s="215" t="s">
        <v>322</v>
      </c>
      <c r="G68" s="300"/>
      <c r="H68" s="76"/>
      <c r="I68" s="76"/>
      <c r="J68" s="76"/>
      <c r="K68" s="76"/>
      <c r="L68" s="76"/>
      <c r="M68" s="76"/>
      <c r="N68" s="76"/>
      <c r="O68" s="76"/>
      <c r="P68" s="76"/>
      <c r="Q68" s="76"/>
      <c r="R68" s="76"/>
      <c r="S68" s="76"/>
      <c r="T68" s="76"/>
      <c r="U68" s="76"/>
      <c r="V68" s="76"/>
      <c r="W68" s="76"/>
    </row>
    <row r="69" spans="2:23" s="77" customFormat="1" ht="20.100000000000001" customHeight="1">
      <c r="B69" s="363" t="s">
        <v>1125</v>
      </c>
      <c r="C69" s="356" t="s">
        <v>467</v>
      </c>
      <c r="D69" s="356" t="s">
        <v>903</v>
      </c>
      <c r="E69" s="378">
        <f>SUM(E23/E16*100)</f>
        <v>8.4215914129525871</v>
      </c>
      <c r="F69" s="357" t="s">
        <v>322</v>
      </c>
      <c r="G69" s="365"/>
      <c r="H69" s="76"/>
      <c r="I69" s="76"/>
      <c r="J69" s="76"/>
      <c r="K69" s="76"/>
      <c r="L69" s="76"/>
      <c r="M69" s="76"/>
      <c r="N69" s="76"/>
      <c r="O69" s="76"/>
      <c r="P69" s="76"/>
      <c r="Q69" s="76"/>
      <c r="R69" s="76"/>
      <c r="S69" s="76"/>
      <c r="T69" s="76"/>
      <c r="U69" s="76"/>
      <c r="V69" s="76"/>
      <c r="W69" s="76"/>
    </row>
    <row r="70" spans="2:23" s="77" customFormat="1" ht="18.95" customHeight="1" thickBot="1">
      <c r="B70" s="746" t="s">
        <v>577</v>
      </c>
      <c r="C70" s="746"/>
      <c r="D70" s="746"/>
      <c r="E70" s="746"/>
      <c r="F70" s="746"/>
      <c r="G70" s="746"/>
      <c r="H70" s="76"/>
      <c r="J70" s="76"/>
      <c r="K70" s="76"/>
      <c r="L70" s="76"/>
      <c r="M70" s="76"/>
      <c r="N70" s="76"/>
      <c r="O70" s="76"/>
      <c r="P70" s="76"/>
      <c r="Q70" s="76"/>
      <c r="R70" s="76"/>
      <c r="S70" s="76"/>
      <c r="T70" s="76"/>
      <c r="U70" s="76"/>
      <c r="V70" s="76"/>
      <c r="W70" s="76"/>
    </row>
    <row r="71" spans="2:23" s="77" customFormat="1" ht="16.5" thickBot="1">
      <c r="B71" s="745" t="s">
        <v>1126</v>
      </c>
      <c r="C71" s="745"/>
      <c r="D71" s="745"/>
      <c r="E71" s="745"/>
      <c r="F71" s="745"/>
      <c r="G71" s="745"/>
      <c r="H71" s="76"/>
      <c r="J71" s="76"/>
      <c r="K71" s="76"/>
      <c r="L71" s="76"/>
      <c r="M71" s="76"/>
      <c r="N71" s="76"/>
      <c r="O71" s="76"/>
      <c r="P71" s="76"/>
      <c r="Q71" s="76"/>
      <c r="R71" s="76"/>
      <c r="S71" s="76"/>
      <c r="T71" s="76"/>
      <c r="U71" s="76"/>
      <c r="V71" s="76"/>
      <c r="W71" s="76"/>
    </row>
    <row r="72" spans="2:23" s="30" customFormat="1" ht="92.45" customHeight="1">
      <c r="B72" s="208" t="s">
        <v>1127</v>
      </c>
      <c r="C72" s="301" t="s">
        <v>414</v>
      </c>
      <c r="D72" s="302" t="s">
        <v>415</v>
      </c>
      <c r="E72" s="781" t="s">
        <v>1128</v>
      </c>
      <c r="F72" s="781"/>
      <c r="G72" s="209" t="s">
        <v>700</v>
      </c>
      <c r="H72" s="29"/>
      <c r="I72" s="50"/>
      <c r="J72" s="29"/>
      <c r="K72" s="29"/>
      <c r="L72" s="29"/>
      <c r="M72" s="29"/>
      <c r="N72" s="29"/>
      <c r="O72" s="29"/>
      <c r="P72" s="29"/>
      <c r="Q72" s="29"/>
      <c r="R72" s="29"/>
      <c r="S72" s="29"/>
      <c r="T72" s="29"/>
      <c r="U72" s="29"/>
      <c r="V72" s="29"/>
      <c r="W72" s="29"/>
    </row>
    <row r="73" spans="2:23" s="30" customFormat="1" ht="44.25" customHeight="1">
      <c r="B73" s="363" t="s">
        <v>1129</v>
      </c>
      <c r="C73" s="379" t="s">
        <v>414</v>
      </c>
      <c r="D73" s="380" t="s">
        <v>415</v>
      </c>
      <c r="E73" s="782" t="s">
        <v>912</v>
      </c>
      <c r="F73" s="783"/>
      <c r="G73" s="356" t="s">
        <v>700</v>
      </c>
      <c r="H73" s="29"/>
      <c r="J73" s="29"/>
      <c r="K73" s="29"/>
      <c r="L73" s="29"/>
      <c r="M73" s="29"/>
      <c r="N73" s="29"/>
      <c r="O73" s="29"/>
      <c r="P73" s="29"/>
      <c r="Q73" s="29"/>
      <c r="R73" s="29"/>
      <c r="S73" s="29"/>
      <c r="T73" s="29"/>
      <c r="U73" s="29"/>
      <c r="V73" s="29"/>
      <c r="W73" s="29"/>
    </row>
    <row r="74" spans="2:23" s="30" customFormat="1" ht="18.95" customHeight="1" thickBot="1">
      <c r="B74" s="746" t="s">
        <v>1130</v>
      </c>
      <c r="C74" s="746"/>
      <c r="D74" s="746"/>
      <c r="E74" s="746"/>
      <c r="F74" s="746"/>
      <c r="G74" s="746"/>
      <c r="H74" s="29"/>
      <c r="J74" s="29"/>
      <c r="K74" s="29"/>
      <c r="L74" s="29"/>
      <c r="M74" s="29"/>
      <c r="N74" s="29"/>
      <c r="O74" s="29"/>
      <c r="P74" s="29"/>
      <c r="Q74" s="29"/>
      <c r="R74" s="29"/>
      <c r="S74" s="29"/>
      <c r="T74" s="29"/>
      <c r="U74" s="29"/>
      <c r="V74" s="29"/>
      <c r="W74" s="29"/>
    </row>
    <row r="75" spans="2:23" s="30" customFormat="1" ht="16.5" thickBot="1">
      <c r="B75" s="745" t="s">
        <v>1131</v>
      </c>
      <c r="C75" s="745"/>
      <c r="D75" s="745"/>
      <c r="E75" s="745"/>
      <c r="F75" s="745"/>
      <c r="G75" s="745"/>
      <c r="H75" s="29"/>
      <c r="J75" s="29"/>
      <c r="K75" s="29"/>
      <c r="L75" s="29"/>
      <c r="M75" s="29"/>
      <c r="N75" s="29"/>
      <c r="O75" s="29"/>
      <c r="P75" s="29"/>
      <c r="Q75" s="29"/>
      <c r="R75" s="29"/>
      <c r="S75" s="29"/>
      <c r="T75" s="29"/>
      <c r="U75" s="29"/>
      <c r="V75" s="29"/>
      <c r="W75" s="29"/>
    </row>
    <row r="76" spans="2:23" s="30" customFormat="1" ht="126" customHeight="1">
      <c r="B76" s="123" t="s">
        <v>1132</v>
      </c>
      <c r="C76" s="105" t="s">
        <v>414</v>
      </c>
      <c r="D76" s="106" t="s">
        <v>415</v>
      </c>
      <c r="E76" s="784" t="s">
        <v>1626</v>
      </c>
      <c r="F76" s="785"/>
      <c r="G76" s="157" t="s">
        <v>700</v>
      </c>
      <c r="H76" s="29"/>
      <c r="J76" s="29"/>
      <c r="K76" s="29"/>
      <c r="L76" s="29"/>
      <c r="M76" s="29"/>
      <c r="N76" s="29"/>
      <c r="O76" s="29"/>
      <c r="P76" s="29"/>
      <c r="Q76" s="29"/>
      <c r="R76" s="29"/>
      <c r="S76" s="29"/>
      <c r="T76" s="29"/>
      <c r="U76" s="29"/>
      <c r="V76" s="29"/>
      <c r="W76" s="29"/>
    </row>
    <row r="77" spans="2:23" s="30" customFormat="1" ht="18.95" customHeight="1">
      <c r="B77" s="733" t="s">
        <v>1133</v>
      </c>
      <c r="C77" s="733"/>
      <c r="D77" s="733"/>
      <c r="E77" s="733"/>
      <c r="F77" s="733"/>
      <c r="G77" s="733"/>
      <c r="H77" s="29"/>
      <c r="J77" s="29"/>
      <c r="K77" s="29"/>
      <c r="L77" s="29"/>
      <c r="M77" s="29"/>
      <c r="N77" s="29"/>
      <c r="O77" s="29"/>
      <c r="P77" s="29"/>
      <c r="Q77" s="29"/>
      <c r="R77" s="29"/>
      <c r="S77" s="29"/>
      <c r="T77" s="29"/>
      <c r="U77" s="29"/>
      <c r="V77" s="29"/>
      <c r="W77" s="29"/>
    </row>
    <row r="78" spans="2:23" s="30" customFormat="1" ht="16.5" thickBot="1">
      <c r="B78" s="745" t="s">
        <v>1134</v>
      </c>
      <c r="C78" s="745"/>
      <c r="D78" s="745"/>
      <c r="E78" s="745"/>
      <c r="F78" s="745"/>
      <c r="G78" s="745"/>
      <c r="H78" s="29"/>
      <c r="J78" s="29"/>
      <c r="K78" s="29"/>
      <c r="L78" s="29"/>
      <c r="M78" s="29"/>
      <c r="N78" s="29"/>
      <c r="O78" s="29"/>
      <c r="P78" s="29"/>
      <c r="Q78" s="29"/>
      <c r="R78" s="29"/>
      <c r="S78" s="29"/>
      <c r="T78" s="29"/>
      <c r="U78" s="29"/>
      <c r="V78" s="29"/>
      <c r="W78" s="29"/>
    </row>
    <row r="79" spans="2:23" s="30" customFormat="1" ht="135">
      <c r="B79" s="211" t="s">
        <v>1135</v>
      </c>
      <c r="C79" s="209" t="s">
        <v>414</v>
      </c>
      <c r="D79" s="210" t="s">
        <v>415</v>
      </c>
      <c r="E79" s="212" t="s">
        <v>1136</v>
      </c>
      <c r="F79" s="212" t="s">
        <v>1137</v>
      </c>
      <c r="G79" s="220" t="s">
        <v>415</v>
      </c>
      <c r="H79" s="29"/>
      <c r="I79" s="50"/>
      <c r="J79" s="29"/>
      <c r="K79" s="29"/>
      <c r="L79" s="29"/>
      <c r="M79" s="29"/>
      <c r="N79" s="29"/>
      <c r="O79" s="29"/>
      <c r="P79" s="29"/>
      <c r="Q79" s="29"/>
      <c r="R79" s="29"/>
      <c r="S79" s="29"/>
      <c r="T79" s="29"/>
      <c r="U79" s="29"/>
      <c r="V79" s="29"/>
      <c r="W79" s="29"/>
    </row>
    <row r="80" spans="2:23" s="30" customFormat="1" ht="141" customHeight="1">
      <c r="B80" s="213" t="s">
        <v>1138</v>
      </c>
      <c r="C80" s="214" t="s">
        <v>414</v>
      </c>
      <c r="D80" s="215" t="s">
        <v>415</v>
      </c>
      <c r="E80" s="216" t="s">
        <v>1785</v>
      </c>
      <c r="F80" s="216" t="s">
        <v>1139</v>
      </c>
      <c r="G80" s="275" t="s">
        <v>415</v>
      </c>
      <c r="H80" s="29"/>
      <c r="J80" s="29"/>
      <c r="K80" s="29"/>
      <c r="L80" s="29"/>
      <c r="M80" s="29"/>
      <c r="N80" s="29"/>
      <c r="O80" s="29"/>
      <c r="P80" s="29"/>
      <c r="Q80" s="29"/>
      <c r="R80" s="29"/>
      <c r="S80" s="29"/>
      <c r="T80" s="29"/>
      <c r="U80" s="29"/>
      <c r="V80" s="29"/>
      <c r="W80" s="29"/>
    </row>
    <row r="81" spans="2:23" s="30" customFormat="1" ht="98.25" customHeight="1">
      <c r="B81" s="213" t="s">
        <v>1140</v>
      </c>
      <c r="C81" s="214" t="s">
        <v>414</v>
      </c>
      <c r="D81" s="215" t="s">
        <v>415</v>
      </c>
      <c r="E81" s="216" t="s">
        <v>1141</v>
      </c>
      <c r="F81" s="216" t="s">
        <v>1142</v>
      </c>
      <c r="G81" s="275" t="s">
        <v>415</v>
      </c>
      <c r="H81" s="29"/>
      <c r="J81" s="29"/>
      <c r="K81" s="29"/>
      <c r="L81" s="29"/>
      <c r="M81" s="29"/>
      <c r="N81" s="29"/>
      <c r="O81" s="29"/>
      <c r="P81" s="29"/>
      <c r="Q81" s="29"/>
      <c r="R81" s="29"/>
      <c r="S81" s="29"/>
      <c r="T81" s="29"/>
      <c r="U81" s="29"/>
      <c r="V81" s="29"/>
      <c r="W81" s="29"/>
    </row>
    <row r="82" spans="2:23" s="30" customFormat="1" ht="158.25" customHeight="1">
      <c r="B82" s="213" t="s">
        <v>1757</v>
      </c>
      <c r="C82" s="214" t="s">
        <v>414</v>
      </c>
      <c r="D82" s="215" t="s">
        <v>415</v>
      </c>
      <c r="E82" s="216" t="s">
        <v>1143</v>
      </c>
      <c r="F82" s="216" t="s">
        <v>1144</v>
      </c>
      <c r="G82" s="275" t="s">
        <v>415</v>
      </c>
      <c r="H82" s="29"/>
      <c r="I82" s="50"/>
      <c r="J82" s="29"/>
      <c r="K82" s="29"/>
      <c r="L82" s="29"/>
      <c r="M82" s="29"/>
      <c r="N82" s="29"/>
      <c r="O82" s="29"/>
      <c r="P82" s="29"/>
      <c r="Q82" s="29"/>
      <c r="R82" s="29"/>
      <c r="S82" s="29"/>
      <c r="T82" s="29"/>
      <c r="U82" s="29"/>
      <c r="V82" s="29"/>
      <c r="W82" s="29"/>
    </row>
    <row r="83" spans="2:23" s="30" customFormat="1" ht="114.75" customHeight="1">
      <c r="B83" s="213" t="s">
        <v>1758</v>
      </c>
      <c r="C83" s="214" t="s">
        <v>414</v>
      </c>
      <c r="D83" s="215" t="s">
        <v>415</v>
      </c>
      <c r="E83" s="216" t="s">
        <v>1722</v>
      </c>
      <c r="F83" s="216" t="s">
        <v>1139</v>
      </c>
      <c r="G83" s="275" t="s">
        <v>415</v>
      </c>
      <c r="H83" s="29"/>
      <c r="I83" s="29"/>
      <c r="J83" s="29"/>
      <c r="K83" s="29"/>
      <c r="L83" s="29"/>
      <c r="M83" s="29"/>
      <c r="N83" s="29"/>
      <c r="O83" s="29"/>
      <c r="P83" s="29"/>
      <c r="Q83" s="29"/>
      <c r="R83" s="29"/>
      <c r="S83" s="29"/>
      <c r="T83" s="29"/>
      <c r="U83" s="29"/>
      <c r="V83" s="29"/>
      <c r="W83" s="29"/>
    </row>
    <row r="84" spans="2:23" s="30" customFormat="1" ht="141" customHeight="1">
      <c r="B84" s="213" t="s">
        <v>1759</v>
      </c>
      <c r="C84" s="214" t="s">
        <v>414</v>
      </c>
      <c r="D84" s="215" t="s">
        <v>415</v>
      </c>
      <c r="E84" s="216" t="s">
        <v>1145</v>
      </c>
      <c r="F84" s="216" t="s">
        <v>1139</v>
      </c>
      <c r="G84" s="275" t="s">
        <v>415</v>
      </c>
      <c r="H84" s="29"/>
      <c r="I84" s="29"/>
      <c r="J84" s="29"/>
      <c r="K84" s="29"/>
      <c r="L84" s="29"/>
      <c r="M84" s="29"/>
      <c r="N84" s="29"/>
      <c r="O84" s="29"/>
      <c r="P84" s="29"/>
      <c r="Q84" s="29"/>
      <c r="R84" s="29"/>
      <c r="S84" s="29"/>
      <c r="T84" s="29"/>
      <c r="U84" s="29"/>
      <c r="V84" s="29"/>
      <c r="W84" s="29"/>
    </row>
    <row r="85" spans="2:23" s="30" customFormat="1" ht="230.25" customHeight="1">
      <c r="B85" s="355" t="s">
        <v>1760</v>
      </c>
      <c r="C85" s="356" t="s">
        <v>414</v>
      </c>
      <c r="D85" s="357" t="s">
        <v>415</v>
      </c>
      <c r="E85" s="381" t="s">
        <v>1717</v>
      </c>
      <c r="F85" s="381" t="s">
        <v>1146</v>
      </c>
      <c r="G85" s="359" t="s">
        <v>415</v>
      </c>
      <c r="H85" s="29"/>
      <c r="I85" s="29"/>
      <c r="J85" s="29"/>
      <c r="K85" s="29"/>
      <c r="L85" s="29"/>
      <c r="M85" s="29"/>
      <c r="N85" s="29"/>
      <c r="O85" s="29"/>
      <c r="P85" s="29"/>
      <c r="Q85" s="29"/>
      <c r="R85" s="29"/>
      <c r="S85" s="29"/>
      <c r="T85" s="29"/>
      <c r="U85" s="29"/>
      <c r="V85" s="29"/>
      <c r="W85" s="29"/>
    </row>
    <row r="86" spans="2:23" s="30" customFormat="1" ht="18.95" customHeight="1">
      <c r="B86" s="733" t="s">
        <v>1147</v>
      </c>
      <c r="C86" s="733"/>
      <c r="D86" s="733"/>
      <c r="E86" s="733"/>
      <c r="F86" s="733"/>
      <c r="G86" s="733"/>
      <c r="H86" s="29"/>
      <c r="I86" s="29"/>
      <c r="J86" s="29"/>
      <c r="K86" s="29"/>
      <c r="L86" s="29"/>
      <c r="M86" s="29"/>
      <c r="N86" s="29"/>
      <c r="O86" s="29"/>
      <c r="P86" s="29"/>
      <c r="Q86" s="29"/>
      <c r="R86" s="29"/>
      <c r="S86" s="29"/>
      <c r="T86" s="29"/>
      <c r="U86" s="29"/>
      <c r="V86" s="29"/>
      <c r="W86" s="29"/>
    </row>
    <row r="87" spans="2:23" s="30" customFormat="1" ht="16.5" thickBot="1">
      <c r="B87" s="745" t="s">
        <v>1148</v>
      </c>
      <c r="C87" s="745"/>
      <c r="D87" s="745"/>
      <c r="E87" s="745"/>
      <c r="F87" s="745"/>
      <c r="G87" s="745"/>
      <c r="H87" s="29"/>
      <c r="I87" s="29"/>
      <c r="J87" s="29"/>
      <c r="K87" s="29"/>
      <c r="L87" s="29"/>
      <c r="M87" s="29"/>
      <c r="N87" s="29"/>
      <c r="O87" s="29"/>
      <c r="P87" s="29"/>
      <c r="Q87" s="29"/>
      <c r="R87" s="29"/>
      <c r="S87" s="29"/>
      <c r="T87" s="29"/>
      <c r="U87" s="29"/>
      <c r="V87" s="29"/>
      <c r="W87" s="29"/>
    </row>
    <row r="88" spans="2:23" s="30" customFormat="1" ht="76.5" customHeight="1">
      <c r="B88" s="123" t="s">
        <v>936</v>
      </c>
      <c r="C88" s="105" t="s">
        <v>431</v>
      </c>
      <c r="D88" s="106" t="s">
        <v>415</v>
      </c>
      <c r="E88" s="784" t="s">
        <v>1149</v>
      </c>
      <c r="F88" s="785"/>
      <c r="G88" s="158" t="s">
        <v>1150</v>
      </c>
      <c r="H88" s="29"/>
      <c r="I88" s="29"/>
      <c r="J88" s="29"/>
      <c r="K88" s="29"/>
      <c r="L88" s="29"/>
      <c r="M88" s="29"/>
      <c r="N88" s="29"/>
      <c r="O88" s="29"/>
      <c r="P88" s="29"/>
      <c r="Q88" s="29"/>
      <c r="R88" s="29"/>
      <c r="S88" s="29"/>
      <c r="T88" s="29"/>
      <c r="U88" s="29"/>
      <c r="V88" s="29"/>
      <c r="W88" s="29"/>
    </row>
    <row r="89" spans="2:23" s="30" customFormat="1" ht="16.5" thickBot="1">
      <c r="B89" s="745" t="s">
        <v>1151</v>
      </c>
      <c r="C89" s="745"/>
      <c r="D89" s="745"/>
      <c r="E89" s="745"/>
      <c r="F89" s="745"/>
      <c r="G89" s="745"/>
      <c r="H89" s="29"/>
      <c r="I89" s="29"/>
      <c r="J89" s="29"/>
      <c r="K89" s="29"/>
      <c r="L89" s="29"/>
      <c r="M89" s="29"/>
      <c r="N89" s="29"/>
      <c r="O89" s="29"/>
      <c r="P89" s="29"/>
      <c r="Q89" s="29"/>
      <c r="R89" s="29"/>
      <c r="S89" s="29"/>
      <c r="T89" s="29"/>
      <c r="U89" s="29"/>
      <c r="V89" s="29"/>
      <c r="W89" s="29"/>
    </row>
    <row r="90" spans="2:23" s="30" customFormat="1" ht="63.95" customHeight="1">
      <c r="B90" s="123" t="s">
        <v>1744</v>
      </c>
      <c r="C90" s="105" t="s">
        <v>431</v>
      </c>
      <c r="D90" s="106" t="s">
        <v>415</v>
      </c>
      <c r="E90" s="743" t="s">
        <v>1152</v>
      </c>
      <c r="F90" s="743"/>
      <c r="G90" s="158" t="s">
        <v>700</v>
      </c>
      <c r="H90" s="29"/>
      <c r="I90" s="29"/>
      <c r="J90" s="29"/>
      <c r="K90" s="29"/>
      <c r="L90" s="29"/>
      <c r="M90" s="29"/>
      <c r="N90" s="29"/>
      <c r="O90" s="29"/>
      <c r="P90" s="29"/>
      <c r="Q90" s="29"/>
      <c r="R90" s="29"/>
      <c r="S90" s="29"/>
      <c r="T90" s="29"/>
      <c r="U90" s="29"/>
      <c r="V90" s="29"/>
      <c r="W90" s="29"/>
    </row>
    <row r="91" spans="2:23" s="30" customFormat="1" ht="18.95" customHeight="1">
      <c r="B91" s="733" t="s">
        <v>1104</v>
      </c>
      <c r="C91" s="733"/>
      <c r="D91" s="733"/>
      <c r="E91" s="733"/>
      <c r="F91" s="733"/>
      <c r="G91" s="733"/>
      <c r="H91" s="29"/>
      <c r="I91" s="29"/>
      <c r="J91" s="29"/>
      <c r="K91" s="29"/>
      <c r="L91" s="29"/>
      <c r="M91" s="29"/>
      <c r="N91" s="29"/>
      <c r="O91" s="29"/>
      <c r="P91" s="29"/>
      <c r="Q91" s="29"/>
      <c r="R91" s="29"/>
      <c r="S91" s="29"/>
      <c r="T91" s="29"/>
      <c r="U91" s="29"/>
      <c r="V91" s="29"/>
      <c r="W91" s="29"/>
    </row>
    <row r="92" spans="2:23" s="30" customFormat="1" ht="16.5" thickBot="1">
      <c r="B92" s="731" t="s">
        <v>1153</v>
      </c>
      <c r="C92" s="731"/>
      <c r="D92" s="731"/>
      <c r="E92" s="731"/>
      <c r="F92" s="731"/>
      <c r="G92" s="731"/>
      <c r="H92" s="29"/>
      <c r="I92" s="29"/>
      <c r="J92" s="29"/>
      <c r="K92" s="29"/>
      <c r="L92" s="29"/>
      <c r="M92" s="29"/>
      <c r="N92" s="29"/>
      <c r="O92" s="29"/>
      <c r="P92" s="29"/>
      <c r="Q92" s="29"/>
      <c r="R92" s="29"/>
      <c r="S92" s="29"/>
      <c r="T92" s="29"/>
      <c r="U92" s="29"/>
      <c r="V92" s="29"/>
      <c r="W92" s="29"/>
    </row>
    <row r="93" spans="2:23" s="30" customFormat="1" ht="111.75" customHeight="1">
      <c r="B93" s="123" t="s">
        <v>1154</v>
      </c>
      <c r="C93" s="105" t="s">
        <v>414</v>
      </c>
      <c r="D93" s="106" t="s">
        <v>415</v>
      </c>
      <c r="E93" s="168" t="s">
        <v>1786</v>
      </c>
      <c r="F93" s="168" t="s">
        <v>1139</v>
      </c>
      <c r="G93" s="158" t="s">
        <v>1155</v>
      </c>
      <c r="H93" s="29"/>
      <c r="I93" s="29"/>
      <c r="J93" s="29"/>
      <c r="K93" s="29"/>
      <c r="L93" s="29"/>
      <c r="M93" s="29"/>
      <c r="N93" s="29"/>
      <c r="O93" s="29"/>
      <c r="P93" s="29"/>
      <c r="Q93" s="29"/>
      <c r="R93" s="29"/>
      <c r="S93" s="29"/>
      <c r="T93" s="29"/>
      <c r="U93" s="29"/>
      <c r="V93" s="29"/>
      <c r="W93" s="29"/>
    </row>
    <row r="94" spans="2:23" s="30" customFormat="1" ht="16.5" thickBot="1">
      <c r="B94" s="731" t="s">
        <v>1156</v>
      </c>
      <c r="C94" s="731"/>
      <c r="D94" s="731"/>
      <c r="E94" s="731"/>
      <c r="F94" s="731"/>
      <c r="G94" s="731"/>
      <c r="H94" s="29"/>
      <c r="I94" s="29"/>
      <c r="J94" s="29"/>
      <c r="K94" s="29"/>
      <c r="L94" s="29"/>
      <c r="M94" s="29"/>
      <c r="N94" s="29"/>
      <c r="O94" s="29"/>
      <c r="P94" s="29"/>
      <c r="Q94" s="29"/>
      <c r="R94" s="29"/>
      <c r="S94" s="29"/>
      <c r="T94" s="29"/>
      <c r="U94" s="29"/>
      <c r="V94" s="29"/>
      <c r="W94" s="29"/>
    </row>
    <row r="95" spans="2:23" s="30" customFormat="1" ht="126.75" customHeight="1">
      <c r="B95" s="123" t="s">
        <v>1745</v>
      </c>
      <c r="C95" s="105" t="s">
        <v>431</v>
      </c>
      <c r="D95" s="106" t="s">
        <v>415</v>
      </c>
      <c r="E95" s="169" t="s">
        <v>1787</v>
      </c>
      <c r="F95" s="169" t="s">
        <v>1139</v>
      </c>
      <c r="G95" s="158" t="s">
        <v>415</v>
      </c>
      <c r="H95" s="29"/>
      <c r="I95" s="50"/>
      <c r="J95" s="29"/>
      <c r="K95" s="29"/>
      <c r="L95" s="29"/>
      <c r="M95" s="29"/>
      <c r="N95" s="29"/>
      <c r="O95" s="29"/>
      <c r="P95" s="29"/>
      <c r="Q95" s="29"/>
      <c r="R95" s="29"/>
      <c r="S95" s="29"/>
      <c r="T95" s="29"/>
      <c r="U95" s="29"/>
      <c r="V95" s="29"/>
      <c r="W95" s="29"/>
    </row>
    <row r="96" spans="2:23" s="30" customFormat="1" ht="16.5" thickBot="1">
      <c r="B96" s="731" t="s">
        <v>1157</v>
      </c>
      <c r="C96" s="731"/>
      <c r="D96" s="731"/>
      <c r="E96" s="731"/>
      <c r="F96" s="731"/>
      <c r="G96" s="731"/>
      <c r="H96" s="29"/>
      <c r="I96" s="50"/>
      <c r="J96" s="29"/>
      <c r="K96" s="29"/>
      <c r="L96" s="29"/>
      <c r="M96" s="29"/>
      <c r="N96" s="29"/>
      <c r="O96" s="29"/>
      <c r="P96" s="29"/>
      <c r="Q96" s="29"/>
      <c r="R96" s="29"/>
      <c r="S96" s="29"/>
      <c r="T96" s="29"/>
      <c r="U96" s="29"/>
      <c r="V96" s="29"/>
      <c r="W96" s="29"/>
    </row>
    <row r="97" spans="2:23" s="30" customFormat="1" ht="202.5" customHeight="1">
      <c r="B97" s="208" t="s">
        <v>1753</v>
      </c>
      <c r="C97" s="209" t="s">
        <v>414</v>
      </c>
      <c r="D97" s="276" t="s">
        <v>415</v>
      </c>
      <c r="E97" s="271" t="s">
        <v>1158</v>
      </c>
      <c r="F97" s="271" t="s">
        <v>1159</v>
      </c>
      <c r="G97" s="198" t="s">
        <v>1160</v>
      </c>
      <c r="H97" s="29"/>
      <c r="I97" s="50"/>
      <c r="J97" s="29"/>
      <c r="K97" s="29"/>
      <c r="L97" s="29"/>
      <c r="M97" s="29"/>
      <c r="N97" s="29"/>
      <c r="O97" s="29"/>
      <c r="P97" s="29"/>
      <c r="Q97" s="29"/>
      <c r="R97" s="29"/>
      <c r="S97" s="29"/>
      <c r="T97" s="29"/>
      <c r="U97" s="29"/>
      <c r="V97" s="29"/>
      <c r="W97" s="29"/>
    </row>
    <row r="98" spans="2:23" s="30" customFormat="1" ht="129.75" customHeight="1">
      <c r="B98" s="355" t="s">
        <v>1754</v>
      </c>
      <c r="C98" s="356" t="s">
        <v>414</v>
      </c>
      <c r="D98" s="357" t="s">
        <v>415</v>
      </c>
      <c r="E98" s="382" t="s">
        <v>1161</v>
      </c>
      <c r="F98" s="381" t="s">
        <v>1084</v>
      </c>
      <c r="G98" s="360" t="s">
        <v>1085</v>
      </c>
      <c r="H98" s="29"/>
      <c r="I98" s="29"/>
      <c r="J98" s="29"/>
      <c r="K98" s="29"/>
      <c r="L98" s="29"/>
      <c r="M98" s="29"/>
      <c r="N98" s="29"/>
      <c r="O98" s="29"/>
      <c r="P98" s="29"/>
      <c r="Q98" s="29"/>
      <c r="R98" s="29"/>
      <c r="S98" s="29"/>
      <c r="T98" s="29"/>
      <c r="U98" s="29"/>
      <c r="V98" s="29"/>
      <c r="W98" s="29"/>
    </row>
    <row r="99" spans="2:23" s="30" customFormat="1" ht="16.5" thickBot="1">
      <c r="B99" s="731" t="s">
        <v>1162</v>
      </c>
      <c r="C99" s="731"/>
      <c r="D99" s="731"/>
      <c r="E99" s="731"/>
      <c r="F99" s="731"/>
      <c r="G99" s="731"/>
      <c r="H99" s="29"/>
      <c r="I99" s="29"/>
      <c r="J99" s="29"/>
      <c r="K99" s="29"/>
      <c r="L99" s="29"/>
      <c r="M99" s="29"/>
      <c r="N99" s="29"/>
      <c r="O99" s="29"/>
      <c r="P99" s="29"/>
      <c r="Q99" s="29"/>
      <c r="R99" s="29"/>
      <c r="S99" s="29"/>
      <c r="T99" s="29"/>
      <c r="U99" s="29"/>
      <c r="V99" s="29"/>
      <c r="W99" s="29"/>
    </row>
    <row r="100" spans="2:23" s="30" customFormat="1" ht="300">
      <c r="B100" s="123" t="s">
        <v>1163</v>
      </c>
      <c r="C100" s="105" t="s">
        <v>414</v>
      </c>
      <c r="D100" s="106" t="s">
        <v>415</v>
      </c>
      <c r="E100" s="170" t="s">
        <v>1164</v>
      </c>
      <c r="F100" s="170" t="s">
        <v>1165</v>
      </c>
      <c r="G100" s="157" t="s">
        <v>415</v>
      </c>
      <c r="H100" s="29"/>
      <c r="I100" s="29"/>
      <c r="J100" s="29"/>
      <c r="K100" s="29"/>
      <c r="L100" s="29"/>
      <c r="M100" s="29"/>
      <c r="N100" s="29"/>
      <c r="O100" s="29"/>
      <c r="P100" s="29"/>
      <c r="Q100" s="29"/>
      <c r="R100" s="29"/>
      <c r="S100" s="29"/>
      <c r="T100" s="29"/>
      <c r="U100" s="29"/>
      <c r="V100" s="29"/>
      <c r="W100" s="29"/>
    </row>
    <row r="101" spans="2:23" s="30" customFormat="1" ht="16.5" thickBot="1">
      <c r="B101" s="731" t="s">
        <v>1166</v>
      </c>
      <c r="C101" s="731"/>
      <c r="D101" s="731"/>
      <c r="E101" s="731"/>
      <c r="F101" s="731"/>
      <c r="G101" s="731"/>
      <c r="H101" s="29"/>
      <c r="I101" s="29"/>
      <c r="J101" s="29"/>
      <c r="K101" s="29"/>
      <c r="L101" s="29"/>
      <c r="M101" s="29"/>
      <c r="N101" s="29"/>
      <c r="O101" s="29"/>
      <c r="P101" s="29"/>
      <c r="Q101" s="29"/>
      <c r="R101" s="29"/>
      <c r="S101" s="29"/>
      <c r="T101" s="29"/>
      <c r="U101" s="29"/>
      <c r="V101" s="29"/>
      <c r="W101" s="29"/>
    </row>
    <row r="102" spans="2:23" s="30" customFormat="1" ht="129.75" customHeight="1">
      <c r="B102" s="211" t="s">
        <v>1755</v>
      </c>
      <c r="C102" s="209" t="s">
        <v>431</v>
      </c>
      <c r="D102" s="210" t="s">
        <v>415</v>
      </c>
      <c r="E102" s="762" t="s">
        <v>1167</v>
      </c>
      <c r="F102" s="762"/>
      <c r="G102" s="198" t="s">
        <v>415</v>
      </c>
      <c r="H102" s="29"/>
      <c r="I102" s="29"/>
      <c r="J102" s="29"/>
      <c r="K102" s="29"/>
      <c r="L102" s="29"/>
      <c r="M102" s="29"/>
      <c r="N102" s="29"/>
      <c r="O102" s="29"/>
      <c r="P102" s="29"/>
      <c r="Q102" s="29"/>
      <c r="R102" s="29"/>
      <c r="S102" s="29"/>
      <c r="T102" s="29"/>
      <c r="U102" s="29"/>
      <c r="V102" s="29"/>
      <c r="W102" s="29"/>
    </row>
    <row r="103" spans="2:23" s="30" customFormat="1" ht="319.5" customHeight="1">
      <c r="B103" s="213" t="s">
        <v>1756</v>
      </c>
      <c r="C103" s="214" t="s">
        <v>414</v>
      </c>
      <c r="D103" s="215" t="s">
        <v>415</v>
      </c>
      <c r="E103" s="760" t="s">
        <v>1568</v>
      </c>
      <c r="F103" s="760"/>
      <c r="G103" s="200" t="s">
        <v>415</v>
      </c>
      <c r="H103" s="29"/>
      <c r="I103" s="29"/>
      <c r="J103" s="29"/>
      <c r="K103" s="29"/>
      <c r="L103" s="29"/>
      <c r="M103" s="29"/>
      <c r="N103" s="29"/>
      <c r="O103" s="29"/>
      <c r="P103" s="29"/>
      <c r="Q103" s="29"/>
      <c r="R103" s="29"/>
      <c r="S103" s="29"/>
      <c r="T103" s="29"/>
      <c r="U103" s="29"/>
      <c r="V103" s="29"/>
      <c r="W103" s="29"/>
    </row>
    <row r="104" spans="2:23" s="30" customFormat="1" ht="41.25" customHeight="1">
      <c r="B104" s="213" t="s">
        <v>954</v>
      </c>
      <c r="C104" s="214" t="s">
        <v>414</v>
      </c>
      <c r="D104" s="215" t="s">
        <v>415</v>
      </c>
      <c r="E104" s="760" t="s">
        <v>955</v>
      </c>
      <c r="F104" s="760"/>
      <c r="G104" s="200" t="s">
        <v>415</v>
      </c>
      <c r="H104" s="29"/>
      <c r="I104" s="29"/>
      <c r="J104" s="29"/>
      <c r="K104" s="29"/>
      <c r="L104" s="29"/>
      <c r="M104" s="29"/>
      <c r="N104" s="29"/>
      <c r="O104" s="29"/>
      <c r="P104" s="29"/>
      <c r="Q104" s="29"/>
      <c r="R104" s="29"/>
      <c r="S104" s="29"/>
      <c r="T104" s="29"/>
      <c r="U104" s="29"/>
      <c r="V104" s="29"/>
      <c r="W104" s="29"/>
    </row>
    <row r="105" spans="2:23" s="30" customFormat="1" ht="14.25">
      <c r="H105" s="29"/>
      <c r="I105" s="29"/>
      <c r="J105" s="29"/>
      <c r="K105" s="29"/>
      <c r="L105" s="29"/>
      <c r="M105" s="29"/>
      <c r="N105" s="29"/>
      <c r="O105" s="29"/>
      <c r="P105" s="29"/>
      <c r="Q105" s="29"/>
      <c r="R105" s="29"/>
      <c r="S105" s="29"/>
      <c r="T105" s="29"/>
      <c r="U105" s="29"/>
      <c r="V105" s="29"/>
      <c r="W105" s="29"/>
    </row>
    <row r="106" spans="2:23" ht="14.25">
      <c r="H106" s="25"/>
      <c r="I106" s="25"/>
      <c r="J106" s="25"/>
      <c r="K106" s="25"/>
      <c r="L106" s="25"/>
      <c r="M106" s="25"/>
      <c r="N106" s="25"/>
      <c r="O106" s="25"/>
      <c r="P106" s="25"/>
      <c r="Q106" s="25"/>
      <c r="R106" s="25"/>
      <c r="S106" s="25"/>
      <c r="T106" s="25"/>
      <c r="U106" s="25"/>
      <c r="V106" s="25"/>
      <c r="W106" s="25"/>
    </row>
    <row r="107" spans="2:23" ht="14.25">
      <c r="H107" s="25"/>
      <c r="I107" s="25"/>
      <c r="J107" s="25"/>
      <c r="K107" s="25"/>
      <c r="L107" s="25"/>
      <c r="M107" s="25"/>
      <c r="N107" s="25"/>
      <c r="O107" s="25"/>
      <c r="P107" s="25"/>
      <c r="Q107" s="25"/>
      <c r="R107" s="25"/>
      <c r="S107" s="25"/>
      <c r="T107" s="25"/>
      <c r="U107" s="25"/>
      <c r="V107" s="25"/>
      <c r="W107" s="25"/>
    </row>
    <row r="108" spans="2:23" ht="14.25">
      <c r="H108" s="25"/>
      <c r="I108" s="25"/>
      <c r="J108" s="25"/>
      <c r="K108" s="25"/>
      <c r="L108" s="25"/>
      <c r="M108" s="25"/>
      <c r="N108" s="25"/>
      <c r="O108" s="25"/>
      <c r="P108" s="25"/>
      <c r="Q108" s="25"/>
      <c r="R108" s="25"/>
      <c r="S108" s="25"/>
      <c r="T108" s="25"/>
      <c r="U108" s="25"/>
      <c r="V108" s="25"/>
      <c r="W108" s="25"/>
    </row>
    <row r="109" spans="2:23" ht="14.25">
      <c r="H109" s="25"/>
      <c r="I109" s="25"/>
      <c r="J109" s="25"/>
      <c r="K109" s="25"/>
      <c r="L109" s="25"/>
      <c r="M109" s="25"/>
      <c r="N109" s="25"/>
      <c r="O109" s="25"/>
      <c r="P109" s="25"/>
      <c r="Q109" s="25"/>
      <c r="R109" s="25"/>
      <c r="S109" s="25"/>
      <c r="T109" s="25"/>
      <c r="U109" s="25"/>
      <c r="V109" s="25"/>
      <c r="W109" s="25"/>
    </row>
    <row r="110" spans="2:23" ht="14.25">
      <c r="H110" s="25"/>
      <c r="I110" s="25"/>
      <c r="J110" s="25"/>
      <c r="K110" s="25"/>
      <c r="L110" s="25"/>
      <c r="M110" s="25"/>
      <c r="N110" s="25"/>
      <c r="O110" s="25"/>
      <c r="P110" s="25"/>
      <c r="Q110" s="25"/>
      <c r="R110" s="25"/>
      <c r="S110" s="25"/>
      <c r="T110" s="25"/>
      <c r="U110" s="25"/>
      <c r="V110" s="25"/>
      <c r="W110" s="25"/>
    </row>
    <row r="111" spans="2:23" ht="14.25">
      <c r="H111" s="25"/>
      <c r="I111" s="25"/>
      <c r="J111" s="25"/>
      <c r="K111" s="25"/>
      <c r="L111" s="25"/>
      <c r="M111" s="25"/>
      <c r="N111" s="25"/>
      <c r="O111" s="25"/>
      <c r="P111" s="25"/>
      <c r="Q111" s="25"/>
      <c r="R111" s="25"/>
      <c r="S111" s="25"/>
      <c r="T111" s="25"/>
      <c r="U111" s="25"/>
      <c r="V111" s="25"/>
      <c r="W111" s="25"/>
    </row>
    <row r="112" spans="2:23" ht="14.25">
      <c r="H112" s="25"/>
      <c r="I112" s="25"/>
      <c r="J112" s="25"/>
      <c r="K112" s="25"/>
      <c r="L112" s="25"/>
      <c r="M112" s="25"/>
      <c r="N112" s="25"/>
      <c r="O112" s="25"/>
      <c r="P112" s="25"/>
      <c r="Q112" s="25"/>
      <c r="R112" s="25"/>
      <c r="S112" s="25"/>
      <c r="T112" s="25"/>
      <c r="U112" s="25"/>
      <c r="V112" s="25"/>
      <c r="W112" s="25"/>
    </row>
    <row r="113" spans="2:23" ht="14.25">
      <c r="H113" s="25"/>
      <c r="I113" s="25"/>
      <c r="J113" s="25"/>
      <c r="K113" s="25"/>
      <c r="L113" s="25"/>
      <c r="M113" s="25"/>
      <c r="N113" s="25"/>
      <c r="O113" s="25"/>
      <c r="P113" s="25"/>
      <c r="Q113" s="25"/>
      <c r="R113" s="25"/>
      <c r="S113" s="25"/>
      <c r="T113" s="25"/>
      <c r="U113" s="25"/>
      <c r="V113" s="25"/>
      <c r="W113" s="25"/>
    </row>
    <row r="114" spans="2:23" ht="14.25">
      <c r="B114" s="23"/>
      <c r="C114" s="23"/>
      <c r="D114" s="31"/>
      <c r="G114" s="33"/>
      <c r="H114" s="25"/>
      <c r="I114" s="25"/>
      <c r="J114" s="25"/>
      <c r="K114" s="25"/>
      <c r="L114" s="25"/>
      <c r="M114" s="25"/>
      <c r="N114" s="25"/>
      <c r="O114" s="25"/>
      <c r="P114" s="25"/>
      <c r="Q114" s="25"/>
      <c r="R114" s="25"/>
      <c r="S114" s="25"/>
      <c r="T114" s="25"/>
      <c r="U114" s="25"/>
      <c r="V114" s="25"/>
      <c r="W114" s="25"/>
    </row>
    <row r="115" spans="2:23" ht="14.25">
      <c r="B115" s="23"/>
      <c r="C115" s="23"/>
      <c r="D115" s="31"/>
      <c r="E115" s="25"/>
      <c r="F115" s="25"/>
      <c r="G115" s="25"/>
      <c r="H115" s="25"/>
      <c r="I115" s="25"/>
      <c r="J115" s="25"/>
      <c r="K115" s="25"/>
      <c r="L115" s="25"/>
      <c r="M115" s="25"/>
      <c r="N115" s="25"/>
      <c r="O115" s="25"/>
      <c r="P115" s="25"/>
      <c r="Q115" s="25"/>
      <c r="R115" s="25"/>
      <c r="S115" s="25"/>
      <c r="T115" s="25"/>
      <c r="U115" s="25"/>
      <c r="V115" s="25"/>
      <c r="W115" s="25"/>
    </row>
    <row r="116" spans="2:23" ht="14.25">
      <c r="B116" s="23"/>
      <c r="C116" s="23"/>
      <c r="D116" s="31"/>
      <c r="E116" s="25"/>
      <c r="F116" s="25"/>
      <c r="G116" s="25"/>
      <c r="H116" s="25"/>
      <c r="I116" s="25"/>
      <c r="J116" s="25"/>
      <c r="K116" s="25"/>
      <c r="L116" s="25"/>
      <c r="M116" s="25"/>
      <c r="N116" s="25"/>
      <c r="O116" s="25"/>
      <c r="P116" s="25"/>
      <c r="Q116" s="25"/>
      <c r="R116" s="25"/>
      <c r="S116" s="25"/>
      <c r="T116" s="25"/>
      <c r="U116" s="25"/>
      <c r="V116" s="25"/>
      <c r="W116" s="25"/>
    </row>
    <row r="117" spans="2:23" ht="14.25">
      <c r="B117" s="23"/>
      <c r="C117" s="23"/>
      <c r="D117" s="31"/>
      <c r="E117" s="25"/>
      <c r="F117" s="25"/>
      <c r="G117" s="25"/>
      <c r="H117" s="25"/>
      <c r="I117" s="25"/>
      <c r="J117" s="25"/>
      <c r="K117" s="25"/>
      <c r="L117" s="25"/>
      <c r="M117" s="25"/>
      <c r="N117" s="25"/>
      <c r="O117" s="25"/>
      <c r="P117" s="25"/>
      <c r="Q117" s="25"/>
      <c r="R117" s="25"/>
      <c r="S117" s="25"/>
      <c r="T117" s="25"/>
      <c r="U117" s="25"/>
      <c r="V117" s="25"/>
      <c r="W117" s="25"/>
    </row>
    <row r="118" spans="2:23" ht="14.25">
      <c r="B118" s="23"/>
      <c r="C118" s="23"/>
      <c r="D118" s="31"/>
      <c r="E118" s="25"/>
      <c r="F118" s="25"/>
      <c r="G118" s="25"/>
      <c r="H118" s="25"/>
      <c r="I118" s="25"/>
      <c r="J118" s="25"/>
      <c r="K118" s="25"/>
      <c r="L118" s="25"/>
      <c r="M118" s="25"/>
      <c r="N118" s="25"/>
      <c r="O118" s="25"/>
      <c r="P118" s="25"/>
      <c r="Q118" s="25"/>
      <c r="R118" s="25"/>
      <c r="S118" s="25"/>
      <c r="T118" s="25"/>
      <c r="U118" s="25"/>
      <c r="V118" s="25"/>
      <c r="W118" s="25"/>
    </row>
    <row r="119" spans="2:23" ht="14.25">
      <c r="B119" s="23"/>
      <c r="C119" s="23"/>
      <c r="D119" s="31"/>
      <c r="E119" s="25"/>
      <c r="F119" s="25"/>
      <c r="G119" s="25"/>
      <c r="H119" s="25"/>
      <c r="I119" s="25"/>
      <c r="J119" s="25"/>
      <c r="K119" s="25"/>
      <c r="L119" s="25"/>
      <c r="M119" s="25"/>
      <c r="N119" s="25"/>
      <c r="O119" s="25"/>
      <c r="P119" s="25"/>
      <c r="Q119" s="25"/>
      <c r="R119" s="25"/>
      <c r="S119" s="25"/>
      <c r="T119" s="25"/>
      <c r="U119" s="25"/>
      <c r="V119" s="25"/>
      <c r="W119" s="25"/>
    </row>
    <row r="120" spans="2:23" ht="14.25">
      <c r="B120" s="23"/>
      <c r="C120" s="23"/>
      <c r="D120" s="31"/>
      <c r="E120" s="25"/>
      <c r="F120" s="25"/>
      <c r="G120" s="25"/>
      <c r="H120" s="25"/>
      <c r="I120" s="25"/>
      <c r="J120" s="25"/>
      <c r="K120" s="25"/>
      <c r="L120" s="25"/>
      <c r="M120" s="25"/>
      <c r="N120" s="25"/>
      <c r="O120" s="25"/>
      <c r="P120" s="25"/>
      <c r="Q120" s="25"/>
      <c r="R120" s="25"/>
      <c r="S120" s="25"/>
      <c r="T120" s="25"/>
      <c r="U120" s="25"/>
      <c r="V120" s="25"/>
      <c r="W120" s="25"/>
    </row>
    <row r="121" spans="2:23" ht="14.25">
      <c r="B121" s="23"/>
      <c r="C121" s="23"/>
      <c r="D121" s="31"/>
      <c r="E121" s="25"/>
      <c r="F121" s="25"/>
      <c r="G121" s="25"/>
      <c r="H121" s="25"/>
      <c r="I121" s="25"/>
      <c r="J121" s="25"/>
      <c r="K121" s="25"/>
      <c r="L121" s="25"/>
      <c r="M121" s="25"/>
      <c r="N121" s="25"/>
      <c r="O121" s="25"/>
      <c r="P121" s="25"/>
      <c r="Q121" s="25"/>
      <c r="R121" s="25"/>
      <c r="S121" s="25"/>
      <c r="T121" s="25"/>
      <c r="U121" s="25"/>
      <c r="V121" s="25"/>
      <c r="W121" s="25"/>
    </row>
    <row r="122" spans="2:23" ht="14.25">
      <c r="B122" s="23"/>
      <c r="C122" s="23"/>
      <c r="D122" s="31"/>
      <c r="E122" s="25"/>
      <c r="F122" s="25"/>
      <c r="G122" s="25"/>
      <c r="H122" s="25"/>
      <c r="I122" s="25"/>
      <c r="J122" s="25"/>
      <c r="K122" s="25"/>
      <c r="L122" s="25"/>
      <c r="M122" s="25"/>
      <c r="N122" s="25"/>
      <c r="O122" s="25"/>
      <c r="P122" s="25"/>
      <c r="Q122" s="25"/>
      <c r="R122" s="25"/>
      <c r="S122" s="25"/>
      <c r="T122" s="25"/>
      <c r="U122" s="25"/>
      <c r="V122" s="25"/>
      <c r="W122" s="25"/>
    </row>
    <row r="123" spans="2:23" ht="14.25">
      <c r="B123" s="23"/>
      <c r="C123" s="23"/>
      <c r="D123" s="31"/>
      <c r="E123" s="25"/>
      <c r="F123" s="25"/>
      <c r="G123" s="25"/>
      <c r="H123" s="25"/>
      <c r="I123" s="25"/>
      <c r="J123" s="25"/>
      <c r="K123" s="25"/>
      <c r="L123" s="25"/>
      <c r="M123" s="25"/>
      <c r="N123" s="25"/>
      <c r="O123" s="25"/>
      <c r="P123" s="25"/>
      <c r="Q123" s="25"/>
      <c r="R123" s="25"/>
      <c r="S123" s="25"/>
      <c r="T123" s="25"/>
      <c r="U123" s="25"/>
      <c r="V123" s="25"/>
      <c r="W123" s="25"/>
    </row>
    <row r="124" spans="2:23" ht="14.25">
      <c r="B124" s="23"/>
      <c r="C124" s="23"/>
      <c r="D124" s="31"/>
      <c r="E124" s="25"/>
      <c r="F124" s="25"/>
      <c r="G124" s="25"/>
      <c r="H124" s="25"/>
      <c r="I124" s="25"/>
      <c r="J124" s="25"/>
      <c r="K124" s="25"/>
      <c r="L124" s="25"/>
      <c r="M124" s="25"/>
      <c r="N124" s="25"/>
      <c r="O124" s="25"/>
      <c r="P124" s="25"/>
      <c r="Q124" s="25"/>
      <c r="R124" s="25"/>
      <c r="S124" s="25"/>
      <c r="T124" s="25"/>
      <c r="U124" s="25"/>
      <c r="V124" s="25"/>
      <c r="W124" s="25"/>
    </row>
    <row r="125" spans="2:23" ht="14.25">
      <c r="B125" s="23"/>
      <c r="C125" s="23"/>
      <c r="D125" s="31"/>
      <c r="E125" s="25"/>
      <c r="F125" s="25"/>
      <c r="G125" s="25"/>
      <c r="H125" s="25"/>
      <c r="I125" s="25"/>
      <c r="J125" s="25"/>
      <c r="K125" s="25"/>
      <c r="L125" s="25"/>
      <c r="M125" s="25"/>
      <c r="N125" s="25"/>
      <c r="O125" s="25"/>
      <c r="P125" s="25"/>
      <c r="Q125" s="25"/>
      <c r="R125" s="25"/>
      <c r="S125" s="25"/>
      <c r="T125" s="25"/>
      <c r="U125" s="25"/>
      <c r="V125" s="25"/>
      <c r="W125" s="25"/>
    </row>
    <row r="126" spans="2:23" ht="14.25">
      <c r="B126" s="23"/>
      <c r="C126" s="23"/>
      <c r="D126" s="31"/>
      <c r="E126" s="25"/>
      <c r="F126" s="25"/>
      <c r="G126" s="25"/>
      <c r="H126" s="25"/>
      <c r="I126" s="25"/>
      <c r="J126" s="25"/>
      <c r="K126" s="25"/>
      <c r="L126" s="25"/>
      <c r="M126" s="25"/>
      <c r="N126" s="25"/>
      <c r="O126" s="25"/>
      <c r="P126" s="25"/>
      <c r="Q126" s="25"/>
      <c r="R126" s="25"/>
      <c r="S126" s="25"/>
      <c r="T126" s="25"/>
      <c r="U126" s="25"/>
      <c r="V126" s="25"/>
      <c r="W126" s="25"/>
    </row>
    <row r="127" spans="2:23" ht="14.25">
      <c r="B127" s="23"/>
      <c r="C127" s="23"/>
      <c r="D127" s="31"/>
      <c r="E127" s="25"/>
      <c r="F127" s="25"/>
      <c r="G127" s="25"/>
      <c r="H127" s="25"/>
      <c r="I127" s="25"/>
      <c r="J127" s="25"/>
      <c r="K127" s="25"/>
      <c r="L127" s="25"/>
      <c r="M127" s="25"/>
      <c r="N127" s="25"/>
      <c r="O127" s="25"/>
      <c r="P127" s="25"/>
      <c r="Q127" s="25"/>
      <c r="R127" s="25"/>
      <c r="S127" s="25"/>
      <c r="T127" s="25"/>
      <c r="U127" s="25"/>
      <c r="V127" s="25"/>
      <c r="W127" s="25"/>
    </row>
    <row r="128" spans="2:23" ht="14.25">
      <c r="B128" s="23"/>
      <c r="C128" s="23"/>
      <c r="D128" s="31"/>
      <c r="E128" s="25"/>
      <c r="F128" s="25"/>
      <c r="G128" s="25"/>
      <c r="H128" s="25"/>
      <c r="I128" s="25"/>
      <c r="J128" s="25"/>
      <c r="K128" s="25"/>
      <c r="L128" s="25"/>
      <c r="M128" s="25"/>
      <c r="N128" s="25"/>
      <c r="O128" s="25"/>
      <c r="P128" s="25"/>
      <c r="Q128" s="25"/>
      <c r="R128" s="25"/>
      <c r="S128" s="25"/>
      <c r="T128" s="25"/>
      <c r="U128" s="25"/>
      <c r="V128" s="25"/>
      <c r="W128" s="25"/>
    </row>
    <row r="129" spans="2:23" ht="14.25">
      <c r="B129" s="23"/>
      <c r="C129" s="23"/>
      <c r="D129" s="31"/>
      <c r="E129" s="25"/>
      <c r="F129" s="25"/>
      <c r="G129" s="25"/>
      <c r="H129" s="25"/>
      <c r="I129" s="25"/>
      <c r="J129" s="25"/>
      <c r="K129" s="25"/>
      <c r="L129" s="25"/>
      <c r="M129" s="25"/>
      <c r="N129" s="25"/>
      <c r="O129" s="25"/>
      <c r="P129" s="25"/>
      <c r="Q129" s="25"/>
      <c r="R129" s="25"/>
      <c r="S129" s="25"/>
      <c r="T129" s="25"/>
      <c r="U129" s="25"/>
      <c r="V129" s="25"/>
      <c r="W129" s="25"/>
    </row>
    <row r="130" spans="2:23" ht="14.25">
      <c r="B130" s="23"/>
      <c r="C130" s="23"/>
      <c r="D130" s="31"/>
      <c r="E130" s="25"/>
      <c r="F130" s="25"/>
      <c r="G130" s="25"/>
      <c r="H130" s="25"/>
      <c r="I130" s="25"/>
      <c r="J130" s="25"/>
      <c r="K130" s="25"/>
      <c r="L130" s="25"/>
      <c r="M130" s="25"/>
      <c r="N130" s="25"/>
      <c r="O130" s="25"/>
      <c r="P130" s="25"/>
      <c r="Q130" s="25"/>
      <c r="R130" s="25"/>
      <c r="S130" s="25"/>
      <c r="T130" s="25"/>
      <c r="U130" s="25"/>
      <c r="V130" s="25"/>
      <c r="W130" s="25"/>
    </row>
    <row r="131" spans="2:23" ht="14.25">
      <c r="B131" s="23"/>
      <c r="C131" s="23"/>
      <c r="D131" s="31"/>
      <c r="E131" s="25"/>
      <c r="F131" s="25"/>
      <c r="G131" s="25"/>
      <c r="H131" s="25"/>
      <c r="I131" s="25"/>
      <c r="J131" s="25"/>
      <c r="K131" s="25"/>
      <c r="L131" s="25"/>
      <c r="M131" s="25"/>
      <c r="N131" s="25"/>
      <c r="O131" s="25"/>
      <c r="P131" s="25"/>
      <c r="Q131" s="25"/>
      <c r="R131" s="25"/>
      <c r="S131" s="25"/>
      <c r="T131" s="25"/>
      <c r="U131" s="25"/>
      <c r="V131" s="25"/>
      <c r="W131" s="25"/>
    </row>
    <row r="132" spans="2:23" ht="14.25">
      <c r="B132" s="23"/>
      <c r="C132" s="23"/>
      <c r="D132" s="31"/>
      <c r="E132" s="25"/>
      <c r="F132" s="25"/>
      <c r="G132" s="25"/>
      <c r="H132" s="25"/>
      <c r="I132" s="25"/>
      <c r="J132" s="25"/>
      <c r="K132" s="25"/>
      <c r="L132" s="25"/>
      <c r="M132" s="25"/>
      <c r="N132" s="25"/>
      <c r="O132" s="25"/>
      <c r="P132" s="25"/>
      <c r="Q132" s="25"/>
      <c r="R132" s="25"/>
      <c r="S132" s="25"/>
      <c r="T132" s="25"/>
      <c r="U132" s="25"/>
      <c r="V132" s="25"/>
      <c r="W132" s="25"/>
    </row>
    <row r="133" spans="2:23" ht="14.25">
      <c r="B133" s="23"/>
      <c r="C133" s="23"/>
      <c r="D133" s="31"/>
      <c r="E133" s="25"/>
      <c r="F133" s="25"/>
      <c r="G133" s="25"/>
      <c r="H133" s="25"/>
      <c r="I133" s="25"/>
      <c r="J133" s="25"/>
      <c r="K133" s="25"/>
      <c r="L133" s="25"/>
      <c r="M133" s="25"/>
      <c r="N133" s="25"/>
      <c r="O133" s="25"/>
      <c r="P133" s="25"/>
      <c r="Q133" s="25"/>
      <c r="R133" s="25"/>
      <c r="S133" s="25"/>
      <c r="T133" s="25"/>
      <c r="U133" s="25"/>
      <c r="V133" s="25"/>
      <c r="W133" s="25"/>
    </row>
    <row r="134" spans="2:23" ht="14.25">
      <c r="B134" s="23"/>
      <c r="C134" s="23"/>
      <c r="D134" s="31"/>
      <c r="E134" s="25"/>
      <c r="F134" s="25"/>
      <c r="G134" s="25"/>
      <c r="H134" s="25"/>
      <c r="I134" s="25"/>
      <c r="J134" s="25"/>
      <c r="K134" s="25"/>
      <c r="L134" s="25"/>
      <c r="M134" s="25"/>
      <c r="N134" s="25"/>
      <c r="O134" s="25"/>
      <c r="P134" s="25"/>
      <c r="Q134" s="25"/>
      <c r="R134" s="25"/>
      <c r="S134" s="25"/>
      <c r="T134" s="25"/>
      <c r="U134" s="25"/>
      <c r="V134" s="25"/>
      <c r="W134" s="25"/>
    </row>
    <row r="135" spans="2:23" ht="14.25">
      <c r="B135" s="23"/>
      <c r="C135" s="23"/>
      <c r="D135" s="31"/>
      <c r="E135" s="25"/>
      <c r="F135" s="25"/>
      <c r="G135" s="25"/>
      <c r="H135" s="25"/>
      <c r="I135" s="25"/>
      <c r="J135" s="25"/>
      <c r="K135" s="25"/>
      <c r="L135" s="25"/>
      <c r="M135" s="25"/>
      <c r="N135" s="25"/>
      <c r="O135" s="25"/>
      <c r="P135" s="25"/>
      <c r="Q135" s="25"/>
      <c r="R135" s="25"/>
      <c r="S135" s="25"/>
      <c r="T135" s="25"/>
      <c r="U135" s="25"/>
      <c r="V135" s="25"/>
      <c r="W135" s="25"/>
    </row>
    <row r="136" spans="2:23" ht="14.25">
      <c r="B136" s="23"/>
      <c r="C136" s="23"/>
      <c r="D136" s="31"/>
      <c r="E136" s="25"/>
      <c r="F136" s="25"/>
      <c r="G136" s="25"/>
      <c r="H136" s="25"/>
      <c r="I136" s="25"/>
      <c r="J136" s="25"/>
      <c r="K136" s="25"/>
      <c r="L136" s="25"/>
      <c r="M136" s="25"/>
      <c r="N136" s="25"/>
      <c r="O136" s="25"/>
      <c r="P136" s="25"/>
      <c r="Q136" s="25"/>
      <c r="R136" s="25"/>
      <c r="S136" s="25"/>
      <c r="T136" s="25"/>
      <c r="U136" s="25"/>
      <c r="V136" s="25"/>
      <c r="W136" s="25"/>
    </row>
    <row r="137" spans="2:23" ht="14.25">
      <c r="B137" s="23"/>
      <c r="C137" s="23"/>
      <c r="D137" s="31"/>
      <c r="E137" s="25"/>
      <c r="F137" s="25"/>
      <c r="G137" s="25"/>
      <c r="H137" s="25"/>
      <c r="I137" s="25"/>
      <c r="J137" s="25"/>
      <c r="K137" s="25"/>
      <c r="L137" s="25"/>
      <c r="M137" s="25"/>
      <c r="N137" s="25"/>
      <c r="O137" s="25"/>
      <c r="P137" s="25"/>
      <c r="Q137" s="25"/>
      <c r="R137" s="25"/>
      <c r="S137" s="25"/>
      <c r="T137" s="25"/>
      <c r="U137" s="25"/>
      <c r="V137" s="25"/>
      <c r="W137" s="25"/>
    </row>
    <row r="138" spans="2:23" ht="14.25">
      <c r="B138" s="23"/>
      <c r="C138" s="23"/>
      <c r="D138" s="31"/>
      <c r="E138" s="25"/>
      <c r="F138" s="25"/>
      <c r="G138" s="25"/>
      <c r="H138" s="25"/>
      <c r="I138" s="25"/>
      <c r="J138" s="25"/>
      <c r="K138" s="25"/>
      <c r="L138" s="25"/>
      <c r="M138" s="25"/>
      <c r="N138" s="25"/>
      <c r="O138" s="25"/>
      <c r="P138" s="25"/>
      <c r="Q138" s="25"/>
      <c r="R138" s="25"/>
      <c r="S138" s="25"/>
      <c r="T138" s="25"/>
      <c r="U138" s="25"/>
      <c r="V138" s="25"/>
      <c r="W138" s="25"/>
    </row>
    <row r="139" spans="2:23" ht="14.25">
      <c r="B139" s="23"/>
      <c r="C139" s="23"/>
      <c r="D139" s="31"/>
      <c r="E139" s="25"/>
      <c r="F139" s="25"/>
      <c r="G139" s="25"/>
      <c r="H139" s="25"/>
      <c r="I139" s="25"/>
      <c r="J139" s="25"/>
      <c r="K139" s="25"/>
      <c r="L139" s="25"/>
      <c r="M139" s="25"/>
      <c r="N139" s="25"/>
      <c r="O139" s="25"/>
      <c r="P139" s="25"/>
      <c r="Q139" s="25"/>
      <c r="R139" s="25"/>
      <c r="S139" s="25"/>
      <c r="T139" s="25"/>
      <c r="U139" s="25"/>
      <c r="V139" s="25"/>
      <c r="W139" s="25"/>
    </row>
    <row r="140" spans="2:23" ht="14.25">
      <c r="B140" s="23"/>
      <c r="C140" s="23"/>
      <c r="D140" s="31"/>
      <c r="E140" s="25"/>
      <c r="F140" s="25"/>
      <c r="G140" s="25"/>
      <c r="H140" s="25"/>
      <c r="I140" s="25"/>
      <c r="J140" s="25"/>
      <c r="K140" s="25"/>
      <c r="L140" s="25"/>
      <c r="M140" s="25"/>
      <c r="N140" s="25"/>
      <c r="O140" s="25"/>
      <c r="P140" s="25"/>
      <c r="Q140" s="25"/>
      <c r="R140" s="25"/>
      <c r="S140" s="25"/>
      <c r="T140" s="25"/>
      <c r="U140" s="25"/>
      <c r="V140" s="25"/>
      <c r="W140" s="25"/>
    </row>
    <row r="141" spans="2:23" ht="14.25">
      <c r="B141" s="23"/>
      <c r="C141" s="23"/>
      <c r="D141" s="31"/>
      <c r="E141" s="25"/>
      <c r="F141" s="25"/>
      <c r="G141" s="25"/>
      <c r="H141" s="25"/>
      <c r="I141" s="25"/>
      <c r="J141" s="25"/>
      <c r="K141" s="25"/>
      <c r="L141" s="25"/>
      <c r="M141" s="25"/>
      <c r="N141" s="25"/>
      <c r="O141" s="25"/>
      <c r="P141" s="25"/>
      <c r="Q141" s="25"/>
      <c r="R141" s="25"/>
      <c r="S141" s="25"/>
      <c r="T141" s="25"/>
      <c r="U141" s="25"/>
      <c r="V141" s="25"/>
      <c r="W141" s="25"/>
    </row>
    <row r="142" spans="2:23" ht="14.25">
      <c r="B142" s="23"/>
      <c r="C142" s="23"/>
      <c r="D142" s="31"/>
      <c r="E142" s="25"/>
      <c r="F142" s="25"/>
      <c r="G142" s="25"/>
      <c r="H142" s="25"/>
      <c r="I142" s="25"/>
      <c r="J142" s="25"/>
      <c r="K142" s="25"/>
      <c r="L142" s="25"/>
      <c r="M142" s="25"/>
      <c r="N142" s="25"/>
      <c r="O142" s="25"/>
      <c r="P142" s="25"/>
      <c r="Q142" s="25"/>
      <c r="R142" s="25"/>
      <c r="S142" s="25"/>
      <c r="T142" s="25"/>
      <c r="U142" s="25"/>
      <c r="V142" s="25"/>
      <c r="W142" s="25"/>
    </row>
    <row r="143" spans="2:23" ht="14.25">
      <c r="B143" s="23"/>
      <c r="C143" s="23"/>
      <c r="D143" s="31"/>
      <c r="E143" s="25"/>
      <c r="F143" s="25"/>
      <c r="G143" s="25"/>
      <c r="H143" s="25"/>
      <c r="I143" s="25"/>
      <c r="J143" s="25"/>
      <c r="K143" s="25"/>
      <c r="L143" s="25"/>
      <c r="M143" s="25"/>
      <c r="N143" s="25"/>
      <c r="O143" s="25"/>
      <c r="P143" s="25"/>
      <c r="Q143" s="25"/>
      <c r="R143" s="25"/>
      <c r="S143" s="25"/>
      <c r="T143" s="25"/>
      <c r="U143" s="25"/>
      <c r="V143" s="25"/>
      <c r="W143" s="25"/>
    </row>
    <row r="144" spans="2:23" ht="14.25">
      <c r="B144" s="23"/>
      <c r="C144" s="23"/>
      <c r="D144" s="31"/>
      <c r="E144" s="25"/>
      <c r="F144" s="25"/>
      <c r="G144" s="25"/>
      <c r="H144" s="25"/>
      <c r="I144" s="25"/>
      <c r="J144" s="25"/>
      <c r="K144" s="25"/>
      <c r="L144" s="25"/>
      <c r="M144" s="25"/>
      <c r="N144" s="25"/>
      <c r="O144" s="25"/>
      <c r="P144" s="25"/>
      <c r="Q144" s="25"/>
      <c r="R144" s="25"/>
      <c r="S144" s="25"/>
      <c r="T144" s="25"/>
      <c r="U144" s="25"/>
      <c r="V144" s="25"/>
      <c r="W144" s="25"/>
    </row>
    <row r="145" spans="2:23" ht="14.25">
      <c r="B145" s="23"/>
      <c r="C145" s="23"/>
      <c r="D145" s="31"/>
      <c r="E145" s="25"/>
      <c r="F145" s="25"/>
      <c r="G145" s="25"/>
      <c r="H145" s="25"/>
      <c r="I145" s="25"/>
      <c r="J145" s="25"/>
      <c r="K145" s="25"/>
      <c r="L145" s="25"/>
      <c r="M145" s="25"/>
      <c r="N145" s="25"/>
      <c r="O145" s="25"/>
      <c r="P145" s="25"/>
      <c r="Q145" s="25"/>
      <c r="R145" s="25"/>
      <c r="S145" s="25"/>
      <c r="T145" s="25"/>
      <c r="U145" s="25"/>
      <c r="V145" s="25"/>
      <c r="W145" s="25"/>
    </row>
    <row r="146" spans="2:23" ht="14.25">
      <c r="B146" s="23"/>
      <c r="C146" s="23"/>
      <c r="D146" s="31"/>
      <c r="E146" s="25"/>
      <c r="F146" s="25"/>
      <c r="G146" s="25"/>
      <c r="H146" s="25"/>
      <c r="I146" s="25"/>
      <c r="J146" s="25"/>
      <c r="K146" s="25"/>
      <c r="L146" s="25"/>
      <c r="M146" s="25"/>
      <c r="N146" s="25"/>
      <c r="O146" s="25"/>
      <c r="P146" s="25"/>
      <c r="Q146" s="25"/>
      <c r="R146" s="25"/>
      <c r="S146" s="25"/>
      <c r="T146" s="25"/>
      <c r="U146" s="25"/>
      <c r="V146" s="25"/>
      <c r="W146" s="25"/>
    </row>
    <row r="147" spans="2:23" ht="14.25">
      <c r="B147" s="23"/>
      <c r="C147" s="23"/>
      <c r="D147" s="31"/>
      <c r="E147" s="25"/>
      <c r="F147" s="25"/>
      <c r="G147" s="25"/>
      <c r="H147" s="25"/>
      <c r="I147" s="25"/>
      <c r="J147" s="25"/>
      <c r="K147" s="25"/>
      <c r="L147" s="25"/>
      <c r="M147" s="25"/>
      <c r="N147" s="25"/>
      <c r="O147" s="25"/>
      <c r="P147" s="25"/>
      <c r="Q147" s="25"/>
      <c r="R147" s="25"/>
      <c r="S147" s="25"/>
      <c r="T147" s="25"/>
      <c r="U147" s="25"/>
      <c r="V147" s="25"/>
      <c r="W147" s="25"/>
    </row>
    <row r="148" spans="2:23" ht="14.25">
      <c r="B148" s="23"/>
      <c r="C148" s="23"/>
      <c r="D148" s="31"/>
      <c r="E148" s="25"/>
      <c r="F148" s="25"/>
      <c r="G148" s="25"/>
      <c r="H148" s="25"/>
      <c r="I148" s="25"/>
      <c r="J148" s="25"/>
      <c r="K148" s="25"/>
      <c r="L148" s="25"/>
      <c r="M148" s="25"/>
      <c r="N148" s="25"/>
      <c r="O148" s="25"/>
      <c r="P148" s="25"/>
      <c r="Q148" s="25"/>
      <c r="R148" s="25"/>
      <c r="S148" s="25"/>
      <c r="T148" s="25"/>
      <c r="U148" s="25"/>
      <c r="V148" s="25"/>
      <c r="W148" s="25"/>
    </row>
    <row r="149" spans="2:23" ht="14.25">
      <c r="B149" s="23"/>
      <c r="C149" s="23"/>
      <c r="D149" s="31"/>
      <c r="E149" s="25"/>
      <c r="F149" s="25"/>
      <c r="G149" s="25"/>
      <c r="H149" s="25"/>
      <c r="I149" s="25"/>
      <c r="J149" s="25"/>
      <c r="K149" s="25"/>
      <c r="L149" s="25"/>
      <c r="M149" s="25"/>
      <c r="N149" s="25"/>
      <c r="O149" s="25"/>
      <c r="P149" s="25"/>
      <c r="Q149" s="25"/>
      <c r="R149" s="25"/>
      <c r="S149" s="25"/>
      <c r="T149" s="25"/>
      <c r="U149" s="25"/>
      <c r="V149" s="25"/>
      <c r="W149" s="25"/>
    </row>
    <row r="150" spans="2:23" ht="14.25">
      <c r="B150" s="23"/>
      <c r="C150" s="23"/>
      <c r="D150" s="31"/>
      <c r="E150" s="25"/>
      <c r="F150" s="25"/>
      <c r="G150" s="25"/>
      <c r="H150" s="25"/>
      <c r="I150" s="25"/>
      <c r="J150" s="25"/>
      <c r="K150" s="25"/>
      <c r="L150" s="25"/>
      <c r="M150" s="25"/>
      <c r="N150" s="25"/>
      <c r="O150" s="25"/>
      <c r="P150" s="25"/>
      <c r="Q150" s="25"/>
      <c r="R150" s="25"/>
      <c r="S150" s="25"/>
      <c r="T150" s="25"/>
      <c r="U150" s="25"/>
      <c r="V150" s="25"/>
      <c r="W150" s="25"/>
    </row>
    <row r="151" spans="2:23" ht="14.25">
      <c r="B151" s="23"/>
      <c r="C151" s="23"/>
      <c r="D151" s="31"/>
      <c r="E151" s="25"/>
      <c r="F151" s="25"/>
      <c r="G151" s="25"/>
      <c r="H151" s="25"/>
      <c r="I151" s="25"/>
      <c r="J151" s="25"/>
      <c r="K151" s="25"/>
      <c r="L151" s="25"/>
      <c r="M151" s="25"/>
      <c r="N151" s="25"/>
      <c r="O151" s="25"/>
      <c r="P151" s="25"/>
      <c r="Q151" s="25"/>
      <c r="R151" s="25"/>
      <c r="S151" s="25"/>
      <c r="T151" s="25"/>
      <c r="U151" s="25"/>
      <c r="V151" s="25"/>
      <c r="W151" s="25"/>
    </row>
    <row r="152" spans="2:23" ht="14.25">
      <c r="B152" s="23"/>
      <c r="C152" s="23"/>
      <c r="D152" s="31"/>
      <c r="E152" s="25"/>
      <c r="F152" s="25"/>
      <c r="G152" s="25"/>
      <c r="H152" s="25"/>
      <c r="I152" s="25"/>
      <c r="J152" s="25"/>
      <c r="K152" s="25"/>
      <c r="L152" s="25"/>
      <c r="M152" s="25"/>
      <c r="N152" s="25"/>
      <c r="O152" s="25"/>
      <c r="P152" s="25"/>
      <c r="Q152" s="25"/>
      <c r="R152" s="25"/>
      <c r="S152" s="25"/>
      <c r="T152" s="25"/>
      <c r="U152" s="25"/>
      <c r="V152" s="25"/>
      <c r="W152" s="25"/>
    </row>
    <row r="153" spans="2:23" ht="14.25">
      <c r="B153" s="23"/>
      <c r="C153" s="23"/>
      <c r="D153" s="31"/>
      <c r="E153" s="25"/>
      <c r="F153" s="25"/>
      <c r="G153" s="25"/>
      <c r="H153" s="25"/>
      <c r="I153" s="25"/>
      <c r="J153" s="25"/>
      <c r="K153" s="25"/>
      <c r="L153" s="25"/>
      <c r="M153" s="25"/>
      <c r="N153" s="25"/>
      <c r="O153" s="25"/>
      <c r="P153" s="25"/>
      <c r="Q153" s="25"/>
      <c r="R153" s="25"/>
      <c r="S153" s="25"/>
      <c r="T153" s="25"/>
      <c r="U153" s="25"/>
      <c r="V153" s="25"/>
      <c r="W153" s="25"/>
    </row>
    <row r="154" spans="2:23" ht="14.25">
      <c r="B154" s="23"/>
      <c r="C154" s="23"/>
      <c r="D154" s="31"/>
      <c r="E154" s="25"/>
      <c r="F154" s="25"/>
      <c r="G154" s="25"/>
      <c r="H154" s="25"/>
      <c r="I154" s="25"/>
      <c r="J154" s="25"/>
      <c r="K154" s="25"/>
      <c r="L154" s="25"/>
      <c r="M154" s="25"/>
      <c r="N154" s="25"/>
      <c r="O154" s="25"/>
      <c r="P154" s="25"/>
      <c r="Q154" s="25"/>
      <c r="R154" s="25"/>
      <c r="S154" s="25"/>
      <c r="T154" s="25"/>
      <c r="U154" s="25"/>
      <c r="V154" s="25"/>
      <c r="W154" s="25"/>
    </row>
    <row r="155" spans="2:23" ht="14.25">
      <c r="B155" s="23"/>
      <c r="C155" s="23"/>
      <c r="D155" s="31"/>
      <c r="E155" s="25"/>
      <c r="F155" s="25"/>
      <c r="G155" s="25"/>
      <c r="H155" s="25"/>
      <c r="I155" s="25"/>
      <c r="J155" s="25"/>
      <c r="K155" s="25"/>
      <c r="L155" s="25"/>
      <c r="M155" s="25"/>
      <c r="N155" s="25"/>
      <c r="O155" s="25"/>
      <c r="P155" s="25"/>
      <c r="Q155" s="25"/>
      <c r="R155" s="25"/>
      <c r="S155" s="25"/>
      <c r="T155" s="25"/>
      <c r="U155" s="25"/>
      <c r="V155" s="25"/>
      <c r="W155" s="25"/>
    </row>
    <row r="156" spans="2:23" ht="14.25">
      <c r="B156" s="23"/>
      <c r="C156" s="23"/>
      <c r="D156" s="31"/>
      <c r="E156" s="25"/>
      <c r="F156" s="25"/>
      <c r="G156" s="25"/>
      <c r="H156" s="25"/>
      <c r="I156" s="25"/>
      <c r="J156" s="25"/>
      <c r="K156" s="25"/>
      <c r="L156" s="25"/>
      <c r="M156" s="25"/>
      <c r="N156" s="25"/>
      <c r="O156" s="25"/>
      <c r="P156" s="25"/>
      <c r="Q156" s="25"/>
      <c r="R156" s="25"/>
      <c r="S156" s="25"/>
      <c r="T156" s="25"/>
      <c r="U156" s="25"/>
      <c r="V156" s="25"/>
      <c r="W156" s="25"/>
    </row>
    <row r="157" spans="2:23" ht="14.25">
      <c r="B157" s="23"/>
      <c r="C157" s="23"/>
      <c r="D157" s="31"/>
      <c r="E157" s="25"/>
      <c r="F157" s="25"/>
      <c r="G157" s="25"/>
      <c r="H157" s="25"/>
      <c r="I157" s="25"/>
      <c r="J157" s="25"/>
      <c r="K157" s="25"/>
      <c r="L157" s="25"/>
      <c r="M157" s="25"/>
      <c r="N157" s="25"/>
      <c r="O157" s="25"/>
      <c r="P157" s="25"/>
      <c r="Q157" s="25"/>
      <c r="R157" s="25"/>
      <c r="S157" s="25"/>
      <c r="T157" s="25"/>
      <c r="U157" s="25"/>
      <c r="V157" s="25"/>
      <c r="W157" s="25"/>
    </row>
    <row r="158" spans="2:23" ht="14.25">
      <c r="B158" s="23"/>
      <c r="C158" s="23"/>
      <c r="D158" s="31"/>
      <c r="E158" s="25"/>
      <c r="F158" s="25"/>
      <c r="G158" s="25"/>
      <c r="H158" s="25"/>
      <c r="I158" s="25"/>
      <c r="J158" s="25"/>
      <c r="K158" s="25"/>
      <c r="L158" s="25"/>
      <c r="M158" s="25"/>
      <c r="N158" s="25"/>
      <c r="O158" s="25"/>
      <c r="P158" s="25"/>
      <c r="Q158" s="25"/>
      <c r="R158" s="25"/>
      <c r="S158" s="25"/>
      <c r="T158" s="25"/>
      <c r="U158" s="25"/>
      <c r="V158" s="25"/>
      <c r="W158" s="25"/>
    </row>
    <row r="159" spans="2:23" ht="14.25">
      <c r="B159" s="23"/>
      <c r="C159" s="23"/>
      <c r="D159" s="31"/>
      <c r="E159" s="25"/>
      <c r="F159" s="25"/>
      <c r="G159" s="25"/>
      <c r="H159" s="25"/>
      <c r="I159" s="25"/>
      <c r="J159" s="25"/>
      <c r="K159" s="25"/>
      <c r="L159" s="25"/>
      <c r="M159" s="25"/>
      <c r="N159" s="25"/>
      <c r="O159" s="25"/>
      <c r="P159" s="25"/>
      <c r="Q159" s="25"/>
      <c r="R159" s="25"/>
      <c r="S159" s="25"/>
      <c r="T159" s="25"/>
      <c r="U159" s="25"/>
      <c r="V159" s="25"/>
      <c r="W159" s="25"/>
    </row>
    <row r="160" spans="2:23" ht="14.25">
      <c r="B160" s="23"/>
      <c r="C160" s="23"/>
      <c r="D160" s="31"/>
      <c r="E160" s="25"/>
      <c r="F160" s="25"/>
      <c r="G160" s="25"/>
      <c r="H160" s="25"/>
      <c r="I160" s="25"/>
      <c r="J160" s="25"/>
      <c r="K160" s="25"/>
      <c r="L160" s="25"/>
      <c r="M160" s="25"/>
      <c r="N160" s="25"/>
      <c r="O160" s="25"/>
      <c r="P160" s="25"/>
      <c r="Q160" s="25"/>
      <c r="R160" s="25"/>
      <c r="S160" s="25"/>
      <c r="T160" s="25"/>
      <c r="U160" s="25"/>
      <c r="V160" s="25"/>
      <c r="W160" s="25"/>
    </row>
    <row r="161" spans="2:23" ht="14.25">
      <c r="B161" s="23"/>
      <c r="C161" s="23"/>
      <c r="D161" s="31"/>
      <c r="E161" s="25"/>
      <c r="F161" s="25"/>
      <c r="G161" s="25"/>
      <c r="H161" s="25"/>
      <c r="I161" s="25"/>
      <c r="J161" s="25"/>
      <c r="K161" s="25"/>
      <c r="L161" s="25"/>
      <c r="M161" s="25"/>
      <c r="N161" s="25"/>
      <c r="O161" s="25"/>
      <c r="P161" s="25"/>
      <c r="Q161" s="25"/>
      <c r="R161" s="25"/>
      <c r="S161" s="25"/>
      <c r="T161" s="25"/>
      <c r="U161" s="25"/>
      <c r="V161" s="25"/>
      <c r="W161" s="25"/>
    </row>
    <row r="162" spans="2:23" ht="14.25">
      <c r="B162" s="23"/>
      <c r="C162" s="23"/>
      <c r="D162" s="31"/>
      <c r="E162" s="25"/>
      <c r="F162" s="25"/>
      <c r="G162" s="25"/>
      <c r="H162" s="25"/>
      <c r="I162" s="25"/>
      <c r="J162" s="25"/>
      <c r="K162" s="25"/>
      <c r="L162" s="25"/>
      <c r="M162" s="25"/>
      <c r="N162" s="25"/>
      <c r="O162" s="25"/>
      <c r="P162" s="25"/>
      <c r="Q162" s="25"/>
      <c r="R162" s="25"/>
      <c r="S162" s="25"/>
      <c r="T162" s="25"/>
      <c r="U162" s="25"/>
      <c r="V162" s="25"/>
      <c r="W162" s="25"/>
    </row>
    <row r="163" spans="2:23" ht="14.25">
      <c r="B163" s="23"/>
      <c r="C163" s="23"/>
      <c r="D163" s="31"/>
      <c r="E163" s="25"/>
      <c r="F163" s="25"/>
      <c r="G163" s="25"/>
      <c r="H163" s="25"/>
      <c r="I163" s="25"/>
      <c r="J163" s="25"/>
      <c r="K163" s="25"/>
      <c r="L163" s="25"/>
      <c r="M163" s="25"/>
      <c r="N163" s="25"/>
      <c r="O163" s="25"/>
      <c r="P163" s="25"/>
      <c r="Q163" s="25"/>
      <c r="R163" s="25"/>
      <c r="S163" s="25"/>
      <c r="T163" s="25"/>
      <c r="U163" s="25"/>
      <c r="V163" s="25"/>
      <c r="W163" s="25"/>
    </row>
    <row r="164" spans="2:23" ht="14.25">
      <c r="B164" s="23"/>
      <c r="C164" s="23"/>
      <c r="D164" s="31"/>
      <c r="E164" s="25"/>
      <c r="F164" s="25"/>
      <c r="G164" s="25"/>
      <c r="H164" s="25"/>
      <c r="I164" s="25"/>
      <c r="J164" s="25"/>
      <c r="K164" s="25"/>
      <c r="L164" s="25"/>
      <c r="M164" s="25"/>
      <c r="N164" s="25"/>
      <c r="O164" s="25"/>
      <c r="P164" s="25"/>
      <c r="Q164" s="25"/>
      <c r="R164" s="25"/>
      <c r="S164" s="25"/>
      <c r="T164" s="25"/>
      <c r="U164" s="25"/>
      <c r="V164" s="25"/>
      <c r="W164" s="25"/>
    </row>
    <row r="165" spans="2:23" ht="14.25">
      <c r="B165" s="23"/>
      <c r="C165" s="23"/>
      <c r="D165" s="31"/>
      <c r="E165" s="25"/>
      <c r="F165" s="25"/>
      <c r="G165" s="25"/>
      <c r="H165" s="25"/>
      <c r="I165" s="25"/>
      <c r="J165" s="25"/>
      <c r="K165" s="25"/>
      <c r="L165" s="25"/>
      <c r="M165" s="25"/>
      <c r="N165" s="25"/>
      <c r="O165" s="25"/>
      <c r="P165" s="25"/>
      <c r="Q165" s="25"/>
      <c r="R165" s="25"/>
      <c r="S165" s="25"/>
      <c r="T165" s="25"/>
      <c r="U165" s="25"/>
      <c r="V165" s="25"/>
      <c r="W165" s="25"/>
    </row>
    <row r="166" spans="2:23" ht="14.25">
      <c r="B166" s="23"/>
      <c r="C166" s="23"/>
      <c r="D166" s="31"/>
      <c r="E166" s="25"/>
      <c r="F166" s="25"/>
      <c r="G166" s="25"/>
      <c r="H166" s="25"/>
      <c r="I166" s="25"/>
      <c r="J166" s="25"/>
      <c r="K166" s="25"/>
      <c r="L166" s="25"/>
      <c r="M166" s="25"/>
      <c r="N166" s="25"/>
      <c r="O166" s="25"/>
      <c r="P166" s="25"/>
      <c r="Q166" s="25"/>
      <c r="R166" s="25"/>
      <c r="S166" s="25"/>
      <c r="T166" s="25"/>
      <c r="U166" s="25"/>
      <c r="V166" s="25"/>
      <c r="W166" s="25"/>
    </row>
    <row r="167" spans="2:23" ht="14.25">
      <c r="B167" s="23"/>
      <c r="C167" s="23"/>
      <c r="D167" s="31"/>
      <c r="E167" s="25"/>
      <c r="F167" s="25"/>
      <c r="G167" s="25"/>
      <c r="H167" s="25"/>
      <c r="I167" s="25"/>
      <c r="J167" s="25"/>
      <c r="K167" s="25"/>
      <c r="L167" s="25"/>
      <c r="M167" s="25"/>
      <c r="N167" s="25"/>
      <c r="O167" s="25"/>
      <c r="P167" s="25"/>
      <c r="Q167" s="25"/>
      <c r="R167" s="25"/>
      <c r="S167" s="25"/>
      <c r="T167" s="25"/>
      <c r="U167" s="25"/>
      <c r="V167" s="25"/>
      <c r="W167" s="25"/>
    </row>
    <row r="168" spans="2:23" ht="14.25">
      <c r="B168" s="23"/>
      <c r="C168" s="23"/>
      <c r="D168" s="31"/>
      <c r="E168" s="25"/>
      <c r="F168" s="25"/>
      <c r="G168" s="25"/>
      <c r="H168" s="25"/>
      <c r="I168" s="25"/>
      <c r="J168" s="25"/>
      <c r="K168" s="25"/>
      <c r="L168" s="25"/>
      <c r="M168" s="25"/>
      <c r="N168" s="25"/>
      <c r="O168" s="25"/>
      <c r="P168" s="25"/>
      <c r="Q168" s="25"/>
      <c r="R168" s="25"/>
      <c r="S168" s="25"/>
      <c r="T168" s="25"/>
      <c r="U168" s="25"/>
      <c r="V168" s="25"/>
      <c r="W168" s="25"/>
    </row>
    <row r="169" spans="2:23" ht="14.25">
      <c r="B169" s="23"/>
      <c r="C169" s="23"/>
      <c r="D169" s="31"/>
      <c r="E169" s="25"/>
      <c r="F169" s="25"/>
      <c r="G169" s="25"/>
      <c r="H169" s="25"/>
      <c r="I169" s="25"/>
      <c r="J169" s="25"/>
      <c r="K169" s="25"/>
      <c r="L169" s="25"/>
      <c r="M169" s="25"/>
      <c r="N169" s="25"/>
      <c r="O169" s="25"/>
      <c r="P169" s="25"/>
      <c r="Q169" s="25"/>
      <c r="R169" s="25"/>
      <c r="S169" s="25"/>
      <c r="T169" s="25"/>
      <c r="U169" s="25"/>
      <c r="V169" s="25"/>
      <c r="W169" s="25"/>
    </row>
    <row r="170" spans="2:23" ht="14.25">
      <c r="B170" s="23"/>
      <c r="C170" s="23"/>
      <c r="D170" s="31"/>
      <c r="E170" s="25"/>
      <c r="F170" s="25"/>
      <c r="G170" s="25"/>
      <c r="H170" s="25"/>
      <c r="I170" s="25"/>
      <c r="J170" s="25"/>
      <c r="K170" s="25"/>
      <c r="L170" s="25"/>
      <c r="M170" s="25"/>
      <c r="N170" s="25"/>
      <c r="O170" s="25"/>
      <c r="P170" s="25"/>
      <c r="Q170" s="25"/>
      <c r="R170" s="25"/>
      <c r="S170" s="25"/>
      <c r="T170" s="25"/>
      <c r="U170" s="25"/>
      <c r="V170" s="25"/>
      <c r="W170" s="25"/>
    </row>
    <row r="171" spans="2:23" ht="14.25">
      <c r="B171" s="23"/>
      <c r="C171" s="23"/>
      <c r="D171" s="31"/>
      <c r="E171" s="25"/>
      <c r="F171" s="25"/>
      <c r="G171" s="25"/>
      <c r="H171" s="25"/>
      <c r="I171" s="25"/>
      <c r="J171" s="25"/>
      <c r="K171" s="25"/>
      <c r="L171" s="25"/>
      <c r="M171" s="25"/>
      <c r="N171" s="25"/>
      <c r="O171" s="25"/>
      <c r="P171" s="25"/>
      <c r="Q171" s="25"/>
      <c r="R171" s="25"/>
      <c r="S171" s="25"/>
      <c r="T171" s="25"/>
      <c r="U171" s="25"/>
      <c r="V171" s="25"/>
      <c r="W171" s="25"/>
    </row>
    <row r="172" spans="2:23" ht="14.25">
      <c r="B172" s="23"/>
      <c r="C172" s="23"/>
      <c r="D172" s="31"/>
      <c r="E172" s="25"/>
      <c r="F172" s="25"/>
      <c r="G172" s="25"/>
      <c r="H172" s="25"/>
      <c r="I172" s="25"/>
      <c r="J172" s="25"/>
      <c r="K172" s="25"/>
      <c r="L172" s="25"/>
      <c r="M172" s="25"/>
      <c r="N172" s="25"/>
      <c r="O172" s="25"/>
      <c r="P172" s="25"/>
      <c r="Q172" s="25"/>
      <c r="R172" s="25"/>
      <c r="S172" s="25"/>
      <c r="T172" s="25"/>
      <c r="U172" s="25"/>
      <c r="V172" s="25"/>
      <c r="W172" s="25"/>
    </row>
    <row r="173" spans="2:23" ht="14.25">
      <c r="B173" s="23"/>
      <c r="C173" s="23"/>
      <c r="D173" s="31"/>
      <c r="E173" s="25"/>
      <c r="F173" s="25"/>
      <c r="G173" s="25"/>
      <c r="H173" s="25"/>
      <c r="I173" s="25"/>
      <c r="J173" s="25"/>
      <c r="K173" s="25"/>
      <c r="L173" s="25"/>
      <c r="M173" s="25"/>
      <c r="N173" s="25"/>
      <c r="O173" s="25"/>
      <c r="P173" s="25"/>
      <c r="Q173" s="25"/>
      <c r="R173" s="25"/>
      <c r="S173" s="25"/>
      <c r="T173" s="25"/>
      <c r="U173" s="25"/>
      <c r="V173" s="25"/>
      <c r="W173" s="25"/>
    </row>
    <row r="174" spans="2:23" ht="14.25">
      <c r="B174" s="23"/>
      <c r="C174" s="23"/>
      <c r="D174" s="31"/>
      <c r="E174" s="25"/>
      <c r="F174" s="25"/>
      <c r="G174" s="25"/>
      <c r="H174" s="25"/>
      <c r="I174" s="25"/>
      <c r="J174" s="25"/>
      <c r="K174" s="25"/>
      <c r="L174" s="25"/>
      <c r="M174" s="25"/>
      <c r="N174" s="25"/>
      <c r="O174" s="25"/>
      <c r="P174" s="25"/>
      <c r="Q174" s="25"/>
      <c r="R174" s="25"/>
      <c r="S174" s="25"/>
      <c r="T174" s="25"/>
      <c r="U174" s="25"/>
      <c r="V174" s="25"/>
      <c r="W174" s="25"/>
    </row>
    <row r="175" spans="2:23" ht="14.25">
      <c r="B175" s="23"/>
      <c r="C175" s="23"/>
      <c r="D175" s="31"/>
      <c r="E175" s="25"/>
      <c r="F175" s="25"/>
      <c r="G175" s="25"/>
      <c r="H175" s="25"/>
      <c r="I175" s="25"/>
      <c r="J175" s="25"/>
      <c r="K175" s="25"/>
      <c r="L175" s="25"/>
      <c r="M175" s="25"/>
      <c r="N175" s="25"/>
      <c r="O175" s="25"/>
      <c r="P175" s="25"/>
      <c r="Q175" s="25"/>
      <c r="R175" s="25"/>
      <c r="S175" s="25"/>
      <c r="T175" s="25"/>
      <c r="U175" s="25"/>
      <c r="V175" s="25"/>
      <c r="W175" s="25"/>
    </row>
    <row r="176" spans="2:23" ht="14.25">
      <c r="B176" s="23"/>
      <c r="C176" s="23"/>
      <c r="D176" s="31"/>
      <c r="E176" s="25"/>
      <c r="F176" s="25"/>
      <c r="G176" s="25"/>
      <c r="H176" s="25"/>
      <c r="I176" s="25"/>
      <c r="J176" s="25"/>
      <c r="K176" s="25"/>
      <c r="L176" s="25"/>
      <c r="M176" s="25"/>
      <c r="N176" s="25"/>
      <c r="O176" s="25"/>
      <c r="P176" s="25"/>
      <c r="Q176" s="25"/>
      <c r="R176" s="25"/>
      <c r="S176" s="25"/>
      <c r="T176" s="25"/>
      <c r="U176" s="25"/>
      <c r="V176" s="25"/>
      <c r="W176" s="25"/>
    </row>
    <row r="177" spans="2:23" ht="14.25">
      <c r="B177" s="23"/>
      <c r="C177" s="23"/>
      <c r="D177" s="31"/>
      <c r="E177" s="25"/>
      <c r="F177" s="25"/>
      <c r="G177" s="25"/>
      <c r="H177" s="25"/>
      <c r="I177" s="25"/>
      <c r="J177" s="25"/>
      <c r="K177" s="25"/>
      <c r="L177" s="25"/>
      <c r="M177" s="25"/>
      <c r="N177" s="25"/>
      <c r="O177" s="25"/>
      <c r="P177" s="25"/>
      <c r="Q177" s="25"/>
      <c r="R177" s="25"/>
      <c r="S177" s="25"/>
      <c r="T177" s="25"/>
      <c r="U177" s="25"/>
      <c r="V177" s="25"/>
      <c r="W177" s="25"/>
    </row>
    <row r="178" spans="2:23" ht="14.25">
      <c r="B178" s="23"/>
      <c r="C178" s="23"/>
      <c r="D178" s="31"/>
      <c r="E178" s="25"/>
      <c r="F178" s="25"/>
      <c r="G178" s="25"/>
      <c r="H178" s="25"/>
      <c r="I178" s="25"/>
      <c r="J178" s="25"/>
      <c r="K178" s="25"/>
      <c r="L178" s="25"/>
      <c r="M178" s="25"/>
      <c r="N178" s="25"/>
      <c r="O178" s="25"/>
      <c r="P178" s="25"/>
      <c r="Q178" s="25"/>
      <c r="R178" s="25"/>
      <c r="S178" s="25"/>
      <c r="T178" s="25"/>
      <c r="U178" s="25"/>
      <c r="V178" s="25"/>
      <c r="W178" s="25"/>
    </row>
    <row r="179" spans="2:23" ht="14.25">
      <c r="B179" s="23"/>
      <c r="C179" s="23"/>
      <c r="D179" s="31"/>
      <c r="E179" s="25"/>
      <c r="F179" s="25"/>
      <c r="G179" s="25"/>
      <c r="H179" s="25"/>
      <c r="I179" s="25"/>
      <c r="J179" s="25"/>
      <c r="K179" s="25"/>
      <c r="L179" s="25"/>
      <c r="M179" s="25"/>
      <c r="N179" s="25"/>
      <c r="O179" s="25"/>
      <c r="P179" s="25"/>
      <c r="Q179" s="25"/>
      <c r="R179" s="25"/>
      <c r="S179" s="25"/>
      <c r="T179" s="25"/>
      <c r="U179" s="25"/>
      <c r="V179" s="25"/>
      <c r="W179" s="25"/>
    </row>
    <row r="180" spans="2:23" ht="14.25">
      <c r="B180" s="23"/>
      <c r="C180" s="23"/>
      <c r="D180" s="31"/>
      <c r="E180" s="25"/>
      <c r="F180" s="25"/>
      <c r="G180" s="25"/>
      <c r="H180" s="25"/>
      <c r="I180" s="25"/>
      <c r="J180" s="25"/>
      <c r="K180" s="25"/>
      <c r="L180" s="25"/>
      <c r="M180" s="25"/>
      <c r="N180" s="25"/>
      <c r="O180" s="25"/>
      <c r="P180" s="25"/>
      <c r="Q180" s="25"/>
      <c r="R180" s="25"/>
      <c r="S180" s="25"/>
      <c r="T180" s="25"/>
      <c r="U180" s="25"/>
      <c r="V180" s="25"/>
      <c r="W180" s="25"/>
    </row>
    <row r="181" spans="2:23" ht="14.25">
      <c r="B181" s="23"/>
      <c r="C181" s="23"/>
      <c r="D181" s="31"/>
      <c r="E181" s="25"/>
      <c r="F181" s="25"/>
      <c r="G181" s="25"/>
      <c r="H181" s="25"/>
      <c r="I181" s="25"/>
      <c r="J181" s="25"/>
      <c r="K181" s="25"/>
      <c r="L181" s="25"/>
      <c r="M181" s="25"/>
      <c r="N181" s="25"/>
      <c r="O181" s="25"/>
      <c r="P181" s="25"/>
      <c r="Q181" s="25"/>
      <c r="R181" s="25"/>
      <c r="S181" s="25"/>
      <c r="T181" s="25"/>
      <c r="U181" s="25"/>
      <c r="V181" s="25"/>
      <c r="W181" s="25"/>
    </row>
    <row r="182" spans="2:23" ht="14.25">
      <c r="B182" s="23"/>
      <c r="C182" s="23"/>
      <c r="D182" s="31"/>
      <c r="E182" s="25"/>
      <c r="F182" s="25"/>
      <c r="G182" s="25"/>
      <c r="H182" s="25"/>
      <c r="I182" s="25"/>
      <c r="J182" s="25"/>
      <c r="K182" s="25"/>
      <c r="L182" s="25"/>
      <c r="M182" s="25"/>
      <c r="N182" s="25"/>
      <c r="O182" s="25"/>
      <c r="P182" s="25"/>
      <c r="Q182" s="25"/>
      <c r="R182" s="25"/>
      <c r="S182" s="25"/>
      <c r="T182" s="25"/>
      <c r="U182" s="25"/>
      <c r="V182" s="25"/>
      <c r="W182" s="25"/>
    </row>
    <row r="183" spans="2:23" ht="14.25">
      <c r="B183" s="23"/>
      <c r="C183" s="23"/>
      <c r="D183" s="31"/>
      <c r="E183" s="25"/>
      <c r="F183" s="25"/>
      <c r="G183" s="25"/>
      <c r="H183" s="25"/>
      <c r="I183" s="25"/>
      <c r="J183" s="25"/>
      <c r="K183" s="25"/>
      <c r="L183" s="25"/>
      <c r="M183" s="25"/>
      <c r="N183" s="25"/>
      <c r="O183" s="25"/>
      <c r="P183" s="25"/>
      <c r="Q183" s="25"/>
      <c r="R183" s="25"/>
      <c r="S183" s="25"/>
      <c r="T183" s="25"/>
      <c r="U183" s="25"/>
      <c r="V183" s="25"/>
      <c r="W183" s="25"/>
    </row>
    <row r="184" spans="2:23" ht="14.25">
      <c r="B184" s="23"/>
      <c r="C184" s="23"/>
      <c r="D184" s="31"/>
      <c r="E184" s="25"/>
      <c r="F184" s="25"/>
      <c r="G184" s="25"/>
      <c r="H184" s="25"/>
      <c r="I184" s="25"/>
      <c r="J184" s="25"/>
      <c r="K184" s="25"/>
      <c r="L184" s="25"/>
      <c r="M184" s="25"/>
      <c r="N184" s="25"/>
      <c r="O184" s="25"/>
      <c r="P184" s="25"/>
      <c r="Q184" s="25"/>
      <c r="R184" s="25"/>
      <c r="S184" s="25"/>
      <c r="T184" s="25"/>
      <c r="U184" s="25"/>
      <c r="V184" s="25"/>
      <c r="W184" s="25"/>
    </row>
    <row r="185" spans="2:23" ht="14.25">
      <c r="B185" s="23"/>
      <c r="C185" s="23"/>
      <c r="D185" s="31"/>
      <c r="E185" s="25"/>
      <c r="F185" s="25"/>
      <c r="G185" s="25"/>
      <c r="H185" s="25"/>
      <c r="I185" s="25"/>
      <c r="J185" s="25"/>
      <c r="K185" s="25"/>
      <c r="L185" s="25"/>
      <c r="M185" s="25"/>
      <c r="N185" s="25"/>
      <c r="O185" s="25"/>
      <c r="P185" s="25"/>
      <c r="Q185" s="25"/>
      <c r="R185" s="25"/>
      <c r="S185" s="25"/>
      <c r="T185" s="25"/>
      <c r="U185" s="25"/>
      <c r="V185" s="25"/>
      <c r="W185" s="25"/>
    </row>
    <row r="186" spans="2:23" ht="14.25">
      <c r="B186" s="23"/>
      <c r="C186" s="23"/>
      <c r="D186" s="31"/>
      <c r="E186" s="25"/>
      <c r="F186" s="25"/>
      <c r="G186" s="25"/>
      <c r="H186" s="25"/>
      <c r="I186" s="25"/>
      <c r="J186" s="25"/>
      <c r="K186" s="25"/>
      <c r="L186" s="25"/>
      <c r="M186" s="25"/>
      <c r="N186" s="25"/>
      <c r="O186" s="25"/>
      <c r="P186" s="25"/>
      <c r="Q186" s="25"/>
      <c r="R186" s="25"/>
      <c r="S186" s="25"/>
      <c r="T186" s="25"/>
      <c r="U186" s="25"/>
      <c r="V186" s="25"/>
      <c r="W186" s="25"/>
    </row>
    <row r="187" spans="2:23" ht="14.25">
      <c r="B187" s="23"/>
      <c r="C187" s="23"/>
      <c r="D187" s="31"/>
      <c r="E187" s="25"/>
      <c r="F187" s="25"/>
      <c r="G187" s="25"/>
      <c r="H187" s="25"/>
      <c r="I187" s="25"/>
      <c r="J187" s="25"/>
      <c r="K187" s="25"/>
      <c r="L187" s="25"/>
      <c r="M187" s="25"/>
      <c r="N187" s="25"/>
      <c r="O187" s="25"/>
      <c r="P187" s="25"/>
      <c r="Q187" s="25"/>
      <c r="R187" s="25"/>
      <c r="S187" s="25"/>
      <c r="T187" s="25"/>
      <c r="U187" s="25"/>
      <c r="V187" s="25"/>
      <c r="W187" s="25"/>
    </row>
    <row r="188" spans="2:23" ht="14.25">
      <c r="B188" s="23"/>
      <c r="C188" s="23"/>
      <c r="D188" s="31"/>
      <c r="E188" s="25"/>
      <c r="F188" s="25"/>
      <c r="G188" s="25"/>
      <c r="H188" s="25"/>
      <c r="I188" s="25"/>
      <c r="J188" s="25"/>
      <c r="K188" s="25"/>
      <c r="L188" s="25"/>
      <c r="M188" s="25"/>
      <c r="N188" s="25"/>
      <c r="O188" s="25"/>
      <c r="P188" s="25"/>
      <c r="Q188" s="25"/>
      <c r="R188" s="25"/>
      <c r="S188" s="25"/>
      <c r="T188" s="25"/>
      <c r="U188" s="25"/>
      <c r="V188" s="25"/>
      <c r="W188" s="25"/>
    </row>
    <row r="189" spans="2:23" ht="14.25">
      <c r="B189" s="23"/>
      <c r="C189" s="23"/>
      <c r="D189" s="31"/>
      <c r="E189" s="25"/>
      <c r="F189" s="25"/>
      <c r="G189" s="25"/>
      <c r="H189" s="25"/>
      <c r="I189" s="25"/>
      <c r="J189" s="25"/>
      <c r="K189" s="25"/>
      <c r="L189" s="25"/>
      <c r="M189" s="25"/>
      <c r="N189" s="25"/>
      <c r="O189" s="25"/>
      <c r="P189" s="25"/>
      <c r="Q189" s="25"/>
      <c r="R189" s="25"/>
      <c r="S189" s="25"/>
      <c r="T189" s="25"/>
      <c r="U189" s="25"/>
      <c r="V189" s="25"/>
      <c r="W189" s="25"/>
    </row>
    <row r="190" spans="2:23" ht="14.25">
      <c r="B190" s="23"/>
      <c r="C190" s="23"/>
      <c r="D190" s="31"/>
      <c r="E190" s="25"/>
      <c r="F190" s="25"/>
      <c r="G190" s="25"/>
      <c r="H190" s="25"/>
      <c r="I190" s="25"/>
      <c r="J190" s="25"/>
      <c r="K190" s="25"/>
      <c r="L190" s="25"/>
      <c r="M190" s="25"/>
      <c r="N190" s="25"/>
      <c r="O190" s="25"/>
      <c r="P190" s="25"/>
      <c r="Q190" s="25"/>
      <c r="R190" s="25"/>
      <c r="S190" s="25"/>
      <c r="T190" s="25"/>
      <c r="U190" s="25"/>
      <c r="V190" s="25"/>
      <c r="W190" s="25"/>
    </row>
    <row r="191" spans="2:23" ht="14.25">
      <c r="B191" s="23"/>
      <c r="C191" s="23"/>
      <c r="D191" s="31"/>
      <c r="E191" s="25"/>
      <c r="F191" s="25"/>
      <c r="G191" s="25"/>
      <c r="H191" s="25"/>
      <c r="I191" s="25"/>
      <c r="J191" s="25"/>
      <c r="K191" s="25"/>
      <c r="L191" s="25"/>
      <c r="M191" s="25"/>
      <c r="N191" s="25"/>
      <c r="O191" s="25"/>
      <c r="P191" s="25"/>
      <c r="Q191" s="25"/>
      <c r="R191" s="25"/>
      <c r="S191" s="25"/>
      <c r="T191" s="25"/>
      <c r="U191" s="25"/>
      <c r="V191" s="25"/>
      <c r="W191" s="25"/>
    </row>
    <row r="192" spans="2:23" ht="14.25">
      <c r="B192" s="23"/>
      <c r="C192" s="23"/>
      <c r="D192" s="31"/>
      <c r="E192" s="25"/>
      <c r="F192" s="25"/>
      <c r="G192" s="25"/>
      <c r="H192" s="25"/>
      <c r="I192" s="25"/>
      <c r="J192" s="25"/>
      <c r="K192" s="25"/>
      <c r="L192" s="25"/>
      <c r="M192" s="25"/>
      <c r="N192" s="25"/>
      <c r="O192" s="25"/>
      <c r="P192" s="25"/>
      <c r="Q192" s="25"/>
      <c r="R192" s="25"/>
      <c r="S192" s="25"/>
      <c r="T192" s="25"/>
      <c r="U192" s="25"/>
      <c r="V192" s="25"/>
      <c r="W192" s="25"/>
    </row>
    <row r="193" spans="2:23" ht="14.25">
      <c r="B193" s="23"/>
      <c r="C193" s="23"/>
      <c r="D193" s="31"/>
      <c r="E193" s="25"/>
      <c r="F193" s="25"/>
      <c r="G193" s="25"/>
      <c r="H193" s="25"/>
      <c r="I193" s="25"/>
      <c r="J193" s="25"/>
      <c r="K193" s="25"/>
      <c r="L193" s="25"/>
      <c r="M193" s="25"/>
      <c r="N193" s="25"/>
      <c r="O193" s="25"/>
      <c r="P193" s="25"/>
      <c r="Q193" s="25"/>
      <c r="R193" s="25"/>
      <c r="S193" s="25"/>
      <c r="T193" s="25"/>
      <c r="U193" s="25"/>
      <c r="V193" s="25"/>
      <c r="W193" s="25"/>
    </row>
    <row r="194" spans="2:23" ht="14.25">
      <c r="B194" s="23"/>
      <c r="C194" s="23"/>
      <c r="D194" s="31"/>
      <c r="E194" s="25"/>
      <c r="F194" s="25"/>
      <c r="G194" s="25"/>
      <c r="H194" s="25"/>
      <c r="I194" s="25"/>
      <c r="J194" s="25"/>
      <c r="K194" s="25"/>
      <c r="L194" s="25"/>
      <c r="M194" s="25"/>
      <c r="N194" s="25"/>
      <c r="O194" s="25"/>
      <c r="P194" s="25"/>
      <c r="Q194" s="25"/>
      <c r="R194" s="25"/>
      <c r="S194" s="25"/>
      <c r="T194" s="25"/>
      <c r="U194" s="25"/>
      <c r="V194" s="25"/>
      <c r="W194" s="25"/>
    </row>
    <row r="195" spans="2:23" ht="14.25">
      <c r="B195" s="23"/>
      <c r="C195" s="23"/>
      <c r="D195" s="31"/>
      <c r="E195" s="25"/>
      <c r="F195" s="25"/>
      <c r="G195" s="25"/>
      <c r="H195" s="25"/>
      <c r="I195" s="25"/>
      <c r="J195" s="25"/>
      <c r="K195" s="25"/>
      <c r="L195" s="25"/>
      <c r="M195" s="25"/>
      <c r="N195" s="25"/>
      <c r="O195" s="25"/>
      <c r="P195" s="25"/>
      <c r="Q195" s="25"/>
      <c r="R195" s="25"/>
      <c r="S195" s="25"/>
      <c r="T195" s="25"/>
      <c r="U195" s="25"/>
      <c r="V195" s="25"/>
      <c r="W195" s="25"/>
    </row>
    <row r="196" spans="2:23" ht="14.25">
      <c r="B196" s="23"/>
      <c r="C196" s="23"/>
      <c r="D196" s="31"/>
      <c r="E196" s="25"/>
      <c r="F196" s="25"/>
      <c r="G196" s="25"/>
      <c r="H196" s="25"/>
      <c r="I196" s="25"/>
      <c r="J196" s="25"/>
      <c r="K196" s="25"/>
      <c r="L196" s="25"/>
      <c r="M196" s="25"/>
      <c r="N196" s="25"/>
      <c r="O196" s="25"/>
      <c r="P196" s="25"/>
      <c r="Q196" s="25"/>
      <c r="R196" s="25"/>
      <c r="S196" s="25"/>
      <c r="T196" s="25"/>
      <c r="U196" s="25"/>
      <c r="V196" s="25"/>
      <c r="W196" s="25"/>
    </row>
    <row r="197" spans="2:23" ht="14.25">
      <c r="B197" s="23"/>
      <c r="C197" s="23"/>
      <c r="D197" s="31"/>
      <c r="E197" s="25"/>
      <c r="F197" s="25"/>
      <c r="G197" s="25"/>
      <c r="H197" s="25"/>
      <c r="I197" s="25"/>
      <c r="J197" s="25"/>
      <c r="K197" s="25"/>
      <c r="L197" s="25"/>
      <c r="M197" s="25"/>
      <c r="N197" s="25"/>
      <c r="O197" s="25"/>
      <c r="P197" s="25"/>
      <c r="Q197" s="25"/>
      <c r="R197" s="25"/>
      <c r="S197" s="25"/>
      <c r="T197" s="25"/>
      <c r="U197" s="25"/>
      <c r="V197" s="25"/>
      <c r="W197" s="25"/>
    </row>
    <row r="198" spans="2:23" ht="14.25">
      <c r="B198" s="23"/>
      <c r="C198" s="23"/>
      <c r="D198" s="31"/>
      <c r="E198" s="25"/>
      <c r="F198" s="25"/>
      <c r="G198" s="25"/>
      <c r="H198" s="25"/>
      <c r="I198" s="25"/>
      <c r="J198" s="25"/>
      <c r="K198" s="25"/>
      <c r="L198" s="25"/>
      <c r="M198" s="25"/>
      <c r="N198" s="25"/>
      <c r="O198" s="25"/>
      <c r="P198" s="25"/>
      <c r="Q198" s="25"/>
      <c r="R198" s="25"/>
      <c r="S198" s="25"/>
      <c r="T198" s="25"/>
      <c r="U198" s="25"/>
      <c r="V198" s="25"/>
      <c r="W198" s="25"/>
    </row>
    <row r="199" spans="2:23" ht="14.25">
      <c r="B199" s="23"/>
      <c r="C199" s="23"/>
      <c r="D199" s="31"/>
      <c r="E199" s="25"/>
      <c r="F199" s="25"/>
      <c r="G199" s="25"/>
      <c r="H199" s="25"/>
      <c r="I199" s="25"/>
      <c r="J199" s="25"/>
      <c r="K199" s="25"/>
      <c r="L199" s="25"/>
      <c r="M199" s="25"/>
      <c r="N199" s="25"/>
      <c r="O199" s="25"/>
      <c r="P199" s="25"/>
      <c r="Q199" s="25"/>
      <c r="R199" s="25"/>
      <c r="S199" s="25"/>
      <c r="T199" s="25"/>
      <c r="U199" s="25"/>
      <c r="V199" s="25"/>
      <c r="W199" s="25"/>
    </row>
    <row r="200" spans="2:23" ht="14.25">
      <c r="B200" s="23"/>
      <c r="C200" s="23"/>
      <c r="D200" s="31"/>
      <c r="E200" s="25"/>
      <c r="F200" s="25"/>
      <c r="G200" s="25"/>
      <c r="H200" s="25"/>
      <c r="I200" s="25"/>
      <c r="J200" s="25"/>
      <c r="K200" s="25"/>
      <c r="L200" s="25"/>
      <c r="M200" s="25"/>
      <c r="N200" s="25"/>
      <c r="O200" s="25"/>
      <c r="P200" s="25"/>
      <c r="Q200" s="25"/>
      <c r="R200" s="25"/>
      <c r="S200" s="25"/>
      <c r="T200" s="25"/>
      <c r="U200" s="25"/>
      <c r="V200" s="25"/>
      <c r="W200" s="25"/>
    </row>
    <row r="201" spans="2:23" ht="14.25">
      <c r="B201" s="23"/>
      <c r="C201" s="23"/>
      <c r="D201" s="31"/>
      <c r="E201" s="25"/>
      <c r="F201" s="25"/>
      <c r="G201" s="25"/>
      <c r="H201" s="25"/>
      <c r="I201" s="25"/>
      <c r="J201" s="25"/>
      <c r="K201" s="25"/>
      <c r="L201" s="25"/>
      <c r="M201" s="25"/>
      <c r="N201" s="25"/>
      <c r="O201" s="25"/>
      <c r="P201" s="25"/>
      <c r="Q201" s="25"/>
      <c r="R201" s="25"/>
      <c r="S201" s="25"/>
      <c r="T201" s="25"/>
      <c r="U201" s="25"/>
      <c r="V201" s="25"/>
      <c r="W201" s="25"/>
    </row>
    <row r="202" spans="2:23" ht="14.25">
      <c r="B202" s="23"/>
      <c r="C202" s="23"/>
      <c r="D202" s="31"/>
      <c r="E202" s="25"/>
      <c r="F202" s="25"/>
      <c r="G202" s="25"/>
      <c r="H202" s="25"/>
      <c r="I202" s="25"/>
      <c r="J202" s="25"/>
      <c r="K202" s="25"/>
      <c r="L202" s="25"/>
      <c r="M202" s="25"/>
      <c r="N202" s="25"/>
      <c r="O202" s="25"/>
      <c r="P202" s="25"/>
      <c r="Q202" s="25"/>
      <c r="R202" s="25"/>
      <c r="S202" s="25"/>
      <c r="T202" s="25"/>
      <c r="U202" s="25"/>
      <c r="V202" s="25"/>
      <c r="W202" s="25"/>
    </row>
    <row r="203" spans="2:23" ht="14.25">
      <c r="B203" s="23"/>
      <c r="C203" s="23"/>
      <c r="D203" s="31"/>
      <c r="E203" s="25"/>
      <c r="F203" s="25"/>
      <c r="G203" s="25"/>
      <c r="H203" s="25"/>
      <c r="I203" s="25"/>
      <c r="J203" s="25"/>
      <c r="K203" s="25"/>
      <c r="L203" s="25"/>
      <c r="M203" s="25"/>
      <c r="N203" s="25"/>
      <c r="O203" s="25"/>
      <c r="P203" s="25"/>
      <c r="Q203" s="25"/>
      <c r="R203" s="25"/>
      <c r="S203" s="25"/>
      <c r="T203" s="25"/>
      <c r="U203" s="25"/>
      <c r="V203" s="25"/>
      <c r="W203" s="25"/>
    </row>
    <row r="204" spans="2:23" ht="14.25">
      <c r="B204" s="23"/>
      <c r="C204" s="23"/>
      <c r="D204" s="31"/>
      <c r="E204" s="25"/>
      <c r="F204" s="25"/>
      <c r="G204" s="25"/>
      <c r="H204" s="25"/>
      <c r="I204" s="25"/>
      <c r="J204" s="25"/>
      <c r="K204" s="25"/>
      <c r="L204" s="25"/>
      <c r="M204" s="25"/>
      <c r="N204" s="25"/>
      <c r="O204" s="25"/>
      <c r="P204" s="25"/>
      <c r="Q204" s="25"/>
      <c r="R204" s="25"/>
      <c r="S204" s="25"/>
      <c r="T204" s="25"/>
      <c r="U204" s="25"/>
      <c r="V204" s="25"/>
      <c r="W204" s="25"/>
    </row>
    <row r="205" spans="2:23" ht="14.25">
      <c r="B205" s="23"/>
      <c r="C205" s="23"/>
      <c r="D205" s="31"/>
      <c r="E205" s="25"/>
      <c r="F205" s="25"/>
      <c r="G205" s="25"/>
      <c r="H205" s="25"/>
      <c r="I205" s="25"/>
      <c r="J205" s="25"/>
      <c r="K205" s="25"/>
      <c r="L205" s="25"/>
      <c r="M205" s="25"/>
      <c r="N205" s="25"/>
      <c r="O205" s="25"/>
      <c r="P205" s="25"/>
      <c r="Q205" s="25"/>
      <c r="R205" s="25"/>
      <c r="S205" s="25"/>
      <c r="T205" s="25"/>
      <c r="U205" s="25"/>
      <c r="V205" s="25"/>
      <c r="W205" s="25"/>
    </row>
    <row r="206" spans="2:23" ht="14.25">
      <c r="B206" s="23"/>
      <c r="C206" s="23"/>
      <c r="D206" s="31"/>
      <c r="E206" s="25"/>
      <c r="F206" s="25"/>
      <c r="G206" s="25"/>
      <c r="H206" s="25"/>
      <c r="I206" s="25"/>
      <c r="J206" s="25"/>
      <c r="K206" s="25"/>
      <c r="L206" s="25"/>
      <c r="M206" s="25"/>
      <c r="N206" s="25"/>
      <c r="O206" s="25"/>
      <c r="P206" s="25"/>
      <c r="Q206" s="25"/>
      <c r="R206" s="25"/>
      <c r="S206" s="25"/>
      <c r="T206" s="25"/>
      <c r="U206" s="25"/>
      <c r="V206" s="25"/>
      <c r="W206" s="25"/>
    </row>
    <row r="207" spans="2:23" ht="14.25">
      <c r="B207" s="23"/>
      <c r="C207" s="23"/>
      <c r="D207" s="31"/>
      <c r="E207" s="25"/>
      <c r="F207" s="25"/>
      <c r="G207" s="25"/>
      <c r="H207" s="25"/>
      <c r="I207" s="25"/>
      <c r="J207" s="25"/>
      <c r="K207" s="25"/>
      <c r="L207" s="25"/>
      <c r="M207" s="25"/>
      <c r="N207" s="25"/>
      <c r="O207" s="25"/>
      <c r="P207" s="25"/>
      <c r="Q207" s="25"/>
      <c r="R207" s="25"/>
      <c r="S207" s="25"/>
      <c r="T207" s="25"/>
      <c r="U207" s="25"/>
      <c r="V207" s="25"/>
      <c r="W207" s="25"/>
    </row>
    <row r="208" spans="2:23" ht="14.25">
      <c r="B208" s="23"/>
      <c r="C208" s="23"/>
      <c r="D208" s="31"/>
      <c r="E208" s="25"/>
      <c r="F208" s="25"/>
      <c r="G208" s="25"/>
      <c r="H208" s="25"/>
      <c r="I208" s="25"/>
      <c r="J208" s="25"/>
      <c r="K208" s="25"/>
      <c r="L208" s="25"/>
      <c r="M208" s="25"/>
      <c r="N208" s="25"/>
      <c r="O208" s="25"/>
      <c r="P208" s="25"/>
      <c r="Q208" s="25"/>
      <c r="R208" s="25"/>
      <c r="S208" s="25"/>
      <c r="T208" s="25"/>
      <c r="U208" s="25"/>
      <c r="V208" s="25"/>
      <c r="W208" s="25"/>
    </row>
    <row r="209" spans="2:23" ht="14.25">
      <c r="B209" s="23"/>
      <c r="C209" s="23"/>
      <c r="D209" s="31"/>
      <c r="E209" s="25"/>
      <c r="F209" s="25"/>
      <c r="G209" s="25"/>
      <c r="H209" s="25"/>
      <c r="I209" s="25"/>
      <c r="J209" s="25"/>
      <c r="K209" s="25"/>
      <c r="L209" s="25"/>
      <c r="M209" s="25"/>
      <c r="N209" s="25"/>
      <c r="O209" s="25"/>
      <c r="P209" s="25"/>
      <c r="Q209" s="25"/>
      <c r="R209" s="25"/>
      <c r="S209" s="25"/>
      <c r="T209" s="25"/>
      <c r="U209" s="25"/>
      <c r="V209" s="25"/>
      <c r="W209" s="25"/>
    </row>
    <row r="210" spans="2:23" ht="14.25">
      <c r="B210" s="23"/>
      <c r="C210" s="23"/>
      <c r="D210" s="31"/>
      <c r="E210" s="25"/>
      <c r="F210" s="25"/>
      <c r="G210" s="25"/>
      <c r="H210" s="25"/>
      <c r="I210" s="25"/>
      <c r="J210" s="25"/>
      <c r="K210" s="25"/>
      <c r="L210" s="25"/>
      <c r="M210" s="25"/>
      <c r="N210" s="25"/>
      <c r="O210" s="25"/>
      <c r="P210" s="25"/>
      <c r="Q210" s="25"/>
      <c r="R210" s="25"/>
      <c r="S210" s="25"/>
      <c r="T210" s="25"/>
      <c r="U210" s="25"/>
      <c r="V210" s="25"/>
      <c r="W210" s="25"/>
    </row>
    <row r="211" spans="2:23" ht="14.25">
      <c r="B211" s="23"/>
      <c r="C211" s="23"/>
      <c r="D211" s="31"/>
      <c r="E211" s="25"/>
      <c r="F211" s="25"/>
      <c r="G211" s="25"/>
      <c r="H211" s="25"/>
      <c r="I211" s="25"/>
      <c r="J211" s="25"/>
      <c r="K211" s="25"/>
      <c r="L211" s="25"/>
      <c r="M211" s="25"/>
      <c r="N211" s="25"/>
      <c r="O211" s="25"/>
      <c r="P211" s="25"/>
      <c r="Q211" s="25"/>
      <c r="R211" s="25"/>
      <c r="S211" s="25"/>
      <c r="T211" s="25"/>
      <c r="U211" s="25"/>
      <c r="V211" s="25"/>
      <c r="W211" s="25"/>
    </row>
    <row r="212" spans="2:23" ht="14.25">
      <c r="B212" s="23"/>
      <c r="C212" s="23"/>
      <c r="D212" s="31"/>
      <c r="E212" s="25"/>
      <c r="F212" s="25"/>
      <c r="G212" s="25"/>
      <c r="H212" s="25"/>
      <c r="I212" s="25"/>
      <c r="J212" s="25"/>
      <c r="K212" s="25"/>
      <c r="L212" s="25"/>
      <c r="M212" s="25"/>
      <c r="N212" s="25"/>
      <c r="O212" s="25"/>
      <c r="P212" s="25"/>
      <c r="Q212" s="25"/>
      <c r="R212" s="25"/>
      <c r="S212" s="25"/>
      <c r="T212" s="25"/>
      <c r="U212" s="25"/>
      <c r="V212" s="25"/>
      <c r="W212" s="25"/>
    </row>
    <row r="213" spans="2:23" ht="14.25">
      <c r="B213" s="23"/>
      <c r="C213" s="23"/>
      <c r="D213" s="31"/>
      <c r="E213" s="25"/>
      <c r="F213" s="25"/>
      <c r="G213" s="25"/>
      <c r="H213" s="25"/>
      <c r="I213" s="25"/>
      <c r="J213" s="25"/>
      <c r="K213" s="25"/>
      <c r="L213" s="25"/>
      <c r="M213" s="25"/>
      <c r="N213" s="25"/>
      <c r="O213" s="25"/>
      <c r="P213" s="25"/>
      <c r="Q213" s="25"/>
      <c r="R213" s="25"/>
      <c r="S213" s="25"/>
      <c r="T213" s="25"/>
      <c r="U213" s="25"/>
      <c r="V213" s="25"/>
      <c r="W213" s="25"/>
    </row>
    <row r="214" spans="2:23" ht="14.25">
      <c r="B214" s="23"/>
      <c r="C214" s="23"/>
      <c r="D214" s="31"/>
      <c r="E214" s="25"/>
      <c r="F214" s="25"/>
      <c r="G214" s="25"/>
      <c r="H214" s="25"/>
      <c r="I214" s="25"/>
      <c r="J214" s="25"/>
      <c r="K214" s="25"/>
      <c r="L214" s="25"/>
      <c r="M214" s="25"/>
      <c r="N214" s="25"/>
      <c r="O214" s="25"/>
      <c r="P214" s="25"/>
      <c r="Q214" s="25"/>
      <c r="R214" s="25"/>
      <c r="S214" s="25"/>
      <c r="T214" s="25"/>
      <c r="U214" s="25"/>
      <c r="V214" s="25"/>
      <c r="W214" s="25"/>
    </row>
    <row r="215" spans="2:23" ht="14.25">
      <c r="B215" s="23"/>
      <c r="C215" s="23"/>
      <c r="D215" s="31"/>
      <c r="E215" s="25"/>
      <c r="F215" s="25"/>
      <c r="G215" s="25"/>
      <c r="H215" s="25"/>
      <c r="I215" s="25"/>
      <c r="J215" s="25"/>
      <c r="K215" s="25"/>
      <c r="L215" s="25"/>
      <c r="M215" s="25"/>
      <c r="N215" s="25"/>
      <c r="O215" s="25"/>
      <c r="P215" s="25"/>
      <c r="Q215" s="25"/>
      <c r="R215" s="25"/>
      <c r="S215" s="25"/>
      <c r="T215" s="25"/>
      <c r="U215" s="25"/>
      <c r="V215" s="25"/>
      <c r="W215" s="25"/>
    </row>
    <row r="216" spans="2:23" ht="14.25">
      <c r="B216" s="23"/>
      <c r="C216" s="23"/>
      <c r="D216" s="31"/>
      <c r="E216" s="25"/>
      <c r="F216" s="25"/>
      <c r="G216" s="25"/>
      <c r="H216" s="25"/>
      <c r="I216" s="25"/>
      <c r="J216" s="25"/>
      <c r="K216" s="25"/>
      <c r="L216" s="25"/>
      <c r="M216" s="25"/>
      <c r="N216" s="25"/>
      <c r="O216" s="25"/>
      <c r="P216" s="25"/>
      <c r="Q216" s="25"/>
      <c r="R216" s="25"/>
      <c r="S216" s="25"/>
      <c r="T216" s="25"/>
      <c r="U216" s="25"/>
      <c r="V216" s="25"/>
      <c r="W216" s="25"/>
    </row>
    <row r="217" spans="2:23" ht="14.25">
      <c r="B217" s="23"/>
      <c r="C217" s="23"/>
      <c r="D217" s="31"/>
      <c r="E217" s="25"/>
      <c r="F217" s="25"/>
      <c r="G217" s="25"/>
      <c r="H217" s="25"/>
      <c r="I217" s="25"/>
      <c r="J217" s="25"/>
      <c r="K217" s="25"/>
      <c r="L217" s="25"/>
      <c r="M217" s="25"/>
      <c r="N217" s="25"/>
      <c r="O217" s="25"/>
      <c r="P217" s="25"/>
      <c r="Q217" s="25"/>
      <c r="R217" s="25"/>
      <c r="S217" s="25"/>
      <c r="T217" s="25"/>
      <c r="U217" s="25"/>
      <c r="V217" s="25"/>
      <c r="W217" s="25"/>
    </row>
    <row r="218" spans="2:23" ht="14.25">
      <c r="B218" s="23"/>
      <c r="C218" s="23"/>
      <c r="D218" s="31"/>
      <c r="E218" s="25"/>
      <c r="F218" s="25"/>
      <c r="G218" s="25"/>
      <c r="H218" s="25"/>
      <c r="I218" s="25"/>
      <c r="J218" s="25"/>
      <c r="K218" s="25"/>
      <c r="L218" s="25"/>
      <c r="M218" s="25"/>
      <c r="N218" s="25"/>
      <c r="O218" s="25"/>
      <c r="P218" s="25"/>
      <c r="Q218" s="25"/>
      <c r="R218" s="25"/>
      <c r="S218" s="25"/>
      <c r="T218" s="25"/>
      <c r="U218" s="25"/>
      <c r="V218" s="25"/>
      <c r="W218" s="25"/>
    </row>
    <row r="219" spans="2:23" ht="14.25">
      <c r="B219" s="23"/>
      <c r="C219" s="23"/>
      <c r="D219" s="31"/>
      <c r="E219" s="25"/>
      <c r="F219" s="25"/>
      <c r="G219" s="25"/>
      <c r="H219" s="25"/>
      <c r="I219" s="25"/>
      <c r="J219" s="25"/>
      <c r="K219" s="25"/>
      <c r="L219" s="25"/>
      <c r="M219" s="25"/>
      <c r="N219" s="25"/>
      <c r="O219" s="25"/>
      <c r="P219" s="25"/>
      <c r="Q219" s="25"/>
      <c r="R219" s="25"/>
      <c r="S219" s="25"/>
      <c r="T219" s="25"/>
      <c r="U219" s="25"/>
      <c r="V219" s="25"/>
      <c r="W219" s="25"/>
    </row>
    <row r="220" spans="2:23" ht="14.25">
      <c r="B220" s="23"/>
      <c r="C220" s="23"/>
      <c r="D220" s="31"/>
      <c r="E220" s="25"/>
      <c r="F220" s="25"/>
      <c r="G220" s="25"/>
      <c r="H220" s="25"/>
      <c r="I220" s="25"/>
      <c r="J220" s="25"/>
      <c r="K220" s="25"/>
      <c r="L220" s="25"/>
      <c r="M220" s="25"/>
      <c r="N220" s="25"/>
      <c r="O220" s="25"/>
      <c r="P220" s="25"/>
      <c r="Q220" s="25"/>
      <c r="R220" s="25"/>
      <c r="S220" s="25"/>
      <c r="T220" s="25"/>
      <c r="U220" s="25"/>
      <c r="V220" s="25"/>
      <c r="W220" s="25"/>
    </row>
    <row r="221" spans="2:23" ht="14.25">
      <c r="B221" s="23"/>
      <c r="C221" s="23"/>
      <c r="D221" s="31"/>
      <c r="E221" s="25"/>
      <c r="F221" s="25"/>
      <c r="G221" s="25"/>
      <c r="H221" s="25"/>
      <c r="I221" s="25"/>
      <c r="J221" s="25"/>
      <c r="K221" s="25"/>
      <c r="L221" s="25"/>
      <c r="M221" s="25"/>
      <c r="N221" s="25"/>
      <c r="O221" s="25"/>
      <c r="P221" s="25"/>
      <c r="Q221" s="25"/>
      <c r="R221" s="25"/>
      <c r="S221" s="25"/>
      <c r="T221" s="25"/>
      <c r="U221" s="25"/>
      <c r="V221" s="25"/>
      <c r="W221" s="25"/>
    </row>
    <row r="222" spans="2:23" ht="14.25">
      <c r="B222" s="23"/>
      <c r="C222" s="23"/>
      <c r="D222" s="31"/>
      <c r="E222" s="25"/>
      <c r="F222" s="25"/>
      <c r="G222" s="25"/>
      <c r="H222" s="25"/>
      <c r="I222" s="25"/>
      <c r="J222" s="25"/>
      <c r="K222" s="25"/>
      <c r="L222" s="25"/>
      <c r="M222" s="25"/>
      <c r="N222" s="25"/>
      <c r="O222" s="25"/>
      <c r="P222" s="25"/>
      <c r="Q222" s="25"/>
      <c r="R222" s="25"/>
      <c r="S222" s="25"/>
      <c r="T222" s="25"/>
      <c r="U222" s="25"/>
      <c r="V222" s="25"/>
      <c r="W222" s="25"/>
    </row>
    <row r="223" spans="2:23" ht="14.25">
      <c r="B223" s="23"/>
      <c r="C223" s="23"/>
      <c r="D223" s="31"/>
      <c r="E223" s="25"/>
      <c r="F223" s="25"/>
      <c r="G223" s="25"/>
      <c r="H223" s="25"/>
      <c r="I223" s="25"/>
      <c r="J223" s="25"/>
      <c r="K223" s="25"/>
      <c r="L223" s="25"/>
      <c r="M223" s="25"/>
      <c r="N223" s="25"/>
      <c r="O223" s="25"/>
      <c r="P223" s="25"/>
      <c r="Q223" s="25"/>
      <c r="R223" s="25"/>
      <c r="S223" s="25"/>
      <c r="T223" s="25"/>
      <c r="U223" s="25"/>
      <c r="V223" s="25"/>
      <c r="W223" s="25"/>
    </row>
    <row r="224" spans="2:23" ht="14.25">
      <c r="B224" s="23"/>
      <c r="C224" s="23"/>
      <c r="D224" s="31"/>
      <c r="E224" s="25"/>
      <c r="F224" s="25"/>
      <c r="G224" s="25"/>
      <c r="H224" s="25"/>
      <c r="I224" s="25"/>
      <c r="J224" s="25"/>
      <c r="K224" s="25"/>
      <c r="L224" s="25"/>
      <c r="M224" s="25"/>
      <c r="N224" s="25"/>
      <c r="O224" s="25"/>
      <c r="P224" s="25"/>
      <c r="Q224" s="25"/>
      <c r="R224" s="25"/>
      <c r="S224" s="25"/>
      <c r="T224" s="25"/>
      <c r="U224" s="25"/>
      <c r="V224" s="25"/>
      <c r="W224" s="25"/>
    </row>
    <row r="225" spans="2:23" ht="14.25">
      <c r="B225" s="23"/>
      <c r="C225" s="23"/>
      <c r="D225" s="31"/>
      <c r="E225" s="25"/>
      <c r="F225" s="25"/>
      <c r="G225" s="25"/>
      <c r="H225" s="25"/>
      <c r="I225" s="25"/>
      <c r="J225" s="25"/>
      <c r="K225" s="25"/>
      <c r="L225" s="25"/>
      <c r="M225" s="25"/>
      <c r="N225" s="25"/>
      <c r="O225" s="25"/>
      <c r="P225" s="25"/>
      <c r="Q225" s="25"/>
      <c r="R225" s="25"/>
      <c r="S225" s="25"/>
      <c r="T225" s="25"/>
      <c r="U225" s="25"/>
      <c r="V225" s="25"/>
      <c r="W225" s="25"/>
    </row>
    <row r="226" spans="2:23" ht="14.25">
      <c r="B226" s="23"/>
      <c r="C226" s="23"/>
      <c r="D226" s="31"/>
      <c r="E226" s="25"/>
      <c r="F226" s="25"/>
      <c r="G226" s="25"/>
      <c r="H226" s="25"/>
      <c r="I226" s="25"/>
      <c r="J226" s="25"/>
      <c r="K226" s="25"/>
      <c r="L226" s="25"/>
      <c r="M226" s="25"/>
      <c r="N226" s="25"/>
      <c r="O226" s="25"/>
      <c r="P226" s="25"/>
      <c r="Q226" s="25"/>
      <c r="R226" s="25"/>
      <c r="S226" s="25"/>
      <c r="T226" s="25"/>
      <c r="U226" s="25"/>
      <c r="V226" s="25"/>
      <c r="W226" s="25"/>
    </row>
    <row r="227" spans="2:23" ht="14.25">
      <c r="B227" s="23"/>
      <c r="C227" s="23"/>
      <c r="D227" s="31"/>
      <c r="E227" s="25"/>
      <c r="F227" s="25"/>
      <c r="G227" s="25"/>
      <c r="H227" s="25"/>
      <c r="I227" s="25"/>
      <c r="J227" s="25"/>
      <c r="K227" s="25"/>
      <c r="L227" s="25"/>
      <c r="M227" s="25"/>
      <c r="N227" s="25"/>
      <c r="O227" s="25"/>
      <c r="P227" s="25"/>
      <c r="Q227" s="25"/>
      <c r="R227" s="25"/>
      <c r="S227" s="25"/>
      <c r="T227" s="25"/>
      <c r="U227" s="25"/>
      <c r="V227" s="25"/>
      <c r="W227" s="25"/>
    </row>
    <row r="228" spans="2:23" ht="14.25">
      <c r="B228" s="23"/>
      <c r="C228" s="23"/>
      <c r="D228" s="31"/>
      <c r="E228" s="25"/>
      <c r="F228" s="25"/>
      <c r="G228" s="25"/>
      <c r="H228" s="25"/>
      <c r="I228" s="25"/>
      <c r="J228" s="25"/>
      <c r="K228" s="25"/>
      <c r="L228" s="25"/>
      <c r="M228" s="25"/>
      <c r="N228" s="25"/>
      <c r="O228" s="25"/>
      <c r="P228" s="25"/>
      <c r="Q228" s="25"/>
      <c r="R228" s="25"/>
      <c r="S228" s="25"/>
      <c r="T228" s="25"/>
      <c r="U228" s="25"/>
      <c r="V228" s="25"/>
      <c r="W228" s="25"/>
    </row>
    <row r="229" spans="2:23" ht="14.25">
      <c r="B229" s="23"/>
      <c r="C229" s="23"/>
      <c r="D229" s="31"/>
      <c r="E229" s="25"/>
      <c r="F229" s="25"/>
      <c r="G229" s="25"/>
      <c r="H229" s="25"/>
      <c r="I229" s="25"/>
      <c r="J229" s="25"/>
      <c r="K229" s="25"/>
      <c r="L229" s="25"/>
      <c r="M229" s="25"/>
      <c r="N229" s="25"/>
      <c r="O229" s="25"/>
      <c r="P229" s="25"/>
      <c r="Q229" s="25"/>
      <c r="R229" s="25"/>
      <c r="S229" s="25"/>
      <c r="T229" s="25"/>
      <c r="U229" s="25"/>
      <c r="V229" s="25"/>
      <c r="W229" s="25"/>
    </row>
    <row r="230" spans="2:23" ht="14.25">
      <c r="B230" s="23"/>
      <c r="C230" s="23"/>
      <c r="D230" s="31"/>
      <c r="E230" s="25"/>
      <c r="F230" s="25"/>
      <c r="G230" s="25"/>
      <c r="H230" s="25"/>
      <c r="I230" s="25"/>
      <c r="J230" s="25"/>
      <c r="K230" s="25"/>
      <c r="L230" s="25"/>
      <c r="M230" s="25"/>
      <c r="N230" s="25"/>
      <c r="O230" s="25"/>
      <c r="P230" s="25"/>
      <c r="Q230" s="25"/>
      <c r="R230" s="25"/>
      <c r="S230" s="25"/>
      <c r="T230" s="25"/>
      <c r="U230" s="25"/>
      <c r="V230" s="25"/>
      <c r="W230" s="25"/>
    </row>
    <row r="231" spans="2:23" ht="14.25">
      <c r="B231" s="23"/>
      <c r="C231" s="23"/>
      <c r="D231" s="31"/>
      <c r="E231" s="25"/>
      <c r="F231" s="25"/>
      <c r="G231" s="25"/>
      <c r="H231" s="25"/>
      <c r="I231" s="25"/>
      <c r="J231" s="25"/>
      <c r="K231" s="25"/>
      <c r="L231" s="25"/>
      <c r="M231" s="25"/>
      <c r="N231" s="25"/>
      <c r="O231" s="25"/>
      <c r="P231" s="25"/>
      <c r="Q231" s="25"/>
      <c r="R231" s="25"/>
      <c r="S231" s="25"/>
      <c r="T231" s="25"/>
      <c r="U231" s="25"/>
      <c r="V231" s="25"/>
      <c r="W231" s="25"/>
    </row>
    <row r="232" spans="2:23" ht="14.25">
      <c r="B232" s="23"/>
      <c r="C232" s="23"/>
      <c r="D232" s="31"/>
      <c r="E232" s="25"/>
      <c r="F232" s="25"/>
      <c r="G232" s="25"/>
      <c r="H232" s="25"/>
      <c r="I232" s="25"/>
      <c r="J232" s="25"/>
      <c r="K232" s="25"/>
      <c r="L232" s="25"/>
      <c r="M232" s="25"/>
      <c r="N232" s="25"/>
      <c r="O232" s="25"/>
      <c r="P232" s="25"/>
      <c r="Q232" s="25"/>
      <c r="R232" s="25"/>
      <c r="S232" s="25"/>
      <c r="T232" s="25"/>
      <c r="U232" s="25"/>
      <c r="V232" s="25"/>
      <c r="W232" s="25"/>
    </row>
    <row r="233" spans="2:23" ht="14.25">
      <c r="B233" s="23"/>
      <c r="C233" s="23"/>
      <c r="D233" s="31"/>
      <c r="E233" s="25"/>
      <c r="F233" s="25"/>
      <c r="G233" s="25"/>
      <c r="H233" s="25"/>
      <c r="I233" s="25"/>
      <c r="J233" s="25"/>
      <c r="K233" s="25"/>
      <c r="L233" s="25"/>
      <c r="M233" s="25"/>
      <c r="N233" s="25"/>
      <c r="O233" s="25"/>
      <c r="P233" s="25"/>
      <c r="Q233" s="25"/>
      <c r="R233" s="25"/>
      <c r="S233" s="25"/>
      <c r="T233" s="25"/>
      <c r="U233" s="25"/>
      <c r="V233" s="25"/>
      <c r="W233" s="25"/>
    </row>
    <row r="234" spans="2:23" ht="14.25">
      <c r="B234" s="23"/>
      <c r="C234" s="23"/>
      <c r="D234" s="31"/>
      <c r="E234" s="25"/>
      <c r="F234" s="25"/>
      <c r="G234" s="25"/>
      <c r="H234" s="25"/>
      <c r="I234" s="25"/>
      <c r="J234" s="25"/>
      <c r="K234" s="25"/>
      <c r="L234" s="25"/>
      <c r="M234" s="25"/>
      <c r="N234" s="25"/>
      <c r="O234" s="25"/>
      <c r="P234" s="25"/>
      <c r="Q234" s="25"/>
      <c r="R234" s="25"/>
      <c r="S234" s="25"/>
      <c r="T234" s="25"/>
      <c r="U234" s="25"/>
      <c r="V234" s="25"/>
      <c r="W234" s="25"/>
    </row>
    <row r="235" spans="2:23" ht="14.25">
      <c r="B235" s="23"/>
      <c r="C235" s="23"/>
      <c r="D235" s="31"/>
      <c r="E235" s="25"/>
      <c r="F235" s="25"/>
      <c r="G235" s="25"/>
      <c r="H235" s="25"/>
      <c r="I235" s="25"/>
      <c r="J235" s="25"/>
      <c r="K235" s="25"/>
      <c r="L235" s="25"/>
      <c r="M235" s="25"/>
      <c r="N235" s="25"/>
      <c r="O235" s="25"/>
      <c r="P235" s="25"/>
      <c r="Q235" s="25"/>
      <c r="R235" s="25"/>
      <c r="S235" s="25"/>
      <c r="T235" s="25"/>
      <c r="U235" s="25"/>
      <c r="V235" s="25"/>
      <c r="W235" s="25"/>
    </row>
    <row r="236" spans="2:23" ht="14.25">
      <c r="B236" s="23"/>
      <c r="C236" s="23"/>
      <c r="D236" s="31"/>
      <c r="E236" s="25"/>
      <c r="F236" s="25"/>
      <c r="G236" s="25"/>
      <c r="H236" s="25"/>
      <c r="I236" s="25"/>
      <c r="J236" s="25"/>
      <c r="K236" s="25"/>
      <c r="L236" s="25"/>
      <c r="M236" s="25"/>
      <c r="N236" s="25"/>
      <c r="O236" s="25"/>
      <c r="P236" s="25"/>
      <c r="Q236" s="25"/>
      <c r="R236" s="25"/>
      <c r="S236" s="25"/>
      <c r="T236" s="25"/>
      <c r="U236" s="25"/>
      <c r="V236" s="25"/>
      <c r="W236" s="25"/>
    </row>
    <row r="237" spans="2:23" ht="14.25">
      <c r="B237" s="23"/>
      <c r="C237" s="23"/>
      <c r="D237" s="31"/>
      <c r="E237" s="25"/>
      <c r="F237" s="25"/>
      <c r="G237" s="25"/>
      <c r="H237" s="25"/>
      <c r="I237" s="25"/>
      <c r="J237" s="25"/>
      <c r="K237" s="25"/>
      <c r="L237" s="25"/>
      <c r="M237" s="25"/>
      <c r="N237" s="25"/>
      <c r="O237" s="25"/>
      <c r="P237" s="25"/>
      <c r="Q237" s="25"/>
      <c r="R237" s="25"/>
      <c r="S237" s="25"/>
      <c r="T237" s="25"/>
      <c r="U237" s="25"/>
      <c r="V237" s="25"/>
      <c r="W237" s="25"/>
    </row>
    <row r="238" spans="2:23" ht="14.25">
      <c r="B238" s="23"/>
      <c r="C238" s="23"/>
      <c r="D238" s="31"/>
      <c r="E238" s="25"/>
      <c r="F238" s="25"/>
      <c r="G238" s="25"/>
      <c r="H238" s="25"/>
      <c r="I238" s="25"/>
      <c r="J238" s="25"/>
      <c r="K238" s="25"/>
      <c r="L238" s="25"/>
      <c r="M238" s="25"/>
      <c r="N238" s="25"/>
      <c r="O238" s="25"/>
      <c r="P238" s="25"/>
      <c r="Q238" s="25"/>
      <c r="R238" s="25"/>
      <c r="S238" s="25"/>
      <c r="T238" s="25"/>
      <c r="U238" s="25"/>
      <c r="V238" s="25"/>
      <c r="W238" s="25"/>
    </row>
    <row r="239" spans="2:23" ht="14.25">
      <c r="B239" s="23"/>
      <c r="C239" s="23"/>
      <c r="D239" s="31"/>
      <c r="E239" s="25"/>
      <c r="F239" s="25"/>
      <c r="G239" s="25"/>
      <c r="H239" s="25"/>
      <c r="I239" s="25"/>
      <c r="J239" s="25"/>
      <c r="K239" s="25"/>
      <c r="L239" s="25"/>
      <c r="M239" s="25"/>
      <c r="N239" s="25"/>
      <c r="O239" s="25"/>
      <c r="P239" s="25"/>
      <c r="Q239" s="25"/>
      <c r="R239" s="25"/>
      <c r="S239" s="25"/>
      <c r="T239" s="25"/>
      <c r="U239" s="25"/>
      <c r="V239" s="25"/>
      <c r="W239" s="25"/>
    </row>
    <row r="240" spans="2:23" ht="14.25">
      <c r="B240" s="23"/>
      <c r="C240" s="23"/>
      <c r="D240" s="31"/>
      <c r="E240" s="25"/>
      <c r="F240" s="25"/>
      <c r="G240" s="25"/>
      <c r="H240" s="25"/>
      <c r="I240" s="25"/>
      <c r="J240" s="25"/>
      <c r="K240" s="25"/>
      <c r="L240" s="25"/>
      <c r="M240" s="25"/>
      <c r="N240" s="25"/>
      <c r="O240" s="25"/>
      <c r="P240" s="25"/>
      <c r="Q240" s="25"/>
      <c r="R240" s="25"/>
      <c r="S240" s="25"/>
      <c r="T240" s="25"/>
      <c r="U240" s="25"/>
      <c r="V240" s="25"/>
      <c r="W240" s="25"/>
    </row>
    <row r="241" spans="2:23" ht="14.25">
      <c r="B241" s="23"/>
      <c r="C241" s="23"/>
      <c r="D241" s="31"/>
      <c r="E241" s="25"/>
      <c r="F241" s="25"/>
      <c r="G241" s="25"/>
      <c r="H241" s="25"/>
      <c r="I241" s="25"/>
      <c r="J241" s="25"/>
      <c r="K241" s="25"/>
      <c r="L241" s="25"/>
      <c r="M241" s="25"/>
      <c r="N241" s="25"/>
      <c r="O241" s="25"/>
      <c r="P241" s="25"/>
      <c r="Q241" s="25"/>
      <c r="R241" s="25"/>
      <c r="S241" s="25"/>
      <c r="T241" s="25"/>
      <c r="U241" s="25"/>
      <c r="V241" s="25"/>
      <c r="W241" s="25"/>
    </row>
    <row r="242" spans="2:23" ht="14.25">
      <c r="B242" s="23"/>
      <c r="C242" s="23"/>
      <c r="D242" s="31"/>
      <c r="E242" s="25"/>
      <c r="F242" s="25"/>
      <c r="G242" s="25"/>
      <c r="H242" s="25"/>
      <c r="I242" s="25"/>
      <c r="J242" s="25"/>
      <c r="K242" s="25"/>
      <c r="L242" s="25"/>
      <c r="M242" s="25"/>
      <c r="N242" s="25"/>
      <c r="O242" s="25"/>
      <c r="P242" s="25"/>
      <c r="Q242" s="25"/>
      <c r="R242" s="25"/>
      <c r="S242" s="25"/>
      <c r="T242" s="25"/>
      <c r="U242" s="25"/>
      <c r="V242" s="25"/>
      <c r="W242" s="25"/>
    </row>
    <row r="243" spans="2:23" ht="14.25">
      <c r="B243" s="23"/>
      <c r="C243" s="23"/>
      <c r="D243" s="31"/>
      <c r="E243" s="25"/>
      <c r="F243" s="25"/>
      <c r="G243" s="25"/>
      <c r="H243" s="25"/>
      <c r="I243" s="25"/>
      <c r="J243" s="25"/>
      <c r="K243" s="25"/>
      <c r="L243" s="25"/>
      <c r="M243" s="25"/>
      <c r="N243" s="25"/>
      <c r="O243" s="25"/>
      <c r="P243" s="25"/>
      <c r="Q243" s="25"/>
      <c r="R243" s="25"/>
      <c r="S243" s="25"/>
      <c r="T243" s="25"/>
      <c r="U243" s="25"/>
      <c r="V243" s="25"/>
      <c r="W243" s="25"/>
    </row>
    <row r="244" spans="2:23" ht="14.25">
      <c r="B244" s="23"/>
      <c r="C244" s="23"/>
      <c r="D244" s="31"/>
      <c r="E244" s="25"/>
      <c r="F244" s="25"/>
      <c r="G244" s="25"/>
      <c r="H244" s="25"/>
      <c r="I244" s="25"/>
      <c r="J244" s="25"/>
      <c r="K244" s="25"/>
      <c r="L244" s="25"/>
      <c r="M244" s="25"/>
      <c r="N244" s="25"/>
      <c r="O244" s="25"/>
      <c r="P244" s="25"/>
      <c r="Q244" s="25"/>
      <c r="R244" s="25"/>
      <c r="S244" s="25"/>
      <c r="T244" s="25"/>
      <c r="U244" s="25"/>
      <c r="V244" s="25"/>
      <c r="W244" s="25"/>
    </row>
    <row r="245" spans="2:23" ht="14.25">
      <c r="B245" s="23"/>
      <c r="C245" s="23"/>
      <c r="D245" s="31"/>
      <c r="E245" s="25"/>
      <c r="F245" s="25"/>
      <c r="G245" s="25"/>
      <c r="H245" s="25"/>
      <c r="I245" s="25"/>
      <c r="J245" s="25"/>
      <c r="K245" s="25"/>
      <c r="L245" s="25"/>
      <c r="M245" s="25"/>
      <c r="N245" s="25"/>
      <c r="O245" s="25"/>
      <c r="P245" s="25"/>
      <c r="Q245" s="25"/>
      <c r="R245" s="25"/>
      <c r="S245" s="25"/>
      <c r="T245" s="25"/>
      <c r="U245" s="25"/>
      <c r="V245" s="25"/>
      <c r="W245" s="25"/>
    </row>
    <row r="246" spans="2:23" ht="14.25">
      <c r="B246" s="23"/>
      <c r="C246" s="23"/>
      <c r="D246" s="31"/>
      <c r="E246" s="25"/>
      <c r="F246" s="25"/>
      <c r="G246" s="25"/>
      <c r="H246" s="25"/>
      <c r="I246" s="25"/>
      <c r="J246" s="25"/>
      <c r="K246" s="25"/>
      <c r="L246" s="25"/>
      <c r="M246" s="25"/>
      <c r="N246" s="25"/>
      <c r="O246" s="25"/>
      <c r="P246" s="25"/>
      <c r="Q246" s="25"/>
      <c r="R246" s="25"/>
      <c r="S246" s="25"/>
      <c r="T246" s="25"/>
      <c r="U246" s="25"/>
      <c r="V246" s="25"/>
      <c r="W246" s="25"/>
    </row>
    <row r="247" spans="2:23" ht="14.25">
      <c r="B247" s="23"/>
      <c r="C247" s="23"/>
      <c r="D247" s="31"/>
      <c r="E247" s="25"/>
      <c r="F247" s="25"/>
      <c r="G247" s="25"/>
      <c r="H247" s="25"/>
      <c r="I247" s="25"/>
      <c r="J247" s="25"/>
      <c r="K247" s="25"/>
      <c r="L247" s="25"/>
      <c r="M247" s="25"/>
      <c r="N247" s="25"/>
      <c r="O247" s="25"/>
      <c r="P247" s="25"/>
      <c r="Q247" s="25"/>
      <c r="R247" s="25"/>
      <c r="S247" s="25"/>
      <c r="T247" s="25"/>
      <c r="U247" s="25"/>
      <c r="V247" s="25"/>
      <c r="W247" s="25"/>
    </row>
    <row r="248" spans="2:23" ht="14.25">
      <c r="B248" s="23"/>
      <c r="C248" s="23"/>
      <c r="D248" s="31"/>
      <c r="E248" s="25"/>
      <c r="F248" s="25"/>
      <c r="G248" s="25"/>
      <c r="H248" s="25"/>
      <c r="I248" s="25"/>
      <c r="J248" s="25"/>
      <c r="K248" s="25"/>
      <c r="L248" s="25"/>
      <c r="M248" s="25"/>
      <c r="N248" s="25"/>
      <c r="O248" s="25"/>
      <c r="P248" s="25"/>
      <c r="Q248" s="25"/>
      <c r="R248" s="25"/>
      <c r="S248" s="25"/>
      <c r="T248" s="25"/>
      <c r="U248" s="25"/>
      <c r="V248" s="25"/>
      <c r="W248" s="25"/>
    </row>
    <row r="249" spans="2:23" ht="14.25">
      <c r="B249" s="23"/>
      <c r="C249" s="23"/>
      <c r="D249" s="31"/>
      <c r="E249" s="25"/>
      <c r="F249" s="25"/>
      <c r="G249" s="25"/>
      <c r="H249" s="25"/>
      <c r="I249" s="25"/>
      <c r="J249" s="25"/>
      <c r="K249" s="25"/>
      <c r="L249" s="25"/>
      <c r="M249" s="25"/>
      <c r="N249" s="25"/>
      <c r="O249" s="25"/>
      <c r="P249" s="25"/>
      <c r="Q249" s="25"/>
      <c r="R249" s="25"/>
      <c r="S249" s="25"/>
      <c r="T249" s="25"/>
      <c r="U249" s="25"/>
      <c r="V249" s="25"/>
      <c r="W249" s="25"/>
    </row>
    <row r="250" spans="2:23" ht="14.25">
      <c r="B250" s="23"/>
      <c r="C250" s="23"/>
      <c r="D250" s="31"/>
      <c r="E250" s="25"/>
      <c r="F250" s="25"/>
      <c r="G250" s="25"/>
      <c r="H250" s="25"/>
      <c r="I250" s="25"/>
      <c r="J250" s="25"/>
      <c r="K250" s="25"/>
      <c r="L250" s="25"/>
      <c r="M250" s="25"/>
      <c r="N250" s="25"/>
      <c r="O250" s="25"/>
      <c r="P250" s="25"/>
      <c r="Q250" s="25"/>
      <c r="R250" s="25"/>
      <c r="S250" s="25"/>
      <c r="T250" s="25"/>
      <c r="U250" s="25"/>
      <c r="V250" s="25"/>
      <c r="W250" s="25"/>
    </row>
    <row r="251" spans="2:23" ht="14.25">
      <c r="B251" s="23"/>
      <c r="C251" s="23"/>
      <c r="D251" s="31"/>
      <c r="E251" s="25"/>
      <c r="F251" s="25"/>
      <c r="G251" s="25"/>
      <c r="H251" s="25"/>
      <c r="I251" s="25"/>
      <c r="J251" s="25"/>
      <c r="K251" s="25"/>
      <c r="L251" s="25"/>
      <c r="M251" s="25"/>
      <c r="N251" s="25"/>
      <c r="O251" s="25"/>
      <c r="P251" s="25"/>
      <c r="Q251" s="25"/>
      <c r="R251" s="25"/>
      <c r="S251" s="25"/>
      <c r="T251" s="25"/>
      <c r="U251" s="25"/>
      <c r="V251" s="25"/>
      <c r="W251" s="25"/>
    </row>
    <row r="252" spans="2:23" ht="14.25">
      <c r="B252" s="23"/>
      <c r="C252" s="23"/>
      <c r="D252" s="31"/>
      <c r="E252" s="25"/>
      <c r="F252" s="25"/>
      <c r="G252" s="25"/>
      <c r="H252" s="25"/>
      <c r="I252" s="25"/>
      <c r="J252" s="25"/>
      <c r="K252" s="25"/>
      <c r="L252" s="25"/>
      <c r="M252" s="25"/>
      <c r="N252" s="25"/>
      <c r="O252" s="25"/>
      <c r="P252" s="25"/>
      <c r="Q252" s="25"/>
      <c r="R252" s="25"/>
      <c r="S252" s="25"/>
      <c r="T252" s="25"/>
      <c r="U252" s="25"/>
      <c r="V252" s="25"/>
      <c r="W252" s="25"/>
    </row>
    <row r="253" spans="2:23" ht="14.25">
      <c r="B253" s="23"/>
      <c r="C253" s="23"/>
      <c r="D253" s="31"/>
      <c r="E253" s="25"/>
      <c r="F253" s="25"/>
      <c r="G253" s="25"/>
      <c r="H253" s="25"/>
      <c r="I253" s="25"/>
      <c r="J253" s="25"/>
      <c r="K253" s="25"/>
      <c r="L253" s="25"/>
      <c r="M253" s="25"/>
      <c r="N253" s="25"/>
      <c r="O253" s="25"/>
      <c r="P253" s="25"/>
      <c r="Q253" s="25"/>
      <c r="R253" s="25"/>
      <c r="S253" s="25"/>
      <c r="T253" s="25"/>
      <c r="U253" s="25"/>
      <c r="V253" s="25"/>
      <c r="W253" s="25"/>
    </row>
    <row r="254" spans="2:23" ht="14.25">
      <c r="B254" s="23"/>
      <c r="C254" s="23"/>
      <c r="D254" s="31"/>
      <c r="E254" s="25"/>
      <c r="F254" s="25"/>
      <c r="G254" s="25"/>
      <c r="H254" s="25"/>
      <c r="I254" s="25"/>
      <c r="J254" s="25"/>
      <c r="K254" s="25"/>
      <c r="L254" s="25"/>
      <c r="M254" s="25"/>
      <c r="N254" s="25"/>
      <c r="O254" s="25"/>
      <c r="P254" s="25"/>
      <c r="Q254" s="25"/>
      <c r="R254" s="25"/>
      <c r="S254" s="25"/>
      <c r="T254" s="25"/>
      <c r="U254" s="25"/>
      <c r="V254" s="25"/>
      <c r="W254" s="25"/>
    </row>
    <row r="255" spans="2:23" ht="14.25">
      <c r="B255" s="23"/>
      <c r="C255" s="23"/>
      <c r="D255" s="31"/>
      <c r="E255" s="25"/>
      <c r="F255" s="25"/>
      <c r="G255" s="25"/>
      <c r="H255" s="25"/>
      <c r="I255" s="25"/>
      <c r="J255" s="25"/>
      <c r="K255" s="25"/>
      <c r="L255" s="25"/>
      <c r="M255" s="25"/>
      <c r="N255" s="25"/>
      <c r="O255" s="25"/>
      <c r="P255" s="25"/>
      <c r="Q255" s="25"/>
      <c r="R255" s="25"/>
      <c r="S255" s="25"/>
      <c r="T255" s="25"/>
      <c r="U255" s="25"/>
      <c r="V255" s="25"/>
      <c r="W255" s="25"/>
    </row>
    <row r="256" spans="2:23" ht="14.25">
      <c r="B256" s="23"/>
      <c r="C256" s="23"/>
      <c r="D256" s="31"/>
      <c r="E256" s="25"/>
      <c r="F256" s="25"/>
      <c r="G256" s="25"/>
      <c r="H256" s="25"/>
      <c r="I256" s="25"/>
      <c r="J256" s="25"/>
      <c r="K256" s="25"/>
      <c r="L256" s="25"/>
      <c r="M256" s="25"/>
      <c r="N256" s="25"/>
      <c r="O256" s="25"/>
      <c r="P256" s="25"/>
      <c r="Q256" s="25"/>
      <c r="R256" s="25"/>
      <c r="S256" s="25"/>
      <c r="T256" s="25"/>
      <c r="U256" s="25"/>
      <c r="V256" s="25"/>
      <c r="W256" s="25"/>
    </row>
    <row r="257" spans="2:23" ht="14.25">
      <c r="B257" s="23"/>
      <c r="C257" s="23"/>
      <c r="D257" s="31"/>
      <c r="E257" s="25"/>
      <c r="F257" s="25"/>
      <c r="G257" s="25"/>
      <c r="H257" s="25"/>
      <c r="I257" s="25"/>
      <c r="J257" s="25"/>
      <c r="K257" s="25"/>
      <c r="L257" s="25"/>
      <c r="M257" s="25"/>
      <c r="N257" s="25"/>
      <c r="O257" s="25"/>
      <c r="P257" s="25"/>
      <c r="Q257" s="25"/>
      <c r="R257" s="25"/>
      <c r="S257" s="25"/>
      <c r="T257" s="25"/>
      <c r="U257" s="25"/>
      <c r="V257" s="25"/>
      <c r="W257" s="25"/>
    </row>
    <row r="258" spans="2:23" ht="14.25">
      <c r="B258" s="23"/>
      <c r="C258" s="23"/>
      <c r="D258" s="31"/>
      <c r="E258" s="25"/>
      <c r="F258" s="25"/>
      <c r="G258" s="25"/>
      <c r="H258" s="25"/>
      <c r="I258" s="25"/>
      <c r="J258" s="25"/>
      <c r="K258" s="25"/>
      <c r="L258" s="25"/>
      <c r="M258" s="25"/>
      <c r="N258" s="25"/>
      <c r="O258" s="25"/>
      <c r="P258" s="25"/>
      <c r="Q258" s="25"/>
      <c r="R258" s="25"/>
      <c r="S258" s="25"/>
      <c r="T258" s="25"/>
      <c r="U258" s="25"/>
      <c r="V258" s="25"/>
      <c r="W258" s="25"/>
    </row>
    <row r="259" spans="2:23" ht="14.25">
      <c r="B259" s="23"/>
      <c r="C259" s="23"/>
      <c r="D259" s="31"/>
      <c r="E259" s="25"/>
      <c r="F259" s="25"/>
      <c r="G259" s="25"/>
      <c r="H259" s="25"/>
      <c r="I259" s="25"/>
      <c r="J259" s="25"/>
      <c r="K259" s="25"/>
      <c r="L259" s="25"/>
      <c r="M259" s="25"/>
      <c r="N259" s="25"/>
      <c r="O259" s="25"/>
      <c r="P259" s="25"/>
      <c r="Q259" s="25"/>
      <c r="R259" s="25"/>
      <c r="S259" s="25"/>
      <c r="T259" s="25"/>
      <c r="U259" s="25"/>
      <c r="V259" s="25"/>
      <c r="W259" s="25"/>
    </row>
    <row r="260" spans="2:23" ht="14.25">
      <c r="B260" s="23"/>
      <c r="C260" s="23"/>
      <c r="D260" s="31"/>
      <c r="E260" s="25"/>
      <c r="F260" s="25"/>
      <c r="G260" s="25"/>
      <c r="H260" s="25"/>
      <c r="I260" s="25"/>
      <c r="J260" s="25"/>
      <c r="K260" s="25"/>
      <c r="L260" s="25"/>
      <c r="M260" s="25"/>
      <c r="N260" s="25"/>
      <c r="O260" s="25"/>
      <c r="P260" s="25"/>
      <c r="Q260" s="25"/>
      <c r="R260" s="25"/>
      <c r="S260" s="25"/>
      <c r="T260" s="25"/>
      <c r="U260" s="25"/>
      <c r="V260" s="25"/>
      <c r="W260" s="25"/>
    </row>
    <row r="261" spans="2:23" ht="14.25">
      <c r="B261" s="23"/>
      <c r="C261" s="23"/>
      <c r="D261" s="31"/>
      <c r="E261" s="25"/>
      <c r="F261" s="25"/>
      <c r="G261" s="25"/>
      <c r="H261" s="25"/>
      <c r="I261" s="25"/>
      <c r="J261" s="25"/>
      <c r="K261" s="25"/>
      <c r="L261" s="25"/>
      <c r="M261" s="25"/>
      <c r="N261" s="25"/>
      <c r="O261" s="25"/>
      <c r="P261" s="25"/>
      <c r="Q261" s="25"/>
      <c r="R261" s="25"/>
      <c r="S261" s="25"/>
      <c r="T261" s="25"/>
      <c r="U261" s="25"/>
      <c r="V261" s="25"/>
      <c r="W261" s="25"/>
    </row>
    <row r="262" spans="2:23" ht="14.25">
      <c r="B262" s="23"/>
      <c r="C262" s="23"/>
      <c r="D262" s="31"/>
      <c r="E262" s="25"/>
      <c r="F262" s="25"/>
      <c r="G262" s="25"/>
      <c r="H262" s="25"/>
      <c r="I262" s="25"/>
      <c r="J262" s="25"/>
      <c r="K262" s="25"/>
      <c r="L262" s="25"/>
      <c r="M262" s="25"/>
      <c r="N262" s="25"/>
      <c r="O262" s="25"/>
      <c r="P262" s="25"/>
      <c r="Q262" s="25"/>
      <c r="R262" s="25"/>
      <c r="S262" s="25"/>
      <c r="T262" s="25"/>
      <c r="U262" s="25"/>
      <c r="V262" s="25"/>
      <c r="W262" s="25"/>
    </row>
    <row r="263" spans="2:23" ht="14.25">
      <c r="B263" s="23"/>
      <c r="C263" s="23"/>
      <c r="D263" s="31"/>
      <c r="E263" s="25"/>
      <c r="F263" s="25"/>
      <c r="G263" s="25"/>
      <c r="H263" s="25"/>
      <c r="I263" s="25"/>
      <c r="J263" s="25"/>
      <c r="K263" s="25"/>
      <c r="L263" s="25"/>
      <c r="M263" s="25"/>
      <c r="N263" s="25"/>
      <c r="O263" s="25"/>
      <c r="P263" s="25"/>
      <c r="Q263" s="25"/>
      <c r="R263" s="25"/>
      <c r="S263" s="25"/>
      <c r="T263" s="25"/>
      <c r="U263" s="25"/>
      <c r="V263" s="25"/>
      <c r="W263" s="25"/>
    </row>
    <row r="264" spans="2:23" ht="14.25">
      <c r="B264" s="23"/>
      <c r="C264" s="23"/>
      <c r="D264" s="31"/>
      <c r="E264" s="25"/>
      <c r="F264" s="25"/>
      <c r="G264" s="25"/>
      <c r="H264" s="25"/>
      <c r="I264" s="25"/>
      <c r="J264" s="25"/>
      <c r="K264" s="25"/>
      <c r="L264" s="25"/>
      <c r="M264" s="25"/>
      <c r="N264" s="25"/>
      <c r="O264" s="25"/>
      <c r="P264" s="25"/>
      <c r="Q264" s="25"/>
      <c r="R264" s="25"/>
      <c r="S264" s="25"/>
      <c r="T264" s="25"/>
      <c r="U264" s="25"/>
      <c r="V264" s="25"/>
      <c r="W264" s="25"/>
    </row>
    <row r="265" spans="2:23" ht="14.25">
      <c r="B265" s="23"/>
      <c r="C265" s="23"/>
      <c r="D265" s="31"/>
      <c r="E265" s="25"/>
      <c r="F265" s="25"/>
      <c r="G265" s="25"/>
      <c r="H265" s="25"/>
      <c r="I265" s="25"/>
      <c r="J265" s="25"/>
      <c r="K265" s="25"/>
      <c r="L265" s="25"/>
      <c r="M265" s="25"/>
      <c r="N265" s="25"/>
      <c r="O265" s="25"/>
      <c r="P265" s="25"/>
      <c r="Q265" s="25"/>
      <c r="R265" s="25"/>
      <c r="S265" s="25"/>
      <c r="T265" s="25"/>
      <c r="U265" s="25"/>
      <c r="V265" s="25"/>
      <c r="W265" s="25"/>
    </row>
    <row r="266" spans="2:23" ht="14.25">
      <c r="B266" s="23"/>
      <c r="C266" s="23"/>
      <c r="D266" s="31"/>
      <c r="E266" s="25"/>
      <c r="F266" s="25"/>
      <c r="G266" s="25"/>
      <c r="H266" s="25"/>
      <c r="I266" s="25"/>
      <c r="J266" s="25"/>
      <c r="K266" s="25"/>
      <c r="L266" s="25"/>
      <c r="M266" s="25"/>
      <c r="N266" s="25"/>
      <c r="O266" s="25"/>
      <c r="P266" s="25"/>
      <c r="Q266" s="25"/>
      <c r="R266" s="25"/>
      <c r="S266" s="25"/>
      <c r="T266" s="25"/>
      <c r="U266" s="25"/>
      <c r="V266" s="25"/>
      <c r="W266" s="25"/>
    </row>
    <row r="267" spans="2:23" ht="14.25">
      <c r="B267" s="23"/>
      <c r="C267" s="23"/>
      <c r="D267" s="31"/>
      <c r="E267" s="25"/>
      <c r="F267" s="25"/>
      <c r="G267" s="25"/>
      <c r="H267" s="25"/>
      <c r="I267" s="25"/>
      <c r="J267" s="25"/>
      <c r="K267" s="25"/>
      <c r="L267" s="25"/>
      <c r="M267" s="25"/>
      <c r="N267" s="25"/>
      <c r="O267" s="25"/>
      <c r="P267" s="25"/>
      <c r="Q267" s="25"/>
      <c r="R267" s="25"/>
      <c r="S267" s="25"/>
      <c r="T267" s="25"/>
      <c r="U267" s="25"/>
      <c r="V267" s="25"/>
      <c r="W267" s="25"/>
    </row>
    <row r="268" spans="2:23" ht="14.25">
      <c r="B268" s="23"/>
      <c r="C268" s="23"/>
      <c r="D268" s="31"/>
      <c r="E268" s="25"/>
      <c r="F268" s="25"/>
      <c r="G268" s="25"/>
      <c r="H268" s="25"/>
      <c r="I268" s="25"/>
      <c r="J268" s="25"/>
      <c r="K268" s="25"/>
      <c r="L268" s="25"/>
      <c r="M268" s="25"/>
      <c r="N268" s="25"/>
      <c r="O268" s="25"/>
      <c r="P268" s="25"/>
      <c r="Q268" s="25"/>
      <c r="R268" s="25"/>
      <c r="S268" s="25"/>
      <c r="T268" s="25"/>
      <c r="U268" s="25"/>
      <c r="V268" s="25"/>
      <c r="W268" s="25"/>
    </row>
    <row r="269" spans="2:23" ht="14.25">
      <c r="B269" s="23"/>
      <c r="C269" s="23"/>
      <c r="D269" s="31"/>
      <c r="E269" s="25"/>
      <c r="F269" s="25"/>
      <c r="G269" s="25"/>
      <c r="H269" s="25"/>
      <c r="I269" s="25"/>
      <c r="J269" s="25"/>
      <c r="K269" s="25"/>
      <c r="L269" s="25"/>
      <c r="M269" s="25"/>
      <c r="N269" s="25"/>
      <c r="O269" s="25"/>
      <c r="P269" s="25"/>
      <c r="Q269" s="25"/>
      <c r="R269" s="25"/>
      <c r="S269" s="25"/>
      <c r="T269" s="25"/>
      <c r="U269" s="25"/>
      <c r="V269" s="25"/>
      <c r="W269" s="25"/>
    </row>
    <row r="270" spans="2:23" ht="14.25">
      <c r="B270" s="23"/>
      <c r="C270" s="23"/>
      <c r="D270" s="31"/>
      <c r="E270" s="25"/>
      <c r="F270" s="25"/>
      <c r="G270" s="25"/>
      <c r="H270" s="25"/>
      <c r="I270" s="25"/>
      <c r="J270" s="25"/>
      <c r="K270" s="25"/>
      <c r="L270" s="25"/>
      <c r="M270" s="25"/>
      <c r="N270" s="25"/>
      <c r="O270" s="25"/>
      <c r="P270" s="25"/>
      <c r="Q270" s="25"/>
      <c r="R270" s="25"/>
      <c r="S270" s="25"/>
      <c r="T270" s="25"/>
      <c r="U270" s="25"/>
      <c r="V270" s="25"/>
      <c r="W270" s="25"/>
    </row>
    <row r="271" spans="2:23" ht="14.25">
      <c r="B271" s="23"/>
      <c r="C271" s="23"/>
      <c r="D271" s="31"/>
      <c r="E271" s="25"/>
      <c r="F271" s="25"/>
      <c r="G271" s="25"/>
      <c r="H271" s="25"/>
      <c r="I271" s="25"/>
      <c r="J271" s="25"/>
      <c r="K271" s="25"/>
      <c r="L271" s="25"/>
      <c r="M271" s="25"/>
      <c r="N271" s="25"/>
      <c r="O271" s="25"/>
      <c r="P271" s="25"/>
      <c r="Q271" s="25"/>
      <c r="R271" s="25"/>
      <c r="S271" s="25"/>
      <c r="T271" s="25"/>
      <c r="U271" s="25"/>
      <c r="V271" s="25"/>
      <c r="W271" s="25"/>
    </row>
    <row r="272" spans="2:23" ht="14.25">
      <c r="B272" s="23"/>
      <c r="C272" s="23"/>
      <c r="D272" s="31"/>
      <c r="E272" s="25"/>
      <c r="F272" s="25"/>
      <c r="G272" s="25"/>
      <c r="H272" s="25"/>
      <c r="I272" s="25"/>
      <c r="J272" s="25"/>
      <c r="K272" s="25"/>
      <c r="L272" s="25"/>
      <c r="M272" s="25"/>
      <c r="N272" s="25"/>
      <c r="O272" s="25"/>
      <c r="P272" s="25"/>
      <c r="Q272" s="25"/>
      <c r="R272" s="25"/>
      <c r="S272" s="25"/>
      <c r="T272" s="25"/>
      <c r="U272" s="25"/>
      <c r="V272" s="25"/>
      <c r="W272" s="25"/>
    </row>
    <row r="273" spans="2:23" ht="14.25">
      <c r="B273" s="23"/>
      <c r="C273" s="23"/>
      <c r="D273" s="31"/>
      <c r="E273" s="25"/>
      <c r="F273" s="25"/>
      <c r="G273" s="25"/>
      <c r="H273" s="25"/>
      <c r="I273" s="25"/>
      <c r="J273" s="25"/>
      <c r="K273" s="25"/>
      <c r="L273" s="25"/>
      <c r="M273" s="25"/>
      <c r="N273" s="25"/>
      <c r="O273" s="25"/>
      <c r="P273" s="25"/>
      <c r="Q273" s="25"/>
      <c r="R273" s="25"/>
      <c r="S273" s="25"/>
      <c r="T273" s="25"/>
      <c r="U273" s="25"/>
      <c r="V273" s="25"/>
      <c r="W273" s="25"/>
    </row>
    <row r="274" spans="2:23" ht="14.25">
      <c r="B274" s="23"/>
      <c r="C274" s="23"/>
      <c r="D274" s="31"/>
      <c r="E274" s="25"/>
      <c r="F274" s="25"/>
      <c r="G274" s="25"/>
      <c r="H274" s="25"/>
      <c r="I274" s="25"/>
      <c r="J274" s="25"/>
      <c r="K274" s="25"/>
      <c r="L274" s="25"/>
      <c r="M274" s="25"/>
      <c r="N274" s="25"/>
      <c r="O274" s="25"/>
      <c r="P274" s="25"/>
      <c r="Q274" s="25"/>
      <c r="R274" s="25"/>
      <c r="S274" s="25"/>
      <c r="T274" s="25"/>
      <c r="U274" s="25"/>
      <c r="V274" s="25"/>
      <c r="W274" s="25"/>
    </row>
    <row r="275" spans="2:23" ht="14.25">
      <c r="B275" s="23"/>
      <c r="C275" s="23"/>
      <c r="D275" s="31"/>
      <c r="E275" s="25"/>
      <c r="F275" s="25"/>
      <c r="G275" s="25"/>
      <c r="H275" s="25"/>
      <c r="I275" s="25"/>
      <c r="J275" s="25"/>
      <c r="K275" s="25"/>
      <c r="L275" s="25"/>
      <c r="M275" s="25"/>
      <c r="N275" s="25"/>
      <c r="O275" s="25"/>
      <c r="P275" s="25"/>
      <c r="Q275" s="25"/>
      <c r="R275" s="25"/>
      <c r="S275" s="25"/>
      <c r="T275" s="25"/>
      <c r="U275" s="25"/>
      <c r="V275" s="25"/>
      <c r="W275" s="25"/>
    </row>
    <row r="276" spans="2:23" ht="14.25">
      <c r="B276" s="23"/>
      <c r="C276" s="23"/>
      <c r="D276" s="31"/>
      <c r="E276" s="25"/>
      <c r="F276" s="25"/>
      <c r="G276" s="25"/>
      <c r="H276" s="25"/>
      <c r="I276" s="25"/>
      <c r="J276" s="25"/>
      <c r="K276" s="25"/>
      <c r="L276" s="25"/>
      <c r="M276" s="25"/>
      <c r="N276" s="25"/>
      <c r="O276" s="25"/>
      <c r="P276" s="25"/>
      <c r="Q276" s="25"/>
      <c r="R276" s="25"/>
      <c r="S276" s="25"/>
      <c r="T276" s="25"/>
      <c r="U276" s="25"/>
      <c r="V276" s="25"/>
      <c r="W276" s="25"/>
    </row>
    <row r="277" spans="2:23" ht="14.25">
      <c r="B277" s="23"/>
      <c r="C277" s="23"/>
      <c r="D277" s="31"/>
      <c r="E277" s="25"/>
      <c r="F277" s="25"/>
      <c r="G277" s="25"/>
      <c r="H277" s="25"/>
      <c r="I277" s="25"/>
      <c r="J277" s="25"/>
      <c r="K277" s="25"/>
      <c r="L277" s="25"/>
      <c r="M277" s="25"/>
      <c r="N277" s="25"/>
      <c r="O277" s="25"/>
      <c r="P277" s="25"/>
      <c r="Q277" s="25"/>
      <c r="R277" s="25"/>
      <c r="S277" s="25"/>
      <c r="T277" s="25"/>
      <c r="U277" s="25"/>
      <c r="V277" s="25"/>
      <c r="W277" s="25"/>
    </row>
    <row r="278" spans="2:23" ht="14.25">
      <c r="B278" s="23"/>
      <c r="C278" s="23"/>
      <c r="D278" s="31"/>
      <c r="E278" s="25"/>
      <c r="F278" s="25"/>
      <c r="G278" s="25"/>
      <c r="H278" s="25"/>
      <c r="I278" s="25"/>
      <c r="J278" s="25"/>
      <c r="K278" s="25"/>
      <c r="L278" s="25"/>
      <c r="M278" s="25"/>
      <c r="N278" s="25"/>
      <c r="O278" s="25"/>
      <c r="P278" s="25"/>
      <c r="Q278" s="25"/>
      <c r="R278" s="25"/>
      <c r="S278" s="25"/>
      <c r="T278" s="25"/>
      <c r="U278" s="25"/>
      <c r="V278" s="25"/>
      <c r="W278" s="25"/>
    </row>
    <row r="279" spans="2:23" ht="14.25">
      <c r="B279" s="23"/>
      <c r="C279" s="23"/>
      <c r="D279" s="31"/>
      <c r="E279" s="25"/>
      <c r="F279" s="25"/>
      <c r="G279" s="25"/>
      <c r="H279" s="25"/>
      <c r="I279" s="25"/>
      <c r="J279" s="25"/>
      <c r="K279" s="25"/>
      <c r="L279" s="25"/>
      <c r="M279" s="25"/>
      <c r="N279" s="25"/>
      <c r="O279" s="25"/>
      <c r="P279" s="25"/>
      <c r="Q279" s="25"/>
      <c r="R279" s="25"/>
      <c r="S279" s="25"/>
      <c r="T279" s="25"/>
      <c r="U279" s="25"/>
      <c r="V279" s="25"/>
      <c r="W279" s="25"/>
    </row>
    <row r="280" spans="2:23" ht="14.25">
      <c r="B280" s="23"/>
      <c r="C280" s="23"/>
      <c r="D280" s="31"/>
      <c r="E280" s="25"/>
      <c r="F280" s="25"/>
      <c r="G280" s="25"/>
      <c r="H280" s="25"/>
      <c r="I280" s="25"/>
      <c r="J280" s="25"/>
      <c r="K280" s="25"/>
      <c r="L280" s="25"/>
      <c r="M280" s="25"/>
      <c r="N280" s="25"/>
      <c r="O280" s="25"/>
      <c r="P280" s="25"/>
      <c r="Q280" s="25"/>
      <c r="R280" s="25"/>
      <c r="S280" s="25"/>
      <c r="T280" s="25"/>
      <c r="U280" s="25"/>
      <c r="V280" s="25"/>
      <c r="W280" s="25"/>
    </row>
    <row r="281" spans="2:23" ht="14.25">
      <c r="B281" s="23"/>
      <c r="C281" s="23"/>
      <c r="D281" s="31"/>
      <c r="E281" s="25"/>
      <c r="F281" s="25"/>
      <c r="G281" s="25"/>
      <c r="H281" s="25"/>
      <c r="I281" s="25"/>
      <c r="J281" s="25"/>
      <c r="K281" s="25"/>
      <c r="L281" s="25"/>
      <c r="M281" s="25"/>
      <c r="N281" s="25"/>
      <c r="O281" s="25"/>
      <c r="P281" s="25"/>
      <c r="Q281" s="25"/>
      <c r="R281" s="25"/>
      <c r="S281" s="25"/>
      <c r="T281" s="25"/>
      <c r="U281" s="25"/>
      <c r="V281" s="25"/>
      <c r="W281" s="25"/>
    </row>
    <row r="282" spans="2:23" ht="14.25">
      <c r="B282" s="23"/>
      <c r="C282" s="23"/>
      <c r="D282" s="31"/>
      <c r="E282" s="25"/>
      <c r="F282" s="25"/>
      <c r="G282" s="25"/>
      <c r="H282" s="25"/>
      <c r="I282" s="25"/>
      <c r="J282" s="25"/>
      <c r="K282" s="25"/>
      <c r="L282" s="25"/>
      <c r="M282" s="25"/>
      <c r="N282" s="25"/>
      <c r="O282" s="25"/>
      <c r="P282" s="25"/>
      <c r="Q282" s="25"/>
      <c r="R282" s="25"/>
      <c r="S282" s="25"/>
      <c r="T282" s="25"/>
      <c r="U282" s="25"/>
      <c r="V282" s="25"/>
      <c r="W282" s="25"/>
    </row>
    <row r="283" spans="2:23" ht="14.25">
      <c r="B283" s="23"/>
      <c r="C283" s="23"/>
      <c r="D283" s="31"/>
      <c r="E283" s="25"/>
      <c r="F283" s="25"/>
      <c r="G283" s="25"/>
      <c r="H283" s="25"/>
      <c r="I283" s="25"/>
      <c r="J283" s="25"/>
      <c r="K283" s="25"/>
      <c r="L283" s="25"/>
      <c r="M283" s="25"/>
      <c r="N283" s="25"/>
      <c r="O283" s="25"/>
      <c r="P283" s="25"/>
      <c r="Q283" s="25"/>
      <c r="R283" s="25"/>
      <c r="S283" s="25"/>
      <c r="T283" s="25"/>
      <c r="U283" s="25"/>
      <c r="V283" s="25"/>
      <c r="W283" s="25"/>
    </row>
    <row r="284" spans="2:23" ht="14.25">
      <c r="B284" s="23"/>
      <c r="C284" s="23"/>
      <c r="D284" s="31"/>
      <c r="E284" s="25"/>
      <c r="F284" s="25"/>
      <c r="G284" s="25"/>
      <c r="H284" s="25"/>
      <c r="I284" s="25"/>
      <c r="J284" s="25"/>
      <c r="K284" s="25"/>
      <c r="L284" s="25"/>
      <c r="M284" s="25"/>
      <c r="N284" s="25"/>
      <c r="O284" s="25"/>
      <c r="P284" s="25"/>
      <c r="Q284" s="25"/>
      <c r="R284" s="25"/>
      <c r="S284" s="25"/>
      <c r="T284" s="25"/>
      <c r="U284" s="25"/>
      <c r="V284" s="25"/>
      <c r="W284" s="25"/>
    </row>
    <row r="285" spans="2:23" ht="14.25">
      <c r="B285" s="23"/>
      <c r="C285" s="23"/>
      <c r="D285" s="31"/>
      <c r="E285" s="25"/>
      <c r="F285" s="25"/>
      <c r="G285" s="25"/>
      <c r="H285" s="25"/>
      <c r="I285" s="25"/>
      <c r="J285" s="25"/>
      <c r="K285" s="25"/>
      <c r="L285" s="25"/>
      <c r="M285" s="25"/>
      <c r="N285" s="25"/>
      <c r="O285" s="25"/>
      <c r="P285" s="25"/>
      <c r="Q285" s="25"/>
      <c r="R285" s="25"/>
      <c r="S285" s="25"/>
      <c r="T285" s="25"/>
      <c r="U285" s="25"/>
      <c r="V285" s="25"/>
      <c r="W285" s="25"/>
    </row>
    <row r="286" spans="2:23" ht="14.25">
      <c r="B286" s="23"/>
      <c r="C286" s="23"/>
      <c r="D286" s="31"/>
      <c r="E286" s="25"/>
      <c r="F286" s="25"/>
      <c r="G286" s="25"/>
      <c r="H286" s="25"/>
      <c r="I286" s="25"/>
      <c r="J286" s="25"/>
      <c r="K286" s="25"/>
      <c r="L286" s="25"/>
      <c r="M286" s="25"/>
      <c r="N286" s="25"/>
      <c r="O286" s="25"/>
      <c r="P286" s="25"/>
      <c r="Q286" s="25"/>
      <c r="R286" s="25"/>
      <c r="S286" s="25"/>
      <c r="T286" s="25"/>
      <c r="U286" s="25"/>
      <c r="V286" s="25"/>
      <c r="W286" s="25"/>
    </row>
    <row r="287" spans="2:23" ht="14.25">
      <c r="B287" s="23"/>
      <c r="C287" s="23"/>
      <c r="D287" s="31"/>
      <c r="E287" s="25"/>
      <c r="F287" s="25"/>
      <c r="G287" s="25"/>
      <c r="H287" s="25"/>
      <c r="I287" s="25"/>
      <c r="J287" s="25"/>
      <c r="K287" s="25"/>
      <c r="L287" s="25"/>
      <c r="M287" s="25"/>
      <c r="N287" s="25"/>
      <c r="O287" s="25"/>
      <c r="P287" s="25"/>
      <c r="Q287" s="25"/>
      <c r="R287" s="25"/>
      <c r="S287" s="25"/>
      <c r="T287" s="25"/>
      <c r="U287" s="25"/>
      <c r="V287" s="25"/>
      <c r="W287" s="25"/>
    </row>
    <row r="288" spans="2:23" ht="14.25">
      <c r="B288" s="23"/>
      <c r="C288" s="23"/>
      <c r="D288" s="31"/>
      <c r="E288" s="25"/>
      <c r="F288" s="25"/>
      <c r="G288" s="25"/>
      <c r="H288" s="25"/>
      <c r="I288" s="25"/>
      <c r="J288" s="25"/>
      <c r="K288" s="25"/>
      <c r="L288" s="25"/>
      <c r="M288" s="25"/>
      <c r="N288" s="25"/>
      <c r="O288" s="25"/>
      <c r="P288" s="25"/>
      <c r="Q288" s="25"/>
      <c r="R288" s="25"/>
      <c r="S288" s="25"/>
      <c r="T288" s="25"/>
      <c r="U288" s="25"/>
      <c r="V288" s="25"/>
      <c r="W288" s="25"/>
    </row>
    <row r="289" spans="2:23" ht="14.25">
      <c r="B289" s="23"/>
      <c r="C289" s="23"/>
      <c r="D289" s="31"/>
      <c r="E289" s="25"/>
      <c r="F289" s="25"/>
      <c r="G289" s="25"/>
      <c r="H289" s="25"/>
      <c r="I289" s="25"/>
      <c r="J289" s="25"/>
      <c r="K289" s="25"/>
      <c r="L289" s="25"/>
      <c r="M289" s="25"/>
      <c r="N289" s="25"/>
      <c r="O289" s="25"/>
      <c r="P289" s="25"/>
      <c r="Q289" s="25"/>
      <c r="R289" s="25"/>
      <c r="S289" s="25"/>
      <c r="T289" s="25"/>
      <c r="U289" s="25"/>
      <c r="V289" s="25"/>
      <c r="W289" s="25"/>
    </row>
    <row r="290" spans="2:23" ht="14.25">
      <c r="B290" s="23"/>
      <c r="C290" s="23"/>
      <c r="D290" s="31"/>
      <c r="E290" s="25"/>
      <c r="F290" s="25"/>
      <c r="G290" s="25"/>
      <c r="H290" s="25"/>
      <c r="I290" s="25"/>
      <c r="J290" s="25"/>
      <c r="K290" s="25"/>
      <c r="L290" s="25"/>
      <c r="M290" s="25"/>
      <c r="N290" s="25"/>
      <c r="O290" s="25"/>
      <c r="P290" s="25"/>
      <c r="Q290" s="25"/>
      <c r="R290" s="25"/>
      <c r="S290" s="25"/>
      <c r="T290" s="25"/>
      <c r="U290" s="25"/>
      <c r="V290" s="25"/>
      <c r="W290" s="25"/>
    </row>
    <row r="291" spans="2:23" ht="14.25">
      <c r="B291" s="23"/>
      <c r="C291" s="23"/>
      <c r="D291" s="31"/>
      <c r="E291" s="25"/>
      <c r="F291" s="25"/>
      <c r="G291" s="25"/>
      <c r="H291" s="25"/>
      <c r="I291" s="25"/>
      <c r="J291" s="25"/>
      <c r="K291" s="25"/>
      <c r="L291" s="25"/>
      <c r="M291" s="25"/>
      <c r="N291" s="25"/>
      <c r="O291" s="25"/>
      <c r="P291" s="25"/>
      <c r="Q291" s="25"/>
      <c r="R291" s="25"/>
      <c r="S291" s="25"/>
      <c r="T291" s="25"/>
      <c r="U291" s="25"/>
      <c r="V291" s="25"/>
      <c r="W291" s="25"/>
    </row>
    <row r="292" spans="2:23" ht="14.25">
      <c r="B292" s="23"/>
      <c r="C292" s="23"/>
      <c r="D292" s="31"/>
      <c r="E292" s="25"/>
      <c r="F292" s="25"/>
      <c r="G292" s="25"/>
      <c r="H292" s="25"/>
      <c r="I292" s="25"/>
      <c r="J292" s="25"/>
      <c r="K292" s="25"/>
      <c r="L292" s="25"/>
      <c r="M292" s="25"/>
      <c r="N292" s="25"/>
      <c r="O292" s="25"/>
      <c r="P292" s="25"/>
      <c r="Q292" s="25"/>
      <c r="R292" s="25"/>
      <c r="S292" s="25"/>
      <c r="T292" s="25"/>
      <c r="U292" s="25"/>
      <c r="V292" s="25"/>
      <c r="W292" s="25"/>
    </row>
    <row r="293" spans="2:23" ht="14.25">
      <c r="B293" s="23"/>
      <c r="C293" s="23"/>
      <c r="D293" s="31"/>
      <c r="E293" s="25"/>
      <c r="F293" s="25"/>
      <c r="G293" s="25"/>
      <c r="H293" s="25"/>
      <c r="I293" s="25"/>
      <c r="J293" s="25"/>
      <c r="K293" s="25"/>
      <c r="L293" s="25"/>
      <c r="M293" s="25"/>
      <c r="N293" s="25"/>
      <c r="O293" s="25"/>
      <c r="P293" s="25"/>
      <c r="Q293" s="25"/>
      <c r="R293" s="25"/>
      <c r="S293" s="25"/>
      <c r="T293" s="25"/>
      <c r="U293" s="25"/>
      <c r="V293" s="25"/>
      <c r="W293" s="25"/>
    </row>
    <row r="294" spans="2:23" ht="14.25">
      <c r="B294" s="23"/>
      <c r="C294" s="23"/>
      <c r="D294" s="31"/>
      <c r="E294" s="25"/>
      <c r="F294" s="25"/>
      <c r="G294" s="25"/>
      <c r="H294" s="25"/>
      <c r="I294" s="25"/>
      <c r="J294" s="25"/>
      <c r="K294" s="25"/>
      <c r="L294" s="25"/>
      <c r="M294" s="25"/>
      <c r="N294" s="25"/>
      <c r="O294" s="25"/>
      <c r="P294" s="25"/>
      <c r="Q294" s="25"/>
      <c r="R294" s="25"/>
      <c r="S294" s="25"/>
      <c r="T294" s="25"/>
      <c r="U294" s="25"/>
      <c r="V294" s="25"/>
      <c r="W294" s="25"/>
    </row>
    <row r="295" spans="2:23" ht="14.25">
      <c r="B295" s="23"/>
      <c r="C295" s="23"/>
      <c r="D295" s="31"/>
      <c r="E295" s="25"/>
      <c r="F295" s="25"/>
      <c r="G295" s="25"/>
      <c r="H295" s="25"/>
      <c r="I295" s="25"/>
      <c r="J295" s="25"/>
      <c r="K295" s="25"/>
      <c r="L295" s="25"/>
      <c r="M295" s="25"/>
      <c r="N295" s="25"/>
      <c r="O295" s="25"/>
      <c r="P295" s="25"/>
      <c r="Q295" s="25"/>
      <c r="R295" s="25"/>
      <c r="S295" s="25"/>
      <c r="T295" s="25"/>
      <c r="U295" s="25"/>
      <c r="V295" s="25"/>
      <c r="W295" s="25"/>
    </row>
    <row r="296" spans="2:23" ht="14.25">
      <c r="B296" s="23"/>
      <c r="C296" s="23"/>
      <c r="D296" s="31"/>
      <c r="E296" s="25"/>
      <c r="F296" s="25"/>
      <c r="G296" s="25"/>
      <c r="H296" s="25"/>
      <c r="I296" s="25"/>
      <c r="J296" s="25"/>
      <c r="K296" s="25"/>
      <c r="L296" s="25"/>
      <c r="M296" s="25"/>
      <c r="N296" s="25"/>
      <c r="O296" s="25"/>
      <c r="P296" s="25"/>
      <c r="Q296" s="25"/>
      <c r="R296" s="25"/>
      <c r="S296" s="25"/>
      <c r="T296" s="25"/>
      <c r="U296" s="25"/>
      <c r="V296" s="25"/>
      <c r="W296" s="25"/>
    </row>
    <row r="297" spans="2:23" ht="14.25">
      <c r="B297" s="23"/>
      <c r="C297" s="23"/>
      <c r="D297" s="31"/>
      <c r="E297" s="25"/>
      <c r="F297" s="25"/>
      <c r="G297" s="25"/>
      <c r="H297" s="25"/>
      <c r="I297" s="25"/>
      <c r="J297" s="25"/>
      <c r="K297" s="25"/>
      <c r="L297" s="25"/>
      <c r="M297" s="25"/>
      <c r="N297" s="25"/>
      <c r="O297" s="25"/>
      <c r="P297" s="25"/>
      <c r="Q297" s="25"/>
      <c r="R297" s="25"/>
      <c r="S297" s="25"/>
      <c r="T297" s="25"/>
      <c r="U297" s="25"/>
      <c r="V297" s="25"/>
      <c r="W297" s="25"/>
    </row>
    <row r="298" spans="2:23" ht="14.25">
      <c r="B298" s="23"/>
      <c r="C298" s="23"/>
      <c r="D298" s="31"/>
      <c r="E298" s="25"/>
      <c r="F298" s="25"/>
      <c r="G298" s="25"/>
      <c r="H298" s="25"/>
      <c r="I298" s="25"/>
      <c r="J298" s="25"/>
      <c r="K298" s="25"/>
      <c r="L298" s="25"/>
      <c r="M298" s="25"/>
      <c r="N298" s="25"/>
      <c r="O298" s="25"/>
      <c r="P298" s="25"/>
      <c r="Q298" s="25"/>
      <c r="R298" s="25"/>
      <c r="S298" s="25"/>
      <c r="T298" s="25"/>
      <c r="U298" s="25"/>
      <c r="V298" s="25"/>
      <c r="W298" s="25"/>
    </row>
    <row r="299" spans="2:23" ht="14.25">
      <c r="B299" s="23"/>
      <c r="C299" s="23"/>
      <c r="D299" s="31"/>
      <c r="E299" s="25"/>
      <c r="F299" s="25"/>
      <c r="G299" s="25"/>
      <c r="H299" s="25"/>
      <c r="I299" s="25"/>
      <c r="J299" s="25"/>
      <c r="K299" s="25"/>
      <c r="L299" s="25"/>
      <c r="M299" s="25"/>
      <c r="N299" s="25"/>
      <c r="O299" s="25"/>
      <c r="P299" s="25"/>
      <c r="Q299" s="25"/>
      <c r="R299" s="25"/>
      <c r="S299" s="25"/>
      <c r="T299" s="25"/>
      <c r="U299" s="25"/>
      <c r="V299" s="25"/>
      <c r="W299" s="25"/>
    </row>
    <row r="300" spans="2:23" ht="14.25">
      <c r="B300" s="23"/>
      <c r="C300" s="23"/>
      <c r="D300" s="31"/>
      <c r="E300" s="25"/>
      <c r="F300" s="25"/>
      <c r="G300" s="25"/>
      <c r="H300" s="25"/>
      <c r="I300" s="25"/>
      <c r="J300" s="25"/>
      <c r="K300" s="25"/>
      <c r="L300" s="25"/>
      <c r="M300" s="25"/>
      <c r="N300" s="25"/>
      <c r="O300" s="25"/>
      <c r="P300" s="25"/>
      <c r="Q300" s="25"/>
      <c r="R300" s="25"/>
      <c r="S300" s="25"/>
      <c r="T300" s="25"/>
      <c r="U300" s="25"/>
      <c r="V300" s="25"/>
      <c r="W300" s="25"/>
    </row>
    <row r="301" spans="2:23" ht="14.25">
      <c r="B301" s="23"/>
      <c r="C301" s="23"/>
      <c r="D301" s="31"/>
      <c r="E301" s="25"/>
      <c r="F301" s="25"/>
      <c r="G301" s="25"/>
      <c r="H301" s="25"/>
      <c r="I301" s="25"/>
      <c r="J301" s="25"/>
      <c r="K301" s="25"/>
      <c r="L301" s="25"/>
      <c r="M301" s="25"/>
      <c r="N301" s="25"/>
      <c r="O301" s="25"/>
      <c r="P301" s="25"/>
      <c r="Q301" s="25"/>
      <c r="R301" s="25"/>
      <c r="S301" s="25"/>
      <c r="T301" s="25"/>
      <c r="U301" s="25"/>
      <c r="V301" s="25"/>
      <c r="W301" s="25"/>
    </row>
    <row r="302" spans="2:23" ht="14.25">
      <c r="B302" s="23"/>
      <c r="C302" s="23"/>
      <c r="D302" s="31"/>
      <c r="E302" s="25"/>
      <c r="F302" s="25"/>
      <c r="G302" s="25"/>
      <c r="H302" s="25"/>
      <c r="I302" s="25"/>
      <c r="J302" s="25"/>
      <c r="K302" s="25"/>
      <c r="L302" s="25"/>
      <c r="M302" s="25"/>
      <c r="N302" s="25"/>
      <c r="O302" s="25"/>
      <c r="P302" s="25"/>
      <c r="Q302" s="25"/>
      <c r="R302" s="25"/>
      <c r="S302" s="25"/>
      <c r="T302" s="25"/>
      <c r="U302" s="25"/>
      <c r="V302" s="25"/>
      <c r="W302" s="25"/>
    </row>
    <row r="303" spans="2:23" ht="14.25">
      <c r="B303" s="23"/>
      <c r="C303" s="23"/>
      <c r="D303" s="31"/>
      <c r="E303" s="25"/>
      <c r="F303" s="25"/>
      <c r="G303" s="25"/>
      <c r="H303" s="25"/>
      <c r="I303" s="25"/>
      <c r="J303" s="25"/>
      <c r="K303" s="25"/>
      <c r="L303" s="25"/>
      <c r="M303" s="25"/>
      <c r="N303" s="25"/>
      <c r="O303" s="25"/>
      <c r="P303" s="25"/>
      <c r="Q303" s="25"/>
      <c r="R303" s="25"/>
      <c r="S303" s="25"/>
      <c r="T303" s="25"/>
      <c r="U303" s="25"/>
      <c r="V303" s="25"/>
      <c r="W303" s="25"/>
    </row>
    <row r="304" spans="2:23" ht="14.25">
      <c r="B304" s="23"/>
      <c r="C304" s="23"/>
      <c r="D304" s="31"/>
      <c r="E304" s="25"/>
      <c r="F304" s="25"/>
      <c r="G304" s="25"/>
      <c r="H304" s="25"/>
      <c r="I304" s="25"/>
      <c r="J304" s="25"/>
      <c r="K304" s="25"/>
      <c r="L304" s="25"/>
      <c r="M304" s="25"/>
      <c r="N304" s="25"/>
      <c r="O304" s="25"/>
      <c r="P304" s="25"/>
      <c r="Q304" s="25"/>
      <c r="R304" s="25"/>
      <c r="S304" s="25"/>
      <c r="T304" s="25"/>
      <c r="U304" s="25"/>
      <c r="V304" s="25"/>
      <c r="W304" s="25"/>
    </row>
    <row r="305" spans="2:23" ht="14.25">
      <c r="B305" s="23"/>
      <c r="C305" s="23"/>
      <c r="D305" s="31"/>
      <c r="E305" s="25"/>
      <c r="F305" s="25"/>
      <c r="G305" s="25"/>
      <c r="H305" s="25"/>
      <c r="I305" s="25"/>
      <c r="J305" s="25"/>
      <c r="K305" s="25"/>
      <c r="L305" s="25"/>
      <c r="M305" s="25"/>
      <c r="N305" s="25"/>
      <c r="O305" s="25"/>
      <c r="P305" s="25"/>
      <c r="Q305" s="25"/>
      <c r="R305" s="25"/>
      <c r="S305" s="25"/>
      <c r="T305" s="25"/>
      <c r="U305" s="25"/>
      <c r="V305" s="25"/>
      <c r="W305" s="25"/>
    </row>
    <row r="306" spans="2:23" ht="14.25">
      <c r="B306" s="23"/>
      <c r="C306" s="23"/>
      <c r="D306" s="31"/>
      <c r="E306" s="25"/>
      <c r="F306" s="25"/>
      <c r="G306" s="25"/>
      <c r="H306" s="25"/>
      <c r="I306" s="25"/>
      <c r="J306" s="25"/>
      <c r="K306" s="25"/>
      <c r="L306" s="25"/>
      <c r="M306" s="25"/>
      <c r="N306" s="25"/>
      <c r="O306" s="25"/>
      <c r="P306" s="25"/>
      <c r="Q306" s="25"/>
      <c r="R306" s="25"/>
      <c r="S306" s="25"/>
      <c r="T306" s="25"/>
      <c r="U306" s="25"/>
      <c r="V306" s="25"/>
      <c r="W306" s="25"/>
    </row>
    <row r="307" spans="2:23" ht="14.25">
      <c r="B307" s="23"/>
      <c r="C307" s="23"/>
      <c r="D307" s="31"/>
      <c r="E307" s="25"/>
      <c r="F307" s="25"/>
      <c r="G307" s="25"/>
      <c r="H307" s="25"/>
      <c r="I307" s="25"/>
      <c r="J307" s="25"/>
      <c r="K307" s="25"/>
      <c r="L307" s="25"/>
      <c r="M307" s="25"/>
      <c r="N307" s="25"/>
      <c r="O307" s="25"/>
      <c r="P307" s="25"/>
      <c r="Q307" s="25"/>
      <c r="R307" s="25"/>
      <c r="S307" s="25"/>
      <c r="T307" s="25"/>
      <c r="U307" s="25"/>
      <c r="V307" s="25"/>
      <c r="W307" s="25"/>
    </row>
    <row r="308" spans="2:23" ht="14.25">
      <c r="B308" s="23"/>
      <c r="C308" s="23"/>
      <c r="D308" s="31"/>
      <c r="E308" s="25"/>
      <c r="F308" s="25"/>
      <c r="G308" s="25"/>
      <c r="H308" s="25"/>
      <c r="I308" s="25"/>
      <c r="J308" s="25"/>
      <c r="K308" s="25"/>
      <c r="L308" s="25"/>
      <c r="M308" s="25"/>
      <c r="N308" s="25"/>
      <c r="O308" s="25"/>
      <c r="P308" s="25"/>
      <c r="Q308" s="25"/>
      <c r="R308" s="25"/>
      <c r="S308" s="25"/>
      <c r="T308" s="25"/>
      <c r="U308" s="25"/>
      <c r="V308" s="25"/>
      <c r="W308" s="25"/>
    </row>
    <row r="309" spans="2:23" ht="14.25">
      <c r="B309" s="23"/>
      <c r="C309" s="23"/>
      <c r="D309" s="31"/>
      <c r="E309" s="25"/>
      <c r="F309" s="25"/>
      <c r="G309" s="25"/>
      <c r="H309" s="25"/>
      <c r="I309" s="25"/>
      <c r="J309" s="25"/>
      <c r="K309" s="25"/>
      <c r="L309" s="25"/>
      <c r="M309" s="25"/>
      <c r="N309" s="25"/>
      <c r="O309" s="25"/>
      <c r="P309" s="25"/>
      <c r="Q309" s="25"/>
      <c r="R309" s="25"/>
      <c r="S309" s="25"/>
      <c r="T309" s="25"/>
      <c r="U309" s="25"/>
      <c r="V309" s="25"/>
      <c r="W309" s="25"/>
    </row>
    <row r="310" spans="2:23" ht="14.25">
      <c r="B310" s="23"/>
      <c r="C310" s="23"/>
      <c r="D310" s="31"/>
      <c r="E310" s="25"/>
      <c r="F310" s="25"/>
      <c r="G310" s="25"/>
      <c r="H310" s="25"/>
      <c r="I310" s="25"/>
      <c r="J310" s="25"/>
      <c r="K310" s="25"/>
      <c r="L310" s="25"/>
      <c r="M310" s="25"/>
      <c r="N310" s="25"/>
      <c r="O310" s="25"/>
      <c r="P310" s="25"/>
      <c r="Q310" s="25"/>
      <c r="R310" s="25"/>
      <c r="S310" s="25"/>
      <c r="T310" s="25"/>
      <c r="U310" s="25"/>
      <c r="V310" s="25"/>
      <c r="W310" s="25"/>
    </row>
    <row r="311" spans="2:23" ht="14.25">
      <c r="B311" s="23"/>
      <c r="C311" s="23"/>
      <c r="D311" s="31"/>
      <c r="E311" s="25"/>
      <c r="F311" s="25"/>
      <c r="G311" s="25"/>
      <c r="H311" s="25"/>
      <c r="I311" s="25"/>
      <c r="J311" s="25"/>
      <c r="K311" s="25"/>
      <c r="L311" s="25"/>
      <c r="M311" s="25"/>
      <c r="N311" s="25"/>
      <c r="O311" s="25"/>
      <c r="P311" s="25"/>
      <c r="Q311" s="25"/>
      <c r="R311" s="25"/>
      <c r="S311" s="25"/>
      <c r="T311" s="25"/>
      <c r="U311" s="25"/>
      <c r="V311" s="25"/>
      <c r="W311" s="25"/>
    </row>
    <row r="312" spans="2:23" ht="14.25">
      <c r="B312" s="23"/>
      <c r="C312" s="23"/>
      <c r="D312" s="31"/>
      <c r="E312" s="25"/>
      <c r="F312" s="25"/>
      <c r="G312" s="25"/>
      <c r="H312" s="25"/>
      <c r="I312" s="25"/>
      <c r="J312" s="25"/>
      <c r="K312" s="25"/>
      <c r="L312" s="25"/>
      <c r="M312" s="25"/>
      <c r="N312" s="25"/>
      <c r="O312" s="25"/>
      <c r="P312" s="25"/>
      <c r="Q312" s="25"/>
      <c r="R312" s="25"/>
      <c r="S312" s="25"/>
      <c r="T312" s="25"/>
      <c r="U312" s="25"/>
      <c r="V312" s="25"/>
      <c r="W312" s="25"/>
    </row>
    <row r="313" spans="2:23" ht="14.25">
      <c r="B313" s="23"/>
      <c r="C313" s="23"/>
      <c r="D313" s="31"/>
      <c r="E313" s="25"/>
      <c r="F313" s="25"/>
      <c r="G313" s="25"/>
      <c r="H313" s="25"/>
      <c r="I313" s="25"/>
      <c r="J313" s="25"/>
      <c r="K313" s="25"/>
      <c r="L313" s="25"/>
      <c r="M313" s="25"/>
      <c r="N313" s="25"/>
      <c r="O313" s="25"/>
      <c r="P313" s="25"/>
      <c r="Q313" s="25"/>
      <c r="R313" s="25"/>
      <c r="S313" s="25"/>
      <c r="T313" s="25"/>
      <c r="U313" s="25"/>
      <c r="V313" s="25"/>
      <c r="W313" s="25"/>
    </row>
    <row r="314" spans="2:23" ht="14.25">
      <c r="B314" s="23"/>
      <c r="C314" s="23"/>
      <c r="D314" s="31"/>
      <c r="E314" s="25"/>
      <c r="F314" s="25"/>
      <c r="G314" s="25"/>
      <c r="H314" s="25"/>
      <c r="I314" s="25"/>
      <c r="J314" s="25"/>
      <c r="K314" s="25"/>
      <c r="L314" s="25"/>
      <c r="M314" s="25"/>
      <c r="N314" s="25"/>
      <c r="O314" s="25"/>
      <c r="P314" s="25"/>
      <c r="Q314" s="25"/>
      <c r="R314" s="25"/>
      <c r="S314" s="25"/>
      <c r="T314" s="25"/>
      <c r="U314" s="25"/>
      <c r="V314" s="25"/>
      <c r="W314" s="25"/>
    </row>
    <row r="315" spans="2:23" ht="14.25">
      <c r="B315" s="23"/>
      <c r="C315" s="23"/>
      <c r="D315" s="31"/>
      <c r="E315" s="25"/>
      <c r="F315" s="25"/>
      <c r="G315" s="25"/>
      <c r="H315" s="25"/>
      <c r="I315" s="25"/>
      <c r="J315" s="25"/>
      <c r="K315" s="25"/>
      <c r="L315" s="25"/>
      <c r="M315" s="25"/>
      <c r="N315" s="25"/>
      <c r="O315" s="25"/>
      <c r="P315" s="25"/>
      <c r="Q315" s="25"/>
      <c r="R315" s="25"/>
      <c r="S315" s="25"/>
      <c r="T315" s="25"/>
      <c r="U315" s="25"/>
      <c r="V315" s="25"/>
      <c r="W315" s="25"/>
    </row>
    <row r="316" spans="2:23" ht="14.25">
      <c r="B316" s="23"/>
      <c r="C316" s="23"/>
      <c r="D316" s="31"/>
      <c r="E316" s="25"/>
      <c r="F316" s="25"/>
      <c r="G316" s="25"/>
      <c r="H316" s="25"/>
      <c r="I316" s="25"/>
      <c r="J316" s="25"/>
      <c r="K316" s="25"/>
      <c r="L316" s="25"/>
      <c r="M316" s="25"/>
      <c r="N316" s="25"/>
      <c r="O316" s="25"/>
      <c r="P316" s="25"/>
      <c r="Q316" s="25"/>
      <c r="R316" s="25"/>
      <c r="S316" s="25"/>
      <c r="T316" s="25"/>
      <c r="U316" s="25"/>
      <c r="V316" s="25"/>
      <c r="W316" s="25"/>
    </row>
    <row r="317" spans="2:23" ht="14.25">
      <c r="B317" s="23"/>
      <c r="C317" s="23"/>
      <c r="D317" s="31"/>
      <c r="E317" s="25"/>
      <c r="F317" s="25"/>
      <c r="G317" s="25"/>
      <c r="H317" s="25"/>
      <c r="I317" s="25"/>
      <c r="J317" s="25"/>
      <c r="K317" s="25"/>
      <c r="L317" s="25"/>
      <c r="M317" s="25"/>
      <c r="N317" s="25"/>
      <c r="O317" s="25"/>
      <c r="P317" s="25"/>
      <c r="Q317" s="25"/>
      <c r="R317" s="25"/>
      <c r="S317" s="25"/>
      <c r="T317" s="25"/>
      <c r="U317" s="25"/>
      <c r="V317" s="25"/>
      <c r="W317" s="25"/>
    </row>
    <row r="318" spans="2:23" ht="14.25">
      <c r="B318" s="23"/>
      <c r="C318" s="23"/>
      <c r="D318" s="31"/>
      <c r="E318" s="25"/>
      <c r="F318" s="25"/>
      <c r="G318" s="25"/>
      <c r="H318" s="25"/>
      <c r="I318" s="25"/>
      <c r="J318" s="25"/>
      <c r="K318" s="25"/>
      <c r="L318" s="25"/>
      <c r="M318" s="25"/>
      <c r="N318" s="25"/>
      <c r="O318" s="25"/>
      <c r="P318" s="25"/>
      <c r="Q318" s="25"/>
      <c r="R318" s="25"/>
      <c r="S318" s="25"/>
      <c r="T318" s="25"/>
      <c r="U318" s="25"/>
      <c r="V318" s="25"/>
      <c r="W318" s="25"/>
    </row>
    <row r="319" spans="2:23" ht="14.25">
      <c r="B319" s="23"/>
      <c r="C319" s="23"/>
      <c r="D319" s="31"/>
      <c r="E319" s="25"/>
      <c r="F319" s="25"/>
      <c r="G319" s="25"/>
      <c r="H319" s="25"/>
      <c r="I319" s="25"/>
      <c r="J319" s="25"/>
      <c r="K319" s="25"/>
      <c r="L319" s="25"/>
      <c r="M319" s="25"/>
      <c r="N319" s="25"/>
      <c r="O319" s="25"/>
      <c r="P319" s="25"/>
      <c r="Q319" s="25"/>
      <c r="R319" s="25"/>
      <c r="S319" s="25"/>
      <c r="T319" s="25"/>
      <c r="U319" s="25"/>
      <c r="V319" s="25"/>
      <c r="W319" s="25"/>
    </row>
    <row r="320" spans="2:23" ht="14.25">
      <c r="B320" s="23"/>
      <c r="C320" s="23"/>
      <c r="D320" s="31"/>
      <c r="E320" s="25"/>
      <c r="F320" s="25"/>
      <c r="G320" s="25"/>
      <c r="H320" s="25"/>
      <c r="I320" s="25"/>
      <c r="J320" s="25"/>
      <c r="K320" s="25"/>
      <c r="L320" s="25"/>
      <c r="M320" s="25"/>
      <c r="N320" s="25"/>
      <c r="O320" s="25"/>
      <c r="P320" s="25"/>
      <c r="Q320" s="25"/>
      <c r="R320" s="25"/>
      <c r="S320" s="25"/>
      <c r="T320" s="25"/>
      <c r="U320" s="25"/>
      <c r="V320" s="25"/>
      <c r="W320" s="25"/>
    </row>
    <row r="321" spans="2:23" ht="14.25">
      <c r="B321" s="23"/>
      <c r="C321" s="23"/>
      <c r="D321" s="31"/>
      <c r="E321" s="25"/>
      <c r="F321" s="25"/>
      <c r="G321" s="25"/>
      <c r="H321" s="25"/>
      <c r="I321" s="25"/>
      <c r="J321" s="25"/>
      <c r="K321" s="25"/>
      <c r="L321" s="25"/>
      <c r="M321" s="25"/>
      <c r="N321" s="25"/>
      <c r="O321" s="25"/>
      <c r="P321" s="25"/>
      <c r="Q321" s="25"/>
      <c r="R321" s="25"/>
      <c r="S321" s="25"/>
      <c r="T321" s="25"/>
      <c r="U321" s="25"/>
      <c r="V321" s="25"/>
      <c r="W321" s="25"/>
    </row>
    <row r="322" spans="2:23" ht="14.25">
      <c r="B322" s="23"/>
      <c r="C322" s="23"/>
      <c r="D322" s="31"/>
      <c r="E322" s="25"/>
      <c r="F322" s="25"/>
      <c r="G322" s="25"/>
      <c r="H322" s="25"/>
      <c r="I322" s="25"/>
      <c r="J322" s="25"/>
      <c r="K322" s="25"/>
      <c r="L322" s="25"/>
      <c r="M322" s="25"/>
      <c r="N322" s="25"/>
      <c r="O322" s="25"/>
      <c r="P322" s="25"/>
      <c r="Q322" s="25"/>
      <c r="R322" s="25"/>
      <c r="S322" s="25"/>
      <c r="T322" s="25"/>
      <c r="U322" s="25"/>
      <c r="V322" s="25"/>
      <c r="W322" s="25"/>
    </row>
    <row r="323" spans="2:23" ht="14.25">
      <c r="B323" s="23"/>
      <c r="C323" s="23"/>
      <c r="D323" s="31"/>
      <c r="E323" s="25"/>
      <c r="F323" s="25"/>
      <c r="G323" s="25"/>
      <c r="H323" s="25"/>
      <c r="I323" s="25"/>
      <c r="J323" s="25"/>
      <c r="K323" s="25"/>
      <c r="L323" s="25"/>
      <c r="M323" s="25"/>
      <c r="N323" s="25"/>
      <c r="O323" s="25"/>
      <c r="P323" s="25"/>
      <c r="Q323" s="25"/>
      <c r="R323" s="25"/>
      <c r="S323" s="25"/>
      <c r="T323" s="25"/>
      <c r="U323" s="25"/>
      <c r="V323" s="25"/>
      <c r="W323" s="25"/>
    </row>
    <row r="324" spans="2:23" ht="14.25">
      <c r="B324" s="23"/>
      <c r="C324" s="23"/>
      <c r="D324" s="31"/>
      <c r="E324" s="25"/>
      <c r="F324" s="25"/>
      <c r="G324" s="25"/>
      <c r="H324" s="25"/>
      <c r="I324" s="25"/>
      <c r="J324" s="25"/>
      <c r="K324" s="25"/>
      <c r="L324" s="25"/>
      <c r="M324" s="25"/>
      <c r="N324" s="25"/>
      <c r="O324" s="25"/>
      <c r="P324" s="25"/>
      <c r="Q324" s="25"/>
      <c r="R324" s="25"/>
      <c r="S324" s="25"/>
      <c r="T324" s="25"/>
      <c r="U324" s="25"/>
      <c r="V324" s="25"/>
      <c r="W324" s="25"/>
    </row>
    <row r="325" spans="2:23" ht="14.25">
      <c r="B325" s="23"/>
      <c r="C325" s="23"/>
      <c r="D325" s="31"/>
      <c r="E325" s="25"/>
      <c r="F325" s="25"/>
      <c r="G325" s="25"/>
      <c r="H325" s="25"/>
      <c r="I325" s="25"/>
      <c r="J325" s="25"/>
      <c r="K325" s="25"/>
      <c r="L325" s="25"/>
      <c r="M325" s="25"/>
      <c r="N325" s="25"/>
      <c r="O325" s="25"/>
      <c r="P325" s="25"/>
      <c r="Q325" s="25"/>
      <c r="R325" s="25"/>
      <c r="S325" s="25"/>
      <c r="T325" s="25"/>
      <c r="U325" s="25"/>
      <c r="V325" s="25"/>
      <c r="W325" s="25"/>
    </row>
    <row r="326" spans="2:23" ht="14.25">
      <c r="B326" s="23"/>
      <c r="C326" s="23"/>
      <c r="D326" s="31"/>
      <c r="E326" s="25"/>
      <c r="F326" s="25"/>
      <c r="G326" s="25"/>
      <c r="H326" s="25"/>
      <c r="I326" s="25"/>
      <c r="J326" s="25"/>
      <c r="K326" s="25"/>
      <c r="L326" s="25"/>
      <c r="M326" s="25"/>
      <c r="N326" s="25"/>
      <c r="O326" s="25"/>
      <c r="P326" s="25"/>
      <c r="Q326" s="25"/>
      <c r="R326" s="25"/>
      <c r="S326" s="25"/>
      <c r="T326" s="25"/>
      <c r="U326" s="25"/>
      <c r="V326" s="25"/>
      <c r="W326" s="25"/>
    </row>
    <row r="327" spans="2:23" ht="14.25">
      <c r="B327" s="23"/>
      <c r="C327" s="23"/>
      <c r="D327" s="31"/>
      <c r="E327" s="25"/>
      <c r="F327" s="25"/>
      <c r="G327" s="25"/>
      <c r="H327" s="25"/>
      <c r="I327" s="25"/>
      <c r="J327" s="25"/>
      <c r="K327" s="25"/>
      <c r="L327" s="25"/>
      <c r="M327" s="25"/>
      <c r="N327" s="25"/>
      <c r="O327" s="25"/>
      <c r="P327" s="25"/>
      <c r="Q327" s="25"/>
      <c r="R327" s="25"/>
      <c r="S327" s="25"/>
      <c r="T327" s="25"/>
      <c r="U327" s="25"/>
      <c r="V327" s="25"/>
      <c r="W327" s="25"/>
    </row>
    <row r="328" spans="2:23" ht="14.25">
      <c r="B328" s="23"/>
      <c r="C328" s="23"/>
      <c r="D328" s="31"/>
      <c r="E328" s="25"/>
      <c r="F328" s="25"/>
      <c r="G328" s="25"/>
      <c r="H328" s="25"/>
      <c r="I328" s="25"/>
      <c r="J328" s="25"/>
      <c r="K328" s="25"/>
      <c r="L328" s="25"/>
      <c r="M328" s="25"/>
      <c r="N328" s="25"/>
      <c r="O328" s="25"/>
      <c r="P328" s="25"/>
      <c r="Q328" s="25"/>
      <c r="R328" s="25"/>
      <c r="S328" s="25"/>
      <c r="T328" s="25"/>
      <c r="U328" s="25"/>
      <c r="V328" s="25"/>
      <c r="W328" s="25"/>
    </row>
    <row r="329" spans="2:23" ht="14.25">
      <c r="B329" s="23"/>
      <c r="C329" s="23"/>
      <c r="D329" s="31"/>
      <c r="E329" s="25"/>
      <c r="F329" s="25"/>
      <c r="G329" s="25"/>
      <c r="H329" s="25"/>
      <c r="I329" s="25"/>
      <c r="J329" s="25"/>
      <c r="K329" s="25"/>
      <c r="L329" s="25"/>
      <c r="M329" s="25"/>
      <c r="N329" s="25"/>
      <c r="O329" s="25"/>
      <c r="P329" s="25"/>
      <c r="Q329" s="25"/>
      <c r="R329" s="25"/>
      <c r="S329" s="25"/>
      <c r="T329" s="25"/>
      <c r="U329" s="25"/>
      <c r="V329" s="25"/>
      <c r="W329" s="25"/>
    </row>
    <row r="330" spans="2:23" ht="14.25">
      <c r="B330" s="23"/>
      <c r="C330" s="23"/>
      <c r="D330" s="31"/>
      <c r="E330" s="25"/>
      <c r="F330" s="25"/>
      <c r="G330" s="25"/>
      <c r="H330" s="25"/>
      <c r="I330" s="25"/>
      <c r="J330" s="25"/>
      <c r="K330" s="25"/>
      <c r="L330" s="25"/>
      <c r="M330" s="25"/>
      <c r="N330" s="25"/>
      <c r="O330" s="25"/>
      <c r="P330" s="25"/>
      <c r="Q330" s="25"/>
      <c r="R330" s="25"/>
      <c r="S330" s="25"/>
      <c r="T330" s="25"/>
      <c r="U330" s="25"/>
      <c r="V330" s="25"/>
      <c r="W330" s="25"/>
    </row>
    <row r="331" spans="2:23" ht="14.25">
      <c r="B331" s="23"/>
      <c r="C331" s="23"/>
      <c r="D331" s="31"/>
      <c r="E331" s="25"/>
      <c r="F331" s="25"/>
      <c r="G331" s="25"/>
      <c r="H331" s="25"/>
      <c r="I331" s="25"/>
      <c r="J331" s="25"/>
      <c r="K331" s="25"/>
      <c r="L331" s="25"/>
      <c r="M331" s="25"/>
      <c r="N331" s="25"/>
      <c r="O331" s="25"/>
      <c r="P331" s="25"/>
      <c r="Q331" s="25"/>
      <c r="R331" s="25"/>
      <c r="S331" s="25"/>
      <c r="T331" s="25"/>
      <c r="U331" s="25"/>
      <c r="V331" s="25"/>
      <c r="W331" s="25"/>
    </row>
    <row r="332" spans="2:23" ht="14.25">
      <c r="B332" s="23"/>
      <c r="C332" s="23"/>
      <c r="D332" s="31"/>
      <c r="E332" s="25"/>
      <c r="F332" s="25"/>
      <c r="G332" s="25"/>
      <c r="H332" s="25"/>
      <c r="I332" s="25"/>
      <c r="J332" s="25"/>
      <c r="K332" s="25"/>
      <c r="L332" s="25"/>
      <c r="M332" s="25"/>
      <c r="N332" s="25"/>
      <c r="O332" s="25"/>
      <c r="P332" s="25"/>
      <c r="Q332" s="25"/>
      <c r="R332" s="25"/>
      <c r="S332" s="25"/>
      <c r="T332" s="25"/>
      <c r="U332" s="25"/>
      <c r="V332" s="25"/>
      <c r="W332" s="25"/>
    </row>
    <row r="333" spans="2:23" ht="14.25">
      <c r="B333" s="23"/>
      <c r="C333" s="23"/>
      <c r="D333" s="31"/>
      <c r="E333" s="25"/>
      <c r="F333" s="25"/>
      <c r="G333" s="25"/>
      <c r="H333" s="25"/>
      <c r="I333" s="25"/>
      <c r="J333" s="25"/>
      <c r="K333" s="25"/>
      <c r="L333" s="25"/>
      <c r="M333" s="25"/>
      <c r="N333" s="25"/>
      <c r="O333" s="25"/>
      <c r="P333" s="25"/>
      <c r="Q333" s="25"/>
      <c r="R333" s="25"/>
      <c r="S333" s="25"/>
      <c r="T333" s="25"/>
      <c r="U333" s="25"/>
      <c r="V333" s="25"/>
      <c r="W333" s="25"/>
    </row>
    <row r="334" spans="2:23" ht="14.25">
      <c r="B334" s="23"/>
      <c r="C334" s="23"/>
      <c r="D334" s="31"/>
      <c r="E334" s="25"/>
      <c r="F334" s="25"/>
      <c r="G334" s="25"/>
      <c r="H334" s="25"/>
      <c r="I334" s="25"/>
      <c r="J334" s="25"/>
      <c r="K334" s="25"/>
      <c r="L334" s="25"/>
      <c r="M334" s="25"/>
      <c r="N334" s="25"/>
      <c r="O334" s="25"/>
      <c r="P334" s="25"/>
      <c r="Q334" s="25"/>
      <c r="R334" s="25"/>
      <c r="S334" s="25"/>
      <c r="T334" s="25"/>
      <c r="U334" s="25"/>
      <c r="V334" s="25"/>
      <c r="W334" s="25"/>
    </row>
    <row r="335" spans="2:23" ht="14.25">
      <c r="B335" s="23"/>
      <c r="C335" s="23"/>
      <c r="D335" s="31"/>
      <c r="E335" s="25"/>
      <c r="F335" s="25"/>
      <c r="G335" s="25"/>
      <c r="H335" s="25"/>
      <c r="I335" s="25"/>
      <c r="J335" s="25"/>
      <c r="K335" s="25"/>
      <c r="L335" s="25"/>
      <c r="M335" s="25"/>
      <c r="N335" s="25"/>
      <c r="O335" s="25"/>
      <c r="P335" s="25"/>
      <c r="Q335" s="25"/>
      <c r="R335" s="25"/>
      <c r="S335" s="25"/>
      <c r="T335" s="25"/>
      <c r="U335" s="25"/>
      <c r="V335" s="25"/>
      <c r="W335" s="25"/>
    </row>
    <row r="336" spans="2:23" ht="14.25">
      <c r="B336" s="23"/>
      <c r="C336" s="23"/>
      <c r="D336" s="31"/>
      <c r="E336" s="25"/>
      <c r="F336" s="25"/>
      <c r="G336" s="25"/>
      <c r="H336" s="25"/>
      <c r="I336" s="25"/>
      <c r="J336" s="25"/>
      <c r="K336" s="25"/>
      <c r="L336" s="25"/>
      <c r="M336" s="25"/>
      <c r="N336" s="25"/>
      <c r="O336" s="25"/>
      <c r="P336" s="25"/>
      <c r="Q336" s="25"/>
      <c r="R336" s="25"/>
      <c r="S336" s="25"/>
      <c r="T336" s="25"/>
      <c r="U336" s="25"/>
      <c r="V336" s="25"/>
      <c r="W336" s="25"/>
    </row>
    <row r="337" spans="2:23" ht="14.25">
      <c r="B337" s="23"/>
      <c r="C337" s="23"/>
      <c r="D337" s="31"/>
      <c r="E337" s="25"/>
      <c r="F337" s="25"/>
      <c r="G337" s="25"/>
      <c r="H337" s="25"/>
      <c r="I337" s="25"/>
      <c r="J337" s="25"/>
      <c r="K337" s="25"/>
      <c r="L337" s="25"/>
      <c r="M337" s="25"/>
      <c r="N337" s="25"/>
      <c r="O337" s="25"/>
      <c r="P337" s="25"/>
      <c r="Q337" s="25"/>
      <c r="R337" s="25"/>
      <c r="S337" s="25"/>
      <c r="T337" s="25"/>
      <c r="U337" s="25"/>
      <c r="V337" s="25"/>
      <c r="W337" s="25"/>
    </row>
    <row r="338" spans="2:23" ht="14.25">
      <c r="B338" s="23"/>
      <c r="C338" s="23"/>
      <c r="D338" s="31"/>
      <c r="E338" s="25"/>
      <c r="F338" s="25"/>
      <c r="G338" s="25"/>
      <c r="H338" s="25"/>
      <c r="I338" s="25"/>
      <c r="J338" s="25"/>
      <c r="K338" s="25"/>
      <c r="L338" s="25"/>
      <c r="M338" s="25"/>
      <c r="N338" s="25"/>
      <c r="O338" s="25"/>
      <c r="P338" s="25"/>
      <c r="Q338" s="25"/>
      <c r="R338" s="25"/>
      <c r="S338" s="25"/>
      <c r="T338" s="25"/>
      <c r="U338" s="25"/>
      <c r="V338" s="25"/>
      <c r="W338" s="25"/>
    </row>
    <row r="339" spans="2:23" ht="14.25">
      <c r="B339" s="23"/>
      <c r="C339" s="23"/>
      <c r="D339" s="31"/>
      <c r="E339" s="25"/>
      <c r="F339" s="25"/>
      <c r="G339" s="25"/>
      <c r="H339" s="25"/>
      <c r="I339" s="25"/>
      <c r="J339" s="25"/>
      <c r="K339" s="25"/>
      <c r="L339" s="25"/>
      <c r="M339" s="25"/>
      <c r="N339" s="25"/>
      <c r="O339" s="25"/>
      <c r="P339" s="25"/>
      <c r="Q339" s="25"/>
      <c r="R339" s="25"/>
      <c r="S339" s="25"/>
      <c r="T339" s="25"/>
      <c r="U339" s="25"/>
      <c r="V339" s="25"/>
      <c r="W339" s="25"/>
    </row>
    <row r="340" spans="2:23" ht="14.25">
      <c r="B340" s="23"/>
      <c r="C340" s="23"/>
      <c r="D340" s="31"/>
      <c r="E340" s="25"/>
      <c r="F340" s="25"/>
      <c r="G340" s="25"/>
      <c r="H340" s="25"/>
      <c r="I340" s="25"/>
      <c r="J340" s="25"/>
      <c r="K340" s="25"/>
      <c r="L340" s="25"/>
      <c r="M340" s="25"/>
      <c r="N340" s="25"/>
      <c r="O340" s="25"/>
      <c r="P340" s="25"/>
      <c r="Q340" s="25"/>
      <c r="R340" s="25"/>
      <c r="S340" s="25"/>
      <c r="T340" s="25"/>
      <c r="U340" s="25"/>
      <c r="V340" s="25"/>
      <c r="W340" s="25"/>
    </row>
    <row r="341" spans="2:23" ht="14.25">
      <c r="B341" s="23"/>
      <c r="C341" s="23"/>
      <c r="D341" s="31"/>
      <c r="E341" s="25"/>
      <c r="F341" s="25"/>
      <c r="G341" s="25"/>
      <c r="H341" s="25"/>
      <c r="I341" s="25"/>
      <c r="J341" s="25"/>
      <c r="K341" s="25"/>
      <c r="L341" s="25"/>
      <c r="M341" s="25"/>
      <c r="N341" s="25"/>
      <c r="O341" s="25"/>
      <c r="P341" s="25"/>
      <c r="Q341" s="25"/>
      <c r="R341" s="25"/>
      <c r="S341" s="25"/>
      <c r="T341" s="25"/>
      <c r="U341" s="25"/>
      <c r="V341" s="25"/>
      <c r="W341" s="25"/>
    </row>
    <row r="342" spans="2:23" ht="14.25">
      <c r="B342" s="23"/>
      <c r="C342" s="23"/>
      <c r="D342" s="31"/>
      <c r="E342" s="25"/>
      <c r="F342" s="25"/>
      <c r="G342" s="25"/>
      <c r="H342" s="25"/>
      <c r="I342" s="25"/>
      <c r="J342" s="25"/>
      <c r="K342" s="25"/>
      <c r="L342" s="25"/>
      <c r="M342" s="25"/>
      <c r="N342" s="25"/>
      <c r="O342" s="25"/>
      <c r="P342" s="25"/>
      <c r="Q342" s="25"/>
      <c r="R342" s="25"/>
      <c r="S342" s="25"/>
      <c r="T342" s="25"/>
      <c r="U342" s="25"/>
      <c r="V342" s="25"/>
      <c r="W342" s="25"/>
    </row>
    <row r="343" spans="2:23" ht="14.25">
      <c r="B343" s="23"/>
      <c r="C343" s="23"/>
      <c r="D343" s="31"/>
      <c r="E343" s="25"/>
      <c r="F343" s="25"/>
      <c r="G343" s="25"/>
      <c r="H343" s="25"/>
      <c r="I343" s="25"/>
      <c r="J343" s="25"/>
      <c r="K343" s="25"/>
      <c r="L343" s="25"/>
      <c r="M343" s="25"/>
      <c r="N343" s="25"/>
      <c r="O343" s="25"/>
      <c r="P343" s="25"/>
      <c r="Q343" s="25"/>
      <c r="R343" s="25"/>
      <c r="S343" s="25"/>
      <c r="T343" s="25"/>
      <c r="U343" s="25"/>
      <c r="V343" s="25"/>
      <c r="W343" s="25"/>
    </row>
    <row r="344" spans="2:23" ht="14.25">
      <c r="B344" s="23"/>
      <c r="C344" s="23"/>
      <c r="D344" s="31"/>
      <c r="E344" s="25"/>
      <c r="F344" s="25"/>
      <c r="G344" s="25"/>
      <c r="H344" s="25"/>
      <c r="I344" s="25"/>
      <c r="J344" s="25"/>
      <c r="K344" s="25"/>
      <c r="L344" s="25"/>
      <c r="M344" s="25"/>
      <c r="N344" s="25"/>
      <c r="O344" s="25"/>
      <c r="P344" s="25"/>
      <c r="Q344" s="25"/>
      <c r="R344" s="25"/>
      <c r="S344" s="25"/>
      <c r="T344" s="25"/>
      <c r="U344" s="25"/>
      <c r="V344" s="25"/>
      <c r="W344" s="25"/>
    </row>
    <row r="345" spans="2:23" ht="14.25">
      <c r="B345" s="23"/>
      <c r="C345" s="23"/>
      <c r="D345" s="31"/>
      <c r="E345" s="25"/>
      <c r="F345" s="25"/>
      <c r="G345" s="25"/>
      <c r="H345" s="25"/>
      <c r="I345" s="25"/>
      <c r="J345" s="25"/>
      <c r="K345" s="25"/>
      <c r="L345" s="25"/>
      <c r="M345" s="25"/>
      <c r="N345" s="25"/>
      <c r="O345" s="25"/>
      <c r="P345" s="25"/>
      <c r="Q345" s="25"/>
      <c r="R345" s="25"/>
      <c r="S345" s="25"/>
      <c r="T345" s="25"/>
      <c r="U345" s="25"/>
      <c r="V345" s="25"/>
      <c r="W345" s="25"/>
    </row>
    <row r="346" spans="2:23" ht="14.25">
      <c r="B346" s="23"/>
      <c r="C346" s="23"/>
      <c r="D346" s="31"/>
      <c r="E346" s="25"/>
      <c r="F346" s="25"/>
      <c r="G346" s="25"/>
      <c r="H346" s="25"/>
      <c r="I346" s="25"/>
      <c r="J346" s="25"/>
      <c r="K346" s="25"/>
      <c r="L346" s="25"/>
      <c r="M346" s="25"/>
      <c r="N346" s="25"/>
      <c r="O346" s="25"/>
      <c r="P346" s="25"/>
      <c r="Q346" s="25"/>
      <c r="R346" s="25"/>
      <c r="S346" s="25"/>
      <c r="T346" s="25"/>
      <c r="U346" s="25"/>
      <c r="V346" s="25"/>
      <c r="W346" s="25"/>
    </row>
    <row r="347" spans="2:23" ht="14.25">
      <c r="B347" s="23"/>
      <c r="C347" s="23"/>
      <c r="D347" s="31"/>
      <c r="E347" s="25"/>
      <c r="F347" s="25"/>
      <c r="G347" s="25"/>
      <c r="H347" s="25"/>
      <c r="I347" s="25"/>
      <c r="J347" s="25"/>
      <c r="K347" s="25"/>
      <c r="L347" s="25"/>
      <c r="M347" s="25"/>
      <c r="N347" s="25"/>
      <c r="O347" s="25"/>
      <c r="P347" s="25"/>
      <c r="Q347" s="25"/>
      <c r="R347" s="25"/>
      <c r="S347" s="25"/>
      <c r="T347" s="25"/>
      <c r="U347" s="25"/>
      <c r="V347" s="25"/>
      <c r="W347" s="25"/>
    </row>
    <row r="348" spans="2:23" ht="14.25">
      <c r="B348" s="23"/>
      <c r="C348" s="23"/>
      <c r="D348" s="31"/>
      <c r="E348" s="25"/>
      <c r="F348" s="25"/>
      <c r="G348" s="25"/>
      <c r="H348" s="25"/>
      <c r="I348" s="25"/>
      <c r="J348" s="25"/>
      <c r="K348" s="25"/>
      <c r="L348" s="25"/>
      <c r="M348" s="25"/>
      <c r="N348" s="25"/>
      <c r="O348" s="25"/>
      <c r="P348" s="25"/>
      <c r="Q348" s="25"/>
      <c r="R348" s="25"/>
      <c r="S348" s="25"/>
      <c r="T348" s="25"/>
      <c r="U348" s="25"/>
      <c r="V348" s="25"/>
      <c r="W348" s="25"/>
    </row>
    <row r="349" spans="2:23" ht="14.25">
      <c r="B349" s="23"/>
      <c r="C349" s="23"/>
      <c r="D349" s="31"/>
      <c r="E349" s="25"/>
      <c r="F349" s="25"/>
      <c r="G349" s="25"/>
      <c r="H349" s="25"/>
      <c r="I349" s="25"/>
      <c r="J349" s="25"/>
      <c r="K349" s="25"/>
      <c r="L349" s="25"/>
      <c r="M349" s="25"/>
      <c r="N349" s="25"/>
      <c r="O349" s="25"/>
      <c r="P349" s="25"/>
      <c r="Q349" s="25"/>
      <c r="R349" s="25"/>
      <c r="S349" s="25"/>
      <c r="T349" s="25"/>
      <c r="U349" s="25"/>
      <c r="V349" s="25"/>
      <c r="W349" s="25"/>
    </row>
    <row r="350" spans="2:23" ht="14.25">
      <c r="B350" s="23"/>
      <c r="C350" s="23"/>
      <c r="D350" s="31"/>
      <c r="E350" s="25"/>
      <c r="F350" s="25"/>
      <c r="G350" s="25"/>
      <c r="H350" s="25"/>
      <c r="I350" s="25"/>
      <c r="J350" s="25"/>
      <c r="K350" s="25"/>
      <c r="L350" s="25"/>
      <c r="M350" s="25"/>
      <c r="N350" s="25"/>
      <c r="O350" s="25"/>
      <c r="P350" s="25"/>
      <c r="Q350" s="25"/>
      <c r="R350" s="25"/>
      <c r="S350" s="25"/>
      <c r="T350" s="25"/>
      <c r="U350" s="25"/>
      <c r="V350" s="25"/>
      <c r="W350" s="25"/>
    </row>
    <row r="351" spans="2:23" ht="14.25">
      <c r="B351" s="23"/>
      <c r="C351" s="23"/>
      <c r="D351" s="31"/>
      <c r="E351" s="25"/>
      <c r="F351" s="25"/>
      <c r="G351" s="25"/>
      <c r="H351" s="25"/>
      <c r="I351" s="25"/>
      <c r="J351" s="25"/>
      <c r="K351" s="25"/>
      <c r="L351" s="25"/>
      <c r="M351" s="25"/>
      <c r="N351" s="25"/>
      <c r="O351" s="25"/>
      <c r="P351" s="25"/>
      <c r="Q351" s="25"/>
      <c r="R351" s="25"/>
      <c r="S351" s="25"/>
      <c r="T351" s="25"/>
      <c r="U351" s="25"/>
      <c r="V351" s="25"/>
      <c r="W351" s="25"/>
    </row>
    <row r="352" spans="2:23" ht="14.25">
      <c r="B352" s="23"/>
      <c r="C352" s="23"/>
      <c r="D352" s="31"/>
      <c r="E352" s="25"/>
      <c r="F352" s="25"/>
      <c r="G352" s="25"/>
      <c r="H352" s="25"/>
      <c r="I352" s="25"/>
      <c r="J352" s="25"/>
      <c r="K352" s="25"/>
      <c r="L352" s="25"/>
      <c r="M352" s="25"/>
      <c r="N352" s="25"/>
      <c r="O352" s="25"/>
      <c r="P352" s="25"/>
      <c r="Q352" s="25"/>
      <c r="R352" s="25"/>
      <c r="S352" s="25"/>
      <c r="T352" s="25"/>
      <c r="U352" s="25"/>
      <c r="V352" s="25"/>
      <c r="W352" s="25"/>
    </row>
    <row r="353" spans="2:23" ht="14.25">
      <c r="B353" s="23"/>
      <c r="C353" s="23"/>
      <c r="D353" s="31"/>
      <c r="E353" s="25"/>
      <c r="F353" s="25"/>
      <c r="G353" s="25"/>
      <c r="H353" s="25"/>
      <c r="I353" s="25"/>
      <c r="J353" s="25"/>
      <c r="K353" s="25"/>
      <c r="L353" s="25"/>
      <c r="M353" s="25"/>
      <c r="N353" s="25"/>
      <c r="O353" s="25"/>
      <c r="P353" s="25"/>
      <c r="Q353" s="25"/>
      <c r="R353" s="25"/>
      <c r="S353" s="25"/>
      <c r="T353" s="25"/>
      <c r="U353" s="25"/>
      <c r="V353" s="25"/>
      <c r="W353" s="25"/>
    </row>
    <row r="354" spans="2:23" ht="14.25">
      <c r="B354" s="23"/>
      <c r="C354" s="23"/>
      <c r="D354" s="31"/>
      <c r="E354" s="25"/>
      <c r="F354" s="25"/>
      <c r="G354" s="25"/>
      <c r="H354" s="25"/>
      <c r="I354" s="25"/>
      <c r="J354" s="25"/>
      <c r="K354" s="25"/>
      <c r="L354" s="25"/>
      <c r="M354" s="25"/>
      <c r="N354" s="25"/>
      <c r="O354" s="25"/>
      <c r="P354" s="25"/>
      <c r="Q354" s="25"/>
      <c r="R354" s="25"/>
      <c r="S354" s="25"/>
      <c r="T354" s="25"/>
      <c r="U354" s="25"/>
      <c r="V354" s="25"/>
      <c r="W354" s="25"/>
    </row>
    <row r="355" spans="2:23" ht="14.25">
      <c r="B355" s="23"/>
      <c r="C355" s="23"/>
      <c r="D355" s="31"/>
      <c r="E355" s="25"/>
      <c r="F355" s="25"/>
      <c r="G355" s="25"/>
      <c r="H355" s="25"/>
      <c r="I355" s="25"/>
      <c r="J355" s="25"/>
      <c r="K355" s="25"/>
      <c r="L355" s="25"/>
      <c r="M355" s="25"/>
      <c r="N355" s="25"/>
      <c r="O355" s="25"/>
      <c r="P355" s="25"/>
      <c r="Q355" s="25"/>
      <c r="R355" s="25"/>
      <c r="S355" s="25"/>
      <c r="T355" s="25"/>
      <c r="U355" s="25"/>
      <c r="V355" s="25"/>
      <c r="W355" s="25"/>
    </row>
    <row r="356" spans="2:23" ht="14.25">
      <c r="B356" s="23"/>
      <c r="C356" s="23"/>
      <c r="D356" s="31"/>
      <c r="E356" s="25"/>
      <c r="F356" s="25"/>
      <c r="G356" s="25"/>
      <c r="H356" s="25"/>
      <c r="I356" s="25"/>
      <c r="J356" s="25"/>
      <c r="K356" s="25"/>
      <c r="L356" s="25"/>
      <c r="M356" s="25"/>
      <c r="N356" s="25"/>
      <c r="O356" s="25"/>
      <c r="P356" s="25"/>
      <c r="Q356" s="25"/>
      <c r="R356" s="25"/>
      <c r="S356" s="25"/>
      <c r="T356" s="25"/>
      <c r="U356" s="25"/>
      <c r="V356" s="25"/>
      <c r="W356" s="25"/>
    </row>
    <row r="357" spans="2:23" ht="14.25">
      <c r="B357" s="23"/>
      <c r="C357" s="23"/>
      <c r="D357" s="31"/>
      <c r="E357" s="25"/>
      <c r="F357" s="25"/>
      <c r="G357" s="25"/>
      <c r="H357" s="25"/>
      <c r="I357" s="25"/>
      <c r="J357" s="25"/>
      <c r="K357" s="25"/>
      <c r="L357" s="25"/>
      <c r="M357" s="25"/>
      <c r="N357" s="25"/>
      <c r="O357" s="25"/>
      <c r="P357" s="25"/>
      <c r="Q357" s="25"/>
      <c r="R357" s="25"/>
      <c r="S357" s="25"/>
      <c r="T357" s="25"/>
      <c r="U357" s="25"/>
      <c r="V357" s="25"/>
      <c r="W357" s="25"/>
    </row>
    <row r="358" spans="2:23" ht="14.25">
      <c r="B358" s="23"/>
      <c r="C358" s="23"/>
      <c r="D358" s="31"/>
      <c r="E358" s="25"/>
      <c r="F358" s="25"/>
      <c r="G358" s="25"/>
      <c r="H358" s="25"/>
      <c r="I358" s="25"/>
      <c r="J358" s="25"/>
      <c r="K358" s="25"/>
      <c r="L358" s="25"/>
      <c r="M358" s="25"/>
      <c r="N358" s="25"/>
      <c r="O358" s="25"/>
      <c r="P358" s="25"/>
      <c r="Q358" s="25"/>
      <c r="R358" s="25"/>
      <c r="S358" s="25"/>
      <c r="T358" s="25"/>
      <c r="U358" s="25"/>
      <c r="V358" s="25"/>
      <c r="W358" s="25"/>
    </row>
    <row r="359" spans="2:23" ht="14.25">
      <c r="B359" s="23"/>
      <c r="C359" s="23"/>
      <c r="D359" s="31"/>
      <c r="E359" s="25"/>
      <c r="F359" s="25"/>
      <c r="G359" s="25"/>
      <c r="H359" s="25"/>
      <c r="I359" s="25"/>
      <c r="J359" s="25"/>
      <c r="K359" s="25"/>
      <c r="L359" s="25"/>
      <c r="M359" s="25"/>
      <c r="N359" s="25"/>
      <c r="O359" s="25"/>
      <c r="P359" s="25"/>
      <c r="Q359" s="25"/>
      <c r="R359" s="25"/>
      <c r="S359" s="25"/>
      <c r="T359" s="25"/>
      <c r="U359" s="25"/>
      <c r="V359" s="25"/>
      <c r="W359" s="25"/>
    </row>
    <row r="360" spans="2:23" ht="14.25">
      <c r="B360" s="23"/>
      <c r="C360" s="23"/>
      <c r="D360" s="31"/>
      <c r="E360" s="25"/>
      <c r="F360" s="25"/>
      <c r="G360" s="25"/>
      <c r="H360" s="25"/>
      <c r="I360" s="25"/>
      <c r="J360" s="25"/>
      <c r="K360" s="25"/>
      <c r="L360" s="25"/>
      <c r="M360" s="25"/>
      <c r="N360" s="25"/>
      <c r="O360" s="25"/>
      <c r="P360" s="25"/>
      <c r="Q360" s="25"/>
      <c r="R360" s="25"/>
      <c r="S360" s="25"/>
      <c r="T360" s="25"/>
      <c r="U360" s="25"/>
      <c r="V360" s="25"/>
      <c r="W360" s="25"/>
    </row>
    <row r="361" spans="2:23" ht="14.25">
      <c r="B361" s="23"/>
      <c r="C361" s="23"/>
      <c r="D361" s="31"/>
      <c r="E361" s="25"/>
      <c r="F361" s="25"/>
      <c r="G361" s="25"/>
      <c r="H361" s="25"/>
      <c r="I361" s="25"/>
      <c r="J361" s="25"/>
      <c r="K361" s="25"/>
      <c r="L361" s="25"/>
      <c r="M361" s="25"/>
      <c r="N361" s="25"/>
      <c r="O361" s="25"/>
      <c r="P361" s="25"/>
      <c r="Q361" s="25"/>
      <c r="R361" s="25"/>
      <c r="S361" s="25"/>
      <c r="T361" s="25"/>
      <c r="U361" s="25"/>
      <c r="V361" s="25"/>
      <c r="W361" s="25"/>
    </row>
    <row r="362" spans="2:23" ht="14.25">
      <c r="B362" s="23"/>
      <c r="C362" s="23"/>
      <c r="D362" s="31"/>
      <c r="E362" s="25"/>
      <c r="F362" s="25"/>
      <c r="G362" s="25"/>
      <c r="H362" s="25"/>
      <c r="I362" s="25"/>
      <c r="J362" s="25"/>
      <c r="K362" s="25"/>
      <c r="L362" s="25"/>
      <c r="M362" s="25"/>
      <c r="N362" s="25"/>
      <c r="O362" s="25"/>
      <c r="P362" s="25"/>
      <c r="Q362" s="25"/>
      <c r="R362" s="25"/>
      <c r="S362" s="25"/>
      <c r="T362" s="25"/>
      <c r="U362" s="25"/>
      <c r="V362" s="25"/>
      <c r="W362" s="25"/>
    </row>
    <row r="363" spans="2:23" ht="14.25">
      <c r="B363" s="23"/>
      <c r="C363" s="23"/>
      <c r="D363" s="31"/>
      <c r="E363" s="25"/>
      <c r="F363" s="25"/>
      <c r="G363" s="25"/>
      <c r="H363" s="25"/>
      <c r="I363" s="25"/>
      <c r="J363" s="25"/>
      <c r="K363" s="25"/>
      <c r="L363" s="25"/>
      <c r="M363" s="25"/>
      <c r="N363" s="25"/>
      <c r="O363" s="25"/>
      <c r="P363" s="25"/>
      <c r="Q363" s="25"/>
      <c r="R363" s="25"/>
      <c r="S363" s="25"/>
      <c r="T363" s="25"/>
      <c r="U363" s="25"/>
      <c r="V363" s="25"/>
      <c r="W363" s="25"/>
    </row>
    <row r="364" spans="2:23" ht="14.25">
      <c r="B364" s="23"/>
      <c r="C364" s="23"/>
      <c r="D364" s="31"/>
      <c r="E364" s="25"/>
      <c r="F364" s="25"/>
      <c r="G364" s="25"/>
      <c r="H364" s="25"/>
      <c r="I364" s="25"/>
      <c r="J364" s="25"/>
      <c r="K364" s="25"/>
      <c r="L364" s="25"/>
      <c r="M364" s="25"/>
      <c r="N364" s="25"/>
      <c r="O364" s="25"/>
      <c r="P364" s="25"/>
      <c r="Q364" s="25"/>
      <c r="R364" s="25"/>
      <c r="S364" s="25"/>
      <c r="T364" s="25"/>
      <c r="U364" s="25"/>
      <c r="V364" s="25"/>
      <c r="W364" s="25"/>
    </row>
    <row r="365" spans="2:23" ht="14.25">
      <c r="B365" s="23"/>
      <c r="C365" s="23"/>
      <c r="D365" s="31"/>
      <c r="E365" s="25"/>
      <c r="F365" s="25"/>
      <c r="G365" s="25"/>
      <c r="H365" s="25"/>
      <c r="I365" s="25"/>
      <c r="J365" s="25"/>
      <c r="K365" s="25"/>
      <c r="L365" s="25"/>
      <c r="M365" s="25"/>
      <c r="N365" s="25"/>
      <c r="O365" s="25"/>
      <c r="P365" s="25"/>
      <c r="Q365" s="25"/>
      <c r="R365" s="25"/>
      <c r="S365" s="25"/>
      <c r="T365" s="25"/>
      <c r="U365" s="25"/>
      <c r="V365" s="25"/>
      <c r="W365" s="25"/>
    </row>
    <row r="366" spans="2:23" ht="14.25">
      <c r="B366" s="23"/>
      <c r="C366" s="23"/>
      <c r="D366" s="31"/>
      <c r="E366" s="25"/>
      <c r="F366" s="25"/>
      <c r="G366" s="25"/>
      <c r="H366" s="25"/>
      <c r="I366" s="25"/>
      <c r="J366" s="25"/>
      <c r="K366" s="25"/>
      <c r="L366" s="25"/>
      <c r="M366" s="25"/>
      <c r="N366" s="25"/>
      <c r="O366" s="25"/>
      <c r="P366" s="25"/>
      <c r="Q366" s="25"/>
      <c r="R366" s="25"/>
      <c r="S366" s="25"/>
      <c r="T366" s="25"/>
      <c r="U366" s="25"/>
      <c r="V366" s="25"/>
      <c r="W366" s="25"/>
    </row>
    <row r="367" spans="2:23" ht="14.25">
      <c r="B367" s="23"/>
      <c r="C367" s="23"/>
      <c r="D367" s="31"/>
      <c r="E367" s="25"/>
      <c r="F367" s="25"/>
      <c r="G367" s="25"/>
      <c r="H367" s="25"/>
      <c r="I367" s="25"/>
      <c r="J367" s="25"/>
      <c r="K367" s="25"/>
      <c r="L367" s="25"/>
      <c r="M367" s="25"/>
      <c r="N367" s="25"/>
      <c r="O367" s="25"/>
      <c r="P367" s="25"/>
      <c r="Q367" s="25"/>
      <c r="R367" s="25"/>
      <c r="S367" s="25"/>
      <c r="T367" s="25"/>
      <c r="U367" s="25"/>
      <c r="V367" s="25"/>
      <c r="W367" s="25"/>
    </row>
    <row r="368" spans="2:23" ht="14.25">
      <c r="B368" s="23"/>
      <c r="C368" s="23"/>
      <c r="D368" s="31"/>
      <c r="E368" s="25"/>
      <c r="F368" s="25"/>
      <c r="G368" s="25"/>
      <c r="H368" s="25"/>
      <c r="I368" s="25"/>
      <c r="J368" s="25"/>
      <c r="K368" s="25"/>
      <c r="L368" s="25"/>
      <c r="M368" s="25"/>
      <c r="N368" s="25"/>
      <c r="O368" s="25"/>
      <c r="P368" s="25"/>
      <c r="Q368" s="25"/>
      <c r="R368" s="25"/>
      <c r="S368" s="25"/>
      <c r="T368" s="25"/>
      <c r="U368" s="25"/>
      <c r="V368" s="25"/>
      <c r="W368" s="25"/>
    </row>
    <row r="369" spans="2:23" ht="14.25">
      <c r="B369" s="23"/>
      <c r="C369" s="23"/>
      <c r="D369" s="31"/>
      <c r="E369" s="25"/>
      <c r="F369" s="25"/>
      <c r="G369" s="25"/>
      <c r="H369" s="25"/>
      <c r="I369" s="25"/>
      <c r="J369" s="25"/>
      <c r="K369" s="25"/>
      <c r="L369" s="25"/>
      <c r="M369" s="25"/>
      <c r="N369" s="25"/>
      <c r="O369" s="25"/>
      <c r="P369" s="25"/>
      <c r="Q369" s="25"/>
      <c r="R369" s="25"/>
      <c r="S369" s="25"/>
      <c r="T369" s="25"/>
      <c r="U369" s="25"/>
      <c r="V369" s="25"/>
      <c r="W369" s="25"/>
    </row>
    <row r="370" spans="2:23" ht="14.25">
      <c r="B370" s="23"/>
      <c r="C370" s="23"/>
      <c r="D370" s="31"/>
      <c r="E370" s="25"/>
      <c r="F370" s="25"/>
      <c r="G370" s="25"/>
      <c r="H370" s="25"/>
      <c r="I370" s="25"/>
      <c r="J370" s="25"/>
      <c r="K370" s="25"/>
      <c r="L370" s="25"/>
      <c r="M370" s="25"/>
      <c r="N370" s="25"/>
      <c r="O370" s="25"/>
      <c r="P370" s="25"/>
      <c r="Q370" s="25"/>
      <c r="R370" s="25"/>
      <c r="S370" s="25"/>
      <c r="T370" s="25"/>
      <c r="U370" s="25"/>
      <c r="V370" s="25"/>
      <c r="W370" s="25"/>
    </row>
    <row r="371" spans="2:23" ht="14.25">
      <c r="B371" s="23"/>
      <c r="C371" s="23"/>
      <c r="D371" s="31"/>
      <c r="E371" s="25"/>
      <c r="F371" s="25"/>
      <c r="G371" s="25"/>
      <c r="H371" s="25"/>
      <c r="I371" s="25"/>
      <c r="J371" s="25"/>
      <c r="K371" s="25"/>
      <c r="L371" s="25"/>
      <c r="M371" s="25"/>
      <c r="N371" s="25"/>
      <c r="O371" s="25"/>
      <c r="P371" s="25"/>
      <c r="Q371" s="25"/>
      <c r="R371" s="25"/>
      <c r="S371" s="25"/>
      <c r="T371" s="25"/>
      <c r="U371" s="25"/>
      <c r="V371" s="25"/>
      <c r="W371" s="25"/>
    </row>
    <row r="372" spans="2:23" ht="14.25">
      <c r="B372" s="23"/>
      <c r="C372" s="23"/>
      <c r="D372" s="31"/>
      <c r="E372" s="25"/>
      <c r="F372" s="25"/>
      <c r="G372" s="25"/>
      <c r="H372" s="25"/>
      <c r="I372" s="25"/>
      <c r="J372" s="25"/>
      <c r="K372" s="25"/>
      <c r="L372" s="25"/>
      <c r="M372" s="25"/>
      <c r="N372" s="25"/>
      <c r="O372" s="25"/>
      <c r="P372" s="25"/>
      <c r="Q372" s="25"/>
      <c r="R372" s="25"/>
      <c r="S372" s="25"/>
      <c r="T372" s="25"/>
      <c r="U372" s="25"/>
      <c r="V372" s="25"/>
      <c r="W372" s="25"/>
    </row>
    <row r="373" spans="2:23" ht="14.25">
      <c r="B373" s="23"/>
      <c r="C373" s="23"/>
      <c r="D373" s="31"/>
      <c r="E373" s="25"/>
      <c r="F373" s="25"/>
      <c r="G373" s="25"/>
      <c r="H373" s="25"/>
      <c r="I373" s="25"/>
      <c r="J373" s="25"/>
      <c r="K373" s="25"/>
      <c r="L373" s="25"/>
      <c r="M373" s="25"/>
      <c r="N373" s="25"/>
      <c r="O373" s="25"/>
      <c r="P373" s="25"/>
      <c r="Q373" s="25"/>
      <c r="R373" s="25"/>
      <c r="S373" s="25"/>
      <c r="T373" s="25"/>
      <c r="U373" s="25"/>
      <c r="V373" s="25"/>
      <c r="W373" s="25"/>
    </row>
    <row r="374" spans="2:23" ht="14.25">
      <c r="B374" s="23"/>
      <c r="C374" s="23"/>
      <c r="D374" s="31"/>
      <c r="E374" s="25"/>
      <c r="F374" s="25"/>
      <c r="G374" s="25"/>
      <c r="H374" s="25"/>
      <c r="I374" s="25"/>
      <c r="J374" s="25"/>
      <c r="K374" s="25"/>
      <c r="L374" s="25"/>
      <c r="M374" s="25"/>
      <c r="N374" s="25"/>
      <c r="O374" s="25"/>
      <c r="P374" s="25"/>
      <c r="Q374" s="25"/>
      <c r="R374" s="25"/>
      <c r="S374" s="25"/>
      <c r="T374" s="25"/>
      <c r="U374" s="25"/>
      <c r="V374" s="25"/>
      <c r="W374" s="25"/>
    </row>
    <row r="375" spans="2:23" ht="14.25">
      <c r="B375" s="23"/>
      <c r="C375" s="23"/>
      <c r="D375" s="31"/>
      <c r="E375" s="25"/>
      <c r="F375" s="25"/>
      <c r="G375" s="25"/>
      <c r="H375" s="25"/>
      <c r="I375" s="25"/>
      <c r="J375" s="25"/>
      <c r="K375" s="25"/>
      <c r="L375" s="25"/>
      <c r="M375" s="25"/>
      <c r="N375" s="25"/>
      <c r="O375" s="25"/>
      <c r="P375" s="25"/>
      <c r="Q375" s="25"/>
      <c r="R375" s="25"/>
      <c r="S375" s="25"/>
      <c r="T375" s="25"/>
      <c r="U375" s="25"/>
      <c r="V375" s="25"/>
      <c r="W375" s="25"/>
    </row>
    <row r="376" spans="2:23" ht="14.25">
      <c r="B376" s="23"/>
      <c r="C376" s="23"/>
      <c r="D376" s="31"/>
      <c r="E376" s="25"/>
      <c r="F376" s="25"/>
      <c r="G376" s="25"/>
      <c r="H376" s="25"/>
      <c r="I376" s="25"/>
      <c r="J376" s="25"/>
      <c r="K376" s="25"/>
      <c r="L376" s="25"/>
      <c r="M376" s="25"/>
      <c r="N376" s="25"/>
      <c r="O376" s="25"/>
      <c r="P376" s="25"/>
      <c r="Q376" s="25"/>
      <c r="R376" s="25"/>
      <c r="S376" s="25"/>
      <c r="T376" s="25"/>
      <c r="U376" s="25"/>
      <c r="V376" s="25"/>
      <c r="W376" s="25"/>
    </row>
    <row r="377" spans="2:23" ht="14.25">
      <c r="B377" s="23"/>
      <c r="C377" s="23"/>
      <c r="D377" s="31"/>
      <c r="E377" s="25"/>
      <c r="F377" s="25"/>
      <c r="G377" s="25"/>
      <c r="H377" s="25"/>
      <c r="I377" s="25"/>
      <c r="J377" s="25"/>
      <c r="K377" s="25"/>
      <c r="L377" s="25"/>
      <c r="M377" s="25"/>
      <c r="N377" s="25"/>
      <c r="O377" s="25"/>
      <c r="P377" s="25"/>
      <c r="Q377" s="25"/>
      <c r="R377" s="25"/>
      <c r="S377" s="25"/>
      <c r="T377" s="25"/>
      <c r="U377" s="25"/>
      <c r="V377" s="25"/>
      <c r="W377" s="25"/>
    </row>
    <row r="378" spans="2:23" ht="14.25">
      <c r="B378" s="23"/>
      <c r="C378" s="23"/>
      <c r="D378" s="31"/>
      <c r="E378" s="25"/>
      <c r="F378" s="25"/>
      <c r="G378" s="25"/>
      <c r="H378" s="25"/>
      <c r="I378" s="25"/>
      <c r="J378" s="25"/>
      <c r="K378" s="25"/>
      <c r="L378" s="25"/>
      <c r="M378" s="25"/>
      <c r="N378" s="25"/>
      <c r="O378" s="25"/>
      <c r="P378" s="25"/>
      <c r="Q378" s="25"/>
      <c r="R378" s="25"/>
      <c r="S378" s="25"/>
      <c r="T378" s="25"/>
      <c r="U378" s="25"/>
      <c r="V378" s="25"/>
      <c r="W378" s="25"/>
    </row>
    <row r="379" spans="2:23" ht="14.25">
      <c r="B379" s="23"/>
      <c r="C379" s="23"/>
      <c r="D379" s="31"/>
      <c r="E379" s="25"/>
      <c r="F379" s="25"/>
      <c r="G379" s="25"/>
      <c r="H379" s="25"/>
      <c r="I379" s="25"/>
      <c r="J379" s="25"/>
      <c r="K379" s="25"/>
      <c r="L379" s="25"/>
      <c r="M379" s="25"/>
      <c r="N379" s="25"/>
      <c r="O379" s="25"/>
      <c r="P379" s="25"/>
      <c r="Q379" s="25"/>
      <c r="R379" s="25"/>
      <c r="S379" s="25"/>
      <c r="T379" s="25"/>
      <c r="U379" s="25"/>
      <c r="V379" s="25"/>
      <c r="W379" s="25"/>
    </row>
    <row r="380" spans="2:23" ht="14.25">
      <c r="B380" s="23"/>
      <c r="C380" s="23"/>
      <c r="D380" s="31"/>
      <c r="E380" s="25"/>
      <c r="F380" s="25"/>
      <c r="G380" s="25"/>
      <c r="H380" s="25"/>
      <c r="I380" s="25"/>
      <c r="J380" s="25"/>
      <c r="K380" s="25"/>
      <c r="L380" s="25"/>
      <c r="M380" s="25"/>
      <c r="N380" s="25"/>
      <c r="O380" s="25"/>
      <c r="P380" s="25"/>
      <c r="Q380" s="25"/>
      <c r="R380" s="25"/>
      <c r="S380" s="25"/>
      <c r="T380" s="25"/>
      <c r="U380" s="25"/>
      <c r="V380" s="25"/>
      <c r="W380" s="25"/>
    </row>
    <row r="381" spans="2:23" ht="14.25">
      <c r="B381" s="23"/>
      <c r="C381" s="23"/>
      <c r="D381" s="31"/>
      <c r="E381" s="25"/>
      <c r="F381" s="25"/>
      <c r="G381" s="25"/>
      <c r="H381" s="25"/>
      <c r="I381" s="25"/>
      <c r="J381" s="25"/>
      <c r="K381" s="25"/>
      <c r="L381" s="25"/>
      <c r="M381" s="25"/>
      <c r="N381" s="25"/>
      <c r="O381" s="25"/>
      <c r="P381" s="25"/>
      <c r="Q381" s="25"/>
      <c r="R381" s="25"/>
      <c r="S381" s="25"/>
      <c r="T381" s="25"/>
      <c r="U381" s="25"/>
      <c r="V381" s="25"/>
      <c r="W381" s="25"/>
    </row>
    <row r="382" spans="2:23" ht="14.25">
      <c r="B382" s="23"/>
      <c r="C382" s="23"/>
      <c r="D382" s="31"/>
      <c r="E382" s="25"/>
      <c r="F382" s="25"/>
      <c r="G382" s="25"/>
      <c r="H382" s="25"/>
      <c r="I382" s="25"/>
      <c r="J382" s="25"/>
      <c r="K382" s="25"/>
      <c r="L382" s="25"/>
      <c r="M382" s="25"/>
      <c r="N382" s="25"/>
      <c r="O382" s="25"/>
      <c r="P382" s="25"/>
      <c r="Q382" s="25"/>
      <c r="R382" s="25"/>
      <c r="S382" s="25"/>
      <c r="T382" s="25"/>
      <c r="U382" s="25"/>
      <c r="V382" s="25"/>
      <c r="W382" s="25"/>
    </row>
    <row r="383" spans="2:23" ht="14.25">
      <c r="B383" s="23"/>
      <c r="C383" s="23"/>
      <c r="D383" s="31"/>
      <c r="E383" s="25"/>
      <c r="F383" s="25"/>
      <c r="G383" s="25"/>
      <c r="H383" s="25"/>
      <c r="I383" s="25"/>
      <c r="J383" s="25"/>
      <c r="K383" s="25"/>
      <c r="L383" s="25"/>
      <c r="M383" s="25"/>
      <c r="N383" s="25"/>
      <c r="O383" s="25"/>
      <c r="P383" s="25"/>
      <c r="Q383" s="25"/>
      <c r="R383" s="25"/>
      <c r="S383" s="25"/>
      <c r="T383" s="25"/>
      <c r="U383" s="25"/>
      <c r="V383" s="25"/>
      <c r="W383" s="25"/>
    </row>
    <row r="384" spans="2:23" ht="14.25">
      <c r="B384" s="23"/>
      <c r="C384" s="23"/>
      <c r="D384" s="31"/>
      <c r="E384" s="25"/>
      <c r="F384" s="25"/>
      <c r="G384" s="25"/>
      <c r="H384" s="25"/>
      <c r="I384" s="25"/>
      <c r="J384" s="25"/>
      <c r="K384" s="25"/>
      <c r="L384" s="25"/>
      <c r="M384" s="25"/>
      <c r="N384" s="25"/>
      <c r="O384" s="25"/>
      <c r="P384" s="25"/>
      <c r="Q384" s="25"/>
      <c r="R384" s="25"/>
      <c r="S384" s="25"/>
      <c r="T384" s="25"/>
      <c r="U384" s="25"/>
      <c r="V384" s="25"/>
      <c r="W384" s="25"/>
    </row>
    <row r="385" spans="2:23" ht="14.25">
      <c r="B385" s="23"/>
      <c r="C385" s="23"/>
      <c r="D385" s="31"/>
      <c r="E385" s="25"/>
      <c r="F385" s="25"/>
      <c r="G385" s="25"/>
      <c r="H385" s="25"/>
      <c r="I385" s="25"/>
      <c r="J385" s="25"/>
      <c r="K385" s="25"/>
      <c r="L385" s="25"/>
      <c r="M385" s="25"/>
      <c r="N385" s="25"/>
      <c r="O385" s="25"/>
      <c r="P385" s="25"/>
      <c r="Q385" s="25"/>
      <c r="R385" s="25"/>
      <c r="S385" s="25"/>
      <c r="T385" s="25"/>
      <c r="U385" s="25"/>
      <c r="V385" s="25"/>
      <c r="W385" s="25"/>
    </row>
    <row r="386" spans="2:23" ht="14.25">
      <c r="B386" s="23"/>
      <c r="C386" s="23"/>
      <c r="D386" s="31"/>
      <c r="E386" s="25"/>
      <c r="F386" s="25"/>
      <c r="G386" s="25"/>
      <c r="H386" s="25"/>
      <c r="I386" s="25"/>
      <c r="J386" s="25"/>
      <c r="K386" s="25"/>
      <c r="L386" s="25"/>
      <c r="M386" s="25"/>
      <c r="N386" s="25"/>
      <c r="O386" s="25"/>
      <c r="P386" s="25"/>
      <c r="Q386" s="25"/>
      <c r="R386" s="25"/>
      <c r="S386" s="25"/>
      <c r="T386" s="25"/>
      <c r="U386" s="25"/>
      <c r="V386" s="25"/>
      <c r="W386" s="25"/>
    </row>
    <row r="387" spans="2:23" ht="14.25">
      <c r="B387" s="23"/>
      <c r="C387" s="23"/>
      <c r="D387" s="31"/>
      <c r="E387" s="25"/>
      <c r="F387" s="25"/>
      <c r="G387" s="25"/>
      <c r="H387" s="25"/>
      <c r="I387" s="25"/>
      <c r="J387" s="25"/>
      <c r="K387" s="25"/>
      <c r="L387" s="25"/>
      <c r="M387" s="25"/>
      <c r="N387" s="25"/>
      <c r="O387" s="25"/>
      <c r="P387" s="25"/>
      <c r="Q387" s="25"/>
      <c r="R387" s="25"/>
      <c r="S387" s="25"/>
      <c r="T387" s="25"/>
      <c r="U387" s="25"/>
      <c r="V387" s="25"/>
      <c r="W387" s="25"/>
    </row>
    <row r="388" spans="2:23" ht="14.25">
      <c r="B388" s="23"/>
      <c r="C388" s="23"/>
      <c r="D388" s="31"/>
      <c r="E388" s="25"/>
      <c r="F388" s="25"/>
      <c r="G388" s="25"/>
      <c r="H388" s="25"/>
      <c r="I388" s="25"/>
      <c r="J388" s="25"/>
      <c r="K388" s="25"/>
      <c r="L388" s="25"/>
      <c r="M388" s="25"/>
      <c r="N388" s="25"/>
      <c r="O388" s="25"/>
      <c r="P388" s="25"/>
      <c r="Q388" s="25"/>
      <c r="R388" s="25"/>
      <c r="S388" s="25"/>
      <c r="T388" s="25"/>
      <c r="U388" s="25"/>
      <c r="V388" s="25"/>
      <c r="W388" s="25"/>
    </row>
    <row r="389" spans="2:23" ht="14.25">
      <c r="B389" s="23"/>
      <c r="C389" s="23"/>
      <c r="D389" s="31"/>
      <c r="E389" s="25"/>
      <c r="F389" s="25"/>
      <c r="G389" s="25"/>
      <c r="H389" s="25"/>
      <c r="I389" s="25"/>
      <c r="J389" s="25"/>
      <c r="K389" s="25"/>
      <c r="L389" s="25"/>
      <c r="M389" s="25"/>
      <c r="N389" s="25"/>
      <c r="O389" s="25"/>
      <c r="P389" s="25"/>
      <c r="Q389" s="25"/>
      <c r="R389" s="25"/>
      <c r="S389" s="25"/>
      <c r="T389" s="25"/>
      <c r="U389" s="25"/>
      <c r="V389" s="25"/>
      <c r="W389" s="25"/>
    </row>
    <row r="390" spans="2:23" ht="14.25">
      <c r="B390" s="23"/>
      <c r="C390" s="23"/>
      <c r="D390" s="31"/>
      <c r="E390" s="25"/>
      <c r="F390" s="25"/>
      <c r="G390" s="25"/>
      <c r="H390" s="25"/>
      <c r="I390" s="25"/>
      <c r="J390" s="25"/>
      <c r="K390" s="25"/>
      <c r="L390" s="25"/>
      <c r="M390" s="25"/>
      <c r="N390" s="25"/>
      <c r="O390" s="25"/>
      <c r="P390" s="25"/>
      <c r="Q390" s="25"/>
      <c r="R390" s="25"/>
      <c r="S390" s="25"/>
      <c r="T390" s="25"/>
      <c r="U390" s="25"/>
      <c r="V390" s="25"/>
      <c r="W390" s="25"/>
    </row>
    <row r="391" spans="2:23" ht="14.25">
      <c r="B391" s="23"/>
      <c r="C391" s="23"/>
      <c r="D391" s="31"/>
      <c r="E391" s="25"/>
      <c r="F391" s="25"/>
      <c r="G391" s="25"/>
      <c r="H391" s="25"/>
      <c r="I391" s="25"/>
      <c r="J391" s="25"/>
      <c r="K391" s="25"/>
      <c r="L391" s="25"/>
      <c r="M391" s="25"/>
      <c r="N391" s="25"/>
      <c r="O391" s="25"/>
      <c r="P391" s="25"/>
      <c r="Q391" s="25"/>
      <c r="R391" s="25"/>
      <c r="S391" s="25"/>
      <c r="T391" s="25"/>
      <c r="U391" s="25"/>
      <c r="V391" s="25"/>
      <c r="W391" s="25"/>
    </row>
    <row r="392" spans="2:23" ht="14.25">
      <c r="B392" s="23"/>
      <c r="C392" s="23"/>
      <c r="D392" s="31"/>
      <c r="E392" s="25"/>
      <c r="F392" s="25"/>
      <c r="G392" s="25"/>
      <c r="H392" s="25"/>
      <c r="I392" s="25"/>
      <c r="J392" s="25"/>
      <c r="K392" s="25"/>
      <c r="L392" s="25"/>
      <c r="M392" s="25"/>
      <c r="N392" s="25"/>
      <c r="O392" s="25"/>
      <c r="P392" s="25"/>
      <c r="Q392" s="25"/>
      <c r="R392" s="25"/>
      <c r="S392" s="25"/>
      <c r="T392" s="25"/>
      <c r="U392" s="25"/>
      <c r="V392" s="25"/>
      <c r="W392" s="25"/>
    </row>
    <row r="393" spans="2:23" ht="14.25">
      <c r="B393" s="23"/>
      <c r="C393" s="23"/>
      <c r="D393" s="31"/>
      <c r="E393" s="25"/>
      <c r="F393" s="25"/>
      <c r="G393" s="25"/>
      <c r="H393" s="25"/>
      <c r="I393" s="25"/>
      <c r="J393" s="25"/>
      <c r="K393" s="25"/>
      <c r="L393" s="25"/>
      <c r="M393" s="25"/>
      <c r="N393" s="25"/>
      <c r="O393" s="25"/>
      <c r="P393" s="25"/>
      <c r="Q393" s="25"/>
      <c r="R393" s="25"/>
      <c r="S393" s="25"/>
      <c r="T393" s="25"/>
      <c r="U393" s="25"/>
      <c r="V393" s="25"/>
      <c r="W393" s="25"/>
    </row>
    <row r="394" spans="2:23" ht="14.25">
      <c r="B394" s="23"/>
      <c r="C394" s="23"/>
      <c r="D394" s="31"/>
      <c r="E394" s="25"/>
      <c r="F394" s="25"/>
      <c r="G394" s="25"/>
      <c r="H394" s="25"/>
      <c r="I394" s="25"/>
      <c r="J394" s="25"/>
      <c r="K394" s="25"/>
      <c r="L394" s="25"/>
      <c r="M394" s="25"/>
      <c r="N394" s="25"/>
      <c r="O394" s="25"/>
      <c r="P394" s="25"/>
      <c r="Q394" s="25"/>
      <c r="R394" s="25"/>
      <c r="S394" s="25"/>
      <c r="T394" s="25"/>
      <c r="U394" s="25"/>
      <c r="V394" s="25"/>
      <c r="W394" s="25"/>
    </row>
    <row r="395" spans="2:23" ht="14.25">
      <c r="B395" s="23"/>
      <c r="C395" s="23"/>
      <c r="D395" s="31"/>
      <c r="E395" s="25"/>
      <c r="F395" s="25"/>
      <c r="G395" s="25"/>
      <c r="H395" s="25"/>
      <c r="I395" s="25"/>
      <c r="J395" s="25"/>
      <c r="K395" s="25"/>
      <c r="L395" s="25"/>
      <c r="M395" s="25"/>
      <c r="N395" s="25"/>
      <c r="O395" s="25"/>
      <c r="P395" s="25"/>
      <c r="Q395" s="25"/>
      <c r="R395" s="25"/>
      <c r="S395" s="25"/>
      <c r="T395" s="25"/>
      <c r="U395" s="25"/>
      <c r="V395" s="25"/>
      <c r="W395" s="25"/>
    </row>
    <row r="396" spans="2:23" ht="14.25">
      <c r="B396" s="23"/>
      <c r="C396" s="23"/>
      <c r="D396" s="31"/>
      <c r="E396" s="25"/>
      <c r="F396" s="25"/>
      <c r="G396" s="25"/>
      <c r="H396" s="25"/>
      <c r="I396" s="25"/>
      <c r="J396" s="25"/>
      <c r="K396" s="25"/>
      <c r="L396" s="25"/>
      <c r="M396" s="25"/>
      <c r="N396" s="25"/>
      <c r="O396" s="25"/>
      <c r="P396" s="25"/>
      <c r="Q396" s="25"/>
      <c r="R396" s="25"/>
      <c r="S396" s="25"/>
      <c r="T396" s="25"/>
      <c r="U396" s="25"/>
      <c r="V396" s="25"/>
      <c r="W396" s="25"/>
    </row>
    <row r="397" spans="2:23" ht="14.25">
      <c r="B397" s="23"/>
      <c r="C397" s="23"/>
      <c r="D397" s="31"/>
      <c r="E397" s="25"/>
      <c r="F397" s="25"/>
      <c r="G397" s="25"/>
      <c r="H397" s="25"/>
      <c r="I397" s="25"/>
      <c r="J397" s="25"/>
      <c r="K397" s="25"/>
      <c r="L397" s="25"/>
      <c r="M397" s="25"/>
      <c r="N397" s="25"/>
      <c r="O397" s="25"/>
      <c r="P397" s="25"/>
      <c r="Q397" s="25"/>
      <c r="R397" s="25"/>
      <c r="S397" s="25"/>
      <c r="T397" s="25"/>
      <c r="U397" s="25"/>
      <c r="V397" s="25"/>
      <c r="W397" s="25"/>
    </row>
    <row r="398" spans="2:23" ht="14.25">
      <c r="B398" s="23"/>
      <c r="C398" s="23"/>
      <c r="D398" s="31"/>
      <c r="E398" s="25"/>
      <c r="F398" s="25"/>
      <c r="G398" s="25"/>
      <c r="H398" s="25"/>
      <c r="I398" s="25"/>
      <c r="J398" s="25"/>
      <c r="K398" s="25"/>
      <c r="L398" s="25"/>
      <c r="M398" s="25"/>
      <c r="N398" s="25"/>
      <c r="O398" s="25"/>
      <c r="P398" s="25"/>
      <c r="Q398" s="25"/>
      <c r="R398" s="25"/>
      <c r="S398" s="25"/>
      <c r="T398" s="25"/>
      <c r="U398" s="25"/>
      <c r="V398" s="25"/>
      <c r="W398" s="25"/>
    </row>
    <row r="399" spans="2:23" ht="14.25">
      <c r="B399" s="23"/>
      <c r="C399" s="23"/>
      <c r="D399" s="31"/>
      <c r="E399" s="25"/>
      <c r="F399" s="25"/>
      <c r="G399" s="25"/>
      <c r="H399" s="25"/>
      <c r="I399" s="25"/>
      <c r="J399" s="25"/>
      <c r="K399" s="25"/>
      <c r="L399" s="25"/>
      <c r="M399" s="25"/>
      <c r="N399" s="25"/>
      <c r="O399" s="25"/>
      <c r="P399" s="25"/>
      <c r="Q399" s="25"/>
      <c r="R399" s="25"/>
      <c r="S399" s="25"/>
      <c r="T399" s="25"/>
      <c r="U399" s="25"/>
      <c r="V399" s="25"/>
      <c r="W399" s="25"/>
    </row>
    <row r="400" spans="2:23" ht="14.25">
      <c r="B400" s="23"/>
      <c r="C400" s="23"/>
      <c r="D400" s="31"/>
      <c r="E400" s="25"/>
      <c r="F400" s="25"/>
      <c r="G400" s="25"/>
      <c r="H400" s="25"/>
      <c r="I400" s="25"/>
      <c r="J400" s="25"/>
      <c r="K400" s="25"/>
      <c r="L400" s="25"/>
      <c r="M400" s="25"/>
      <c r="N400" s="25"/>
      <c r="O400" s="25"/>
      <c r="P400" s="25"/>
      <c r="Q400" s="25"/>
      <c r="R400" s="25"/>
      <c r="S400" s="25"/>
      <c r="T400" s="25"/>
      <c r="U400" s="25"/>
      <c r="V400" s="25"/>
      <c r="W400" s="25"/>
    </row>
    <row r="401" spans="2:23" ht="14.25">
      <c r="B401" s="23"/>
      <c r="C401" s="23"/>
      <c r="D401" s="31"/>
      <c r="E401" s="25"/>
      <c r="F401" s="25"/>
      <c r="G401" s="25"/>
      <c r="H401" s="25"/>
      <c r="I401" s="25"/>
      <c r="J401" s="25"/>
      <c r="K401" s="25"/>
      <c r="L401" s="25"/>
      <c r="M401" s="25"/>
      <c r="N401" s="25"/>
      <c r="O401" s="25"/>
      <c r="P401" s="25"/>
      <c r="Q401" s="25"/>
      <c r="R401" s="25"/>
      <c r="S401" s="25"/>
      <c r="T401" s="25"/>
      <c r="U401" s="25"/>
      <c r="V401" s="25"/>
      <c r="W401" s="25"/>
    </row>
    <row r="402" spans="2:23" ht="14.25">
      <c r="B402" s="23"/>
      <c r="C402" s="23"/>
      <c r="D402" s="31"/>
      <c r="E402" s="25"/>
      <c r="F402" s="25"/>
      <c r="G402" s="25"/>
      <c r="H402" s="25"/>
      <c r="I402" s="25"/>
      <c r="J402" s="25"/>
      <c r="K402" s="25"/>
      <c r="L402" s="25"/>
      <c r="M402" s="25"/>
      <c r="N402" s="25"/>
      <c r="O402" s="25"/>
      <c r="P402" s="25"/>
      <c r="Q402" s="25"/>
      <c r="R402" s="25"/>
      <c r="S402" s="25"/>
      <c r="T402" s="25"/>
      <c r="U402" s="25"/>
      <c r="V402" s="25"/>
      <c r="W402" s="25"/>
    </row>
    <row r="403" spans="2:23" ht="14.25">
      <c r="B403" s="23"/>
      <c r="C403" s="23"/>
      <c r="D403" s="31"/>
      <c r="E403" s="25"/>
      <c r="F403" s="25"/>
      <c r="G403" s="25"/>
      <c r="H403" s="25"/>
      <c r="I403" s="25"/>
      <c r="J403" s="25"/>
      <c r="K403" s="25"/>
      <c r="L403" s="25"/>
      <c r="M403" s="25"/>
      <c r="N403" s="25"/>
      <c r="O403" s="25"/>
      <c r="P403" s="25"/>
      <c r="Q403" s="25"/>
      <c r="R403" s="25"/>
      <c r="S403" s="25"/>
      <c r="T403" s="25"/>
      <c r="U403" s="25"/>
      <c r="V403" s="25"/>
      <c r="W403" s="25"/>
    </row>
    <row r="404" spans="2:23" ht="14.25">
      <c r="B404" s="23"/>
      <c r="C404" s="23"/>
      <c r="D404" s="31"/>
      <c r="E404" s="25"/>
      <c r="F404" s="25"/>
      <c r="G404" s="25"/>
      <c r="H404" s="25"/>
      <c r="I404" s="25"/>
      <c r="J404" s="25"/>
      <c r="K404" s="25"/>
      <c r="L404" s="25"/>
      <c r="M404" s="25"/>
      <c r="N404" s="25"/>
      <c r="O404" s="25"/>
      <c r="P404" s="25"/>
      <c r="Q404" s="25"/>
      <c r="R404" s="25"/>
      <c r="S404" s="25"/>
      <c r="T404" s="25"/>
      <c r="U404" s="25"/>
      <c r="V404" s="25"/>
      <c r="W404" s="25"/>
    </row>
    <row r="405" spans="2:23" ht="14.25">
      <c r="B405" s="23"/>
      <c r="C405" s="23"/>
      <c r="D405" s="31"/>
      <c r="E405" s="25"/>
      <c r="F405" s="25"/>
      <c r="G405" s="25"/>
      <c r="H405" s="25"/>
      <c r="I405" s="25"/>
      <c r="J405" s="25"/>
      <c r="K405" s="25"/>
      <c r="L405" s="25"/>
      <c r="M405" s="25"/>
      <c r="N405" s="25"/>
      <c r="O405" s="25"/>
      <c r="P405" s="25"/>
      <c r="Q405" s="25"/>
      <c r="R405" s="25"/>
      <c r="S405" s="25"/>
      <c r="T405" s="25"/>
      <c r="U405" s="25"/>
      <c r="V405" s="25"/>
      <c r="W405" s="25"/>
    </row>
    <row r="406" spans="2:23" ht="14.25">
      <c r="B406" s="23"/>
      <c r="C406" s="23"/>
      <c r="D406" s="31"/>
      <c r="E406" s="25"/>
      <c r="F406" s="25"/>
      <c r="G406" s="25"/>
      <c r="H406" s="25"/>
      <c r="I406" s="25"/>
      <c r="J406" s="25"/>
      <c r="K406" s="25"/>
      <c r="L406" s="25"/>
      <c r="M406" s="25"/>
      <c r="N406" s="25"/>
      <c r="O406" s="25"/>
      <c r="P406" s="25"/>
      <c r="Q406" s="25"/>
      <c r="R406" s="25"/>
      <c r="S406" s="25"/>
      <c r="T406" s="25"/>
      <c r="U406" s="25"/>
      <c r="V406" s="25"/>
      <c r="W406" s="25"/>
    </row>
    <row r="407" spans="2:23" ht="14.25">
      <c r="B407" s="23"/>
      <c r="C407" s="23"/>
      <c r="D407" s="31"/>
      <c r="E407" s="25"/>
      <c r="F407" s="25"/>
      <c r="G407" s="25"/>
      <c r="H407" s="25"/>
      <c r="I407" s="25"/>
      <c r="J407" s="25"/>
      <c r="K407" s="25"/>
      <c r="L407" s="25"/>
      <c r="M407" s="25"/>
      <c r="N407" s="25"/>
      <c r="O407" s="25"/>
      <c r="P407" s="25"/>
      <c r="Q407" s="25"/>
      <c r="R407" s="25"/>
      <c r="S407" s="25"/>
      <c r="T407" s="25"/>
      <c r="U407" s="25"/>
      <c r="V407" s="25"/>
      <c r="W407" s="25"/>
    </row>
    <row r="408" spans="2:23" ht="14.25">
      <c r="B408" s="23"/>
      <c r="C408" s="23"/>
      <c r="D408" s="31"/>
      <c r="E408" s="25"/>
      <c r="F408" s="25"/>
      <c r="G408" s="25"/>
      <c r="H408" s="25"/>
      <c r="I408" s="25"/>
      <c r="J408" s="25"/>
      <c r="K408" s="25"/>
      <c r="L408" s="25"/>
      <c r="M408" s="25"/>
      <c r="N408" s="25"/>
      <c r="O408" s="25"/>
      <c r="P408" s="25"/>
      <c r="Q408" s="25"/>
      <c r="R408" s="25"/>
      <c r="S408" s="25"/>
      <c r="T408" s="25"/>
      <c r="U408" s="25"/>
      <c r="V408" s="25"/>
      <c r="W408" s="25"/>
    </row>
    <row r="409" spans="2:23" ht="14.25">
      <c r="B409" s="23"/>
      <c r="C409" s="23"/>
      <c r="D409" s="31"/>
      <c r="E409" s="25"/>
      <c r="F409" s="25"/>
      <c r="G409" s="25"/>
      <c r="H409" s="25"/>
      <c r="I409" s="25"/>
      <c r="J409" s="25"/>
      <c r="K409" s="25"/>
      <c r="L409" s="25"/>
      <c r="M409" s="25"/>
      <c r="N409" s="25"/>
      <c r="O409" s="25"/>
      <c r="P409" s="25"/>
      <c r="Q409" s="25"/>
      <c r="R409" s="25"/>
      <c r="S409" s="25"/>
      <c r="T409" s="25"/>
      <c r="U409" s="25"/>
      <c r="V409" s="25"/>
      <c r="W409" s="25"/>
    </row>
    <row r="410" spans="2:23" ht="14.25">
      <c r="B410" s="23"/>
      <c r="C410" s="23"/>
      <c r="D410" s="31"/>
      <c r="E410" s="25"/>
      <c r="F410" s="25"/>
      <c r="G410" s="25"/>
      <c r="H410" s="25"/>
      <c r="I410" s="25"/>
      <c r="J410" s="25"/>
      <c r="K410" s="25"/>
      <c r="L410" s="25"/>
      <c r="M410" s="25"/>
      <c r="N410" s="25"/>
      <c r="O410" s="25"/>
      <c r="P410" s="25"/>
      <c r="Q410" s="25"/>
      <c r="R410" s="25"/>
      <c r="S410" s="25"/>
      <c r="T410" s="25"/>
      <c r="U410" s="25"/>
      <c r="V410" s="25"/>
      <c r="W410" s="25"/>
    </row>
    <row r="411" spans="2:23" ht="14.25">
      <c r="B411" s="23"/>
      <c r="C411" s="23"/>
      <c r="D411" s="31"/>
      <c r="E411" s="25"/>
      <c r="F411" s="25"/>
      <c r="G411" s="25"/>
      <c r="H411" s="25"/>
      <c r="I411" s="25"/>
      <c r="J411" s="25"/>
      <c r="K411" s="25"/>
      <c r="L411" s="25"/>
      <c r="M411" s="25"/>
      <c r="N411" s="25"/>
      <c r="O411" s="25"/>
      <c r="P411" s="25"/>
      <c r="Q411" s="25"/>
      <c r="R411" s="25"/>
      <c r="S411" s="25"/>
      <c r="T411" s="25"/>
      <c r="U411" s="25"/>
      <c r="V411" s="25"/>
      <c r="W411" s="25"/>
    </row>
    <row r="412" spans="2:23" ht="14.25">
      <c r="B412" s="23"/>
      <c r="C412" s="23"/>
      <c r="D412" s="31"/>
      <c r="E412" s="25"/>
      <c r="F412" s="25"/>
      <c r="G412" s="25"/>
      <c r="H412" s="25"/>
      <c r="I412" s="25"/>
      <c r="J412" s="25"/>
      <c r="K412" s="25"/>
      <c r="L412" s="25"/>
      <c r="M412" s="25"/>
      <c r="N412" s="25"/>
      <c r="O412" s="25"/>
      <c r="P412" s="25"/>
      <c r="Q412" s="25"/>
      <c r="R412" s="25"/>
      <c r="S412" s="25"/>
      <c r="T412" s="25"/>
      <c r="U412" s="25"/>
      <c r="V412" s="25"/>
      <c r="W412" s="25"/>
    </row>
    <row r="413" spans="2:23" ht="14.25">
      <c r="B413" s="23"/>
      <c r="C413" s="23"/>
      <c r="D413" s="31"/>
      <c r="E413" s="25"/>
      <c r="F413" s="25"/>
      <c r="G413" s="25"/>
      <c r="H413" s="25"/>
      <c r="I413" s="25"/>
      <c r="J413" s="25"/>
      <c r="K413" s="25"/>
      <c r="L413" s="25"/>
      <c r="M413" s="25"/>
      <c r="N413" s="25"/>
      <c r="O413" s="25"/>
      <c r="P413" s="25"/>
      <c r="Q413" s="25"/>
      <c r="R413" s="25"/>
      <c r="S413" s="25"/>
      <c r="T413" s="25"/>
      <c r="U413" s="25"/>
      <c r="V413" s="25"/>
      <c r="W413" s="25"/>
    </row>
    <row r="414" spans="2:23" ht="14.25">
      <c r="B414" s="23"/>
      <c r="C414" s="23"/>
      <c r="D414" s="31"/>
      <c r="E414" s="25"/>
      <c r="F414" s="25"/>
      <c r="G414" s="25"/>
      <c r="H414" s="25"/>
      <c r="I414" s="25"/>
      <c r="J414" s="25"/>
      <c r="K414" s="25"/>
      <c r="L414" s="25"/>
      <c r="M414" s="25"/>
      <c r="N414" s="25"/>
      <c r="O414" s="25"/>
      <c r="P414" s="25"/>
      <c r="Q414" s="25"/>
      <c r="R414" s="25"/>
      <c r="S414" s="25"/>
      <c r="T414" s="25"/>
      <c r="U414" s="25"/>
      <c r="V414" s="25"/>
      <c r="W414" s="25"/>
    </row>
    <row r="415" spans="2:23" ht="14.25">
      <c r="B415" s="23"/>
      <c r="C415" s="23"/>
      <c r="D415" s="31"/>
      <c r="E415" s="25"/>
      <c r="F415" s="25"/>
      <c r="G415" s="25"/>
      <c r="H415" s="25"/>
      <c r="I415" s="25"/>
      <c r="J415" s="25"/>
      <c r="K415" s="25"/>
      <c r="L415" s="25"/>
      <c r="M415" s="25"/>
      <c r="N415" s="25"/>
      <c r="O415" s="25"/>
      <c r="P415" s="25"/>
      <c r="Q415" s="25"/>
      <c r="R415" s="25"/>
      <c r="S415" s="25"/>
      <c r="T415" s="25"/>
      <c r="U415" s="25"/>
      <c r="V415" s="25"/>
      <c r="W415" s="25"/>
    </row>
    <row r="416" spans="2:23" ht="14.25">
      <c r="B416" s="23"/>
      <c r="C416" s="23"/>
      <c r="D416" s="31"/>
      <c r="E416" s="25"/>
      <c r="F416" s="25"/>
      <c r="G416" s="25"/>
      <c r="H416" s="25"/>
      <c r="I416" s="25"/>
      <c r="J416" s="25"/>
      <c r="K416" s="25"/>
      <c r="L416" s="25"/>
      <c r="M416" s="25"/>
      <c r="N416" s="25"/>
      <c r="O416" s="25"/>
      <c r="P416" s="25"/>
      <c r="Q416" s="25"/>
      <c r="R416" s="25"/>
      <c r="S416" s="25"/>
      <c r="T416" s="25"/>
      <c r="U416" s="25"/>
      <c r="V416" s="25"/>
      <c r="W416" s="25"/>
    </row>
    <row r="417" spans="2:23" ht="14.25">
      <c r="B417" s="23"/>
      <c r="C417" s="23"/>
      <c r="D417" s="31"/>
      <c r="E417" s="25"/>
      <c r="F417" s="25"/>
      <c r="G417" s="25"/>
      <c r="H417" s="25"/>
      <c r="I417" s="25"/>
      <c r="J417" s="25"/>
      <c r="K417" s="25"/>
      <c r="L417" s="25"/>
      <c r="M417" s="25"/>
      <c r="N417" s="25"/>
      <c r="O417" s="25"/>
      <c r="P417" s="25"/>
      <c r="Q417" s="25"/>
      <c r="R417" s="25"/>
      <c r="S417" s="25"/>
      <c r="T417" s="25"/>
      <c r="U417" s="25"/>
      <c r="V417" s="25"/>
      <c r="W417" s="25"/>
    </row>
    <row r="418" spans="2:23" ht="14.25">
      <c r="B418" s="23"/>
      <c r="C418" s="23"/>
      <c r="D418" s="31"/>
      <c r="E418" s="25"/>
      <c r="F418" s="25"/>
      <c r="G418" s="25"/>
      <c r="H418" s="25"/>
      <c r="I418" s="25"/>
      <c r="J418" s="25"/>
      <c r="K418" s="25"/>
      <c r="L418" s="25"/>
      <c r="M418" s="25"/>
      <c r="N418" s="25"/>
      <c r="O418" s="25"/>
      <c r="P418" s="25"/>
      <c r="Q418" s="25"/>
      <c r="R418" s="25"/>
      <c r="S418" s="25"/>
      <c r="T418" s="25"/>
      <c r="U418" s="25"/>
      <c r="V418" s="25"/>
      <c r="W418" s="25"/>
    </row>
    <row r="419" spans="2:23" ht="14.25">
      <c r="B419" s="23"/>
      <c r="C419" s="23"/>
      <c r="D419" s="31"/>
      <c r="E419" s="25"/>
      <c r="F419" s="25"/>
      <c r="G419" s="25"/>
      <c r="H419" s="25"/>
      <c r="I419" s="25"/>
      <c r="J419" s="25"/>
      <c r="K419" s="25"/>
      <c r="L419" s="25"/>
      <c r="M419" s="25"/>
      <c r="N419" s="25"/>
      <c r="O419" s="25"/>
      <c r="P419" s="25"/>
      <c r="Q419" s="25"/>
      <c r="R419" s="25"/>
      <c r="S419" s="25"/>
      <c r="T419" s="25"/>
      <c r="U419" s="25"/>
      <c r="V419" s="25"/>
      <c r="W419" s="25"/>
    </row>
    <row r="420" spans="2:23" ht="14.25">
      <c r="B420" s="23"/>
      <c r="C420" s="23"/>
      <c r="D420" s="31"/>
      <c r="E420" s="25"/>
      <c r="F420" s="25"/>
      <c r="G420" s="25"/>
      <c r="H420" s="25"/>
      <c r="I420" s="25"/>
      <c r="J420" s="25"/>
      <c r="K420" s="25"/>
      <c r="L420" s="25"/>
      <c r="M420" s="25"/>
      <c r="N420" s="25"/>
      <c r="O420" s="25"/>
      <c r="P420" s="25"/>
      <c r="Q420" s="25"/>
      <c r="R420" s="25"/>
      <c r="S420" s="25"/>
      <c r="T420" s="25"/>
      <c r="U420" s="25"/>
      <c r="V420" s="25"/>
      <c r="W420" s="25"/>
    </row>
    <row r="421" spans="2:23" ht="14.25">
      <c r="B421" s="23"/>
      <c r="C421" s="23"/>
      <c r="D421" s="31"/>
      <c r="E421" s="25"/>
      <c r="F421" s="25"/>
      <c r="G421" s="25"/>
      <c r="H421" s="25"/>
      <c r="I421" s="25"/>
      <c r="J421" s="25"/>
      <c r="K421" s="25"/>
      <c r="L421" s="25"/>
      <c r="M421" s="25"/>
      <c r="N421" s="25"/>
      <c r="O421" s="25"/>
      <c r="P421" s="25"/>
      <c r="Q421" s="25"/>
      <c r="R421" s="25"/>
      <c r="S421" s="25"/>
      <c r="T421" s="25"/>
      <c r="U421" s="25"/>
      <c r="V421" s="25"/>
      <c r="W421" s="25"/>
    </row>
    <row r="422" spans="2:23" ht="14.25">
      <c r="B422" s="23"/>
      <c r="C422" s="23"/>
      <c r="D422" s="31"/>
      <c r="E422" s="25"/>
      <c r="F422" s="25"/>
      <c r="G422" s="25"/>
      <c r="H422" s="25"/>
      <c r="I422" s="25"/>
      <c r="J422" s="25"/>
      <c r="K422" s="25"/>
      <c r="L422" s="25"/>
      <c r="M422" s="25"/>
      <c r="N422" s="25"/>
      <c r="O422" s="25"/>
      <c r="P422" s="25"/>
      <c r="Q422" s="25"/>
      <c r="R422" s="25"/>
      <c r="S422" s="25"/>
      <c r="T422" s="25"/>
      <c r="U422" s="25"/>
      <c r="V422" s="25"/>
      <c r="W422" s="25"/>
    </row>
    <row r="423" spans="2:23" ht="14.25">
      <c r="B423" s="23"/>
      <c r="C423" s="23"/>
      <c r="D423" s="31"/>
      <c r="E423" s="25"/>
      <c r="F423" s="25"/>
      <c r="G423" s="25"/>
      <c r="H423" s="25"/>
      <c r="I423" s="25"/>
      <c r="J423" s="25"/>
      <c r="K423" s="25"/>
      <c r="L423" s="25"/>
      <c r="M423" s="25"/>
      <c r="N423" s="25"/>
      <c r="O423" s="25"/>
      <c r="P423" s="25"/>
      <c r="Q423" s="25"/>
      <c r="R423" s="25"/>
      <c r="S423" s="25"/>
      <c r="T423" s="25"/>
      <c r="U423" s="25"/>
      <c r="V423" s="25"/>
      <c r="W423" s="25"/>
    </row>
    <row r="424" spans="2:23" ht="14.25">
      <c r="B424" s="23"/>
      <c r="C424" s="23"/>
      <c r="D424" s="31"/>
      <c r="E424" s="25"/>
      <c r="F424" s="25"/>
      <c r="G424" s="25"/>
      <c r="H424" s="25"/>
      <c r="I424" s="25"/>
      <c r="J424" s="25"/>
      <c r="K424" s="25"/>
      <c r="L424" s="25"/>
      <c r="M424" s="25"/>
      <c r="N424" s="25"/>
      <c r="O424" s="25"/>
      <c r="P424" s="25"/>
      <c r="Q424" s="25"/>
      <c r="R424" s="25"/>
      <c r="S424" s="25"/>
      <c r="T424" s="25"/>
      <c r="U424" s="25"/>
      <c r="V424" s="25"/>
      <c r="W424" s="25"/>
    </row>
    <row r="425" spans="2:23" ht="14.25">
      <c r="B425" s="23"/>
      <c r="C425" s="23"/>
      <c r="D425" s="31"/>
      <c r="E425" s="25"/>
      <c r="F425" s="25"/>
      <c r="G425" s="25"/>
      <c r="H425" s="25"/>
      <c r="I425" s="25"/>
      <c r="J425" s="25"/>
      <c r="K425" s="25"/>
      <c r="L425" s="25"/>
      <c r="M425" s="25"/>
      <c r="N425" s="25"/>
      <c r="O425" s="25"/>
      <c r="P425" s="25"/>
      <c r="Q425" s="25"/>
      <c r="R425" s="25"/>
      <c r="S425" s="25"/>
      <c r="T425" s="25"/>
      <c r="U425" s="25"/>
      <c r="V425" s="25"/>
      <c r="W425" s="25"/>
    </row>
    <row r="426" spans="2:23" ht="14.25">
      <c r="B426" s="23"/>
      <c r="C426" s="23"/>
      <c r="D426" s="31"/>
      <c r="E426" s="25"/>
      <c r="F426" s="25"/>
      <c r="G426" s="25"/>
      <c r="H426" s="25"/>
      <c r="I426" s="25"/>
      <c r="J426" s="25"/>
      <c r="K426" s="25"/>
      <c r="L426" s="25"/>
      <c r="M426" s="25"/>
      <c r="N426" s="25"/>
      <c r="O426" s="25"/>
      <c r="P426" s="25"/>
      <c r="Q426" s="25"/>
      <c r="R426" s="25"/>
      <c r="S426" s="25"/>
      <c r="T426" s="25"/>
      <c r="U426" s="25"/>
      <c r="V426" s="25"/>
      <c r="W426" s="25"/>
    </row>
    <row r="427" spans="2:23" ht="14.25">
      <c r="B427" s="23"/>
      <c r="C427" s="23"/>
      <c r="D427" s="31"/>
      <c r="E427" s="25"/>
      <c r="F427" s="25"/>
      <c r="G427" s="25"/>
      <c r="H427" s="25"/>
      <c r="I427" s="25"/>
      <c r="J427" s="25"/>
      <c r="K427" s="25"/>
      <c r="L427" s="25"/>
      <c r="M427" s="25"/>
      <c r="N427" s="25"/>
      <c r="O427" s="25"/>
      <c r="P427" s="25"/>
      <c r="Q427" s="25"/>
      <c r="R427" s="25"/>
      <c r="S427" s="25"/>
      <c r="T427" s="25"/>
      <c r="U427" s="25"/>
      <c r="V427" s="25"/>
      <c r="W427" s="25"/>
    </row>
    <row r="428" spans="2:23" ht="14.25">
      <c r="B428" s="23"/>
      <c r="C428" s="23"/>
      <c r="D428" s="31"/>
      <c r="E428" s="25"/>
      <c r="F428" s="25"/>
      <c r="G428" s="25"/>
      <c r="H428" s="25"/>
      <c r="I428" s="25"/>
      <c r="J428" s="25"/>
      <c r="K428" s="25"/>
      <c r="L428" s="25"/>
      <c r="M428" s="25"/>
      <c r="N428" s="25"/>
      <c r="O428" s="25"/>
      <c r="P428" s="25"/>
      <c r="Q428" s="25"/>
      <c r="R428" s="25"/>
      <c r="S428" s="25"/>
      <c r="T428" s="25"/>
      <c r="U428" s="25"/>
      <c r="V428" s="25"/>
      <c r="W428" s="25"/>
    </row>
    <row r="429" spans="2:23" ht="14.25">
      <c r="B429" s="23"/>
      <c r="C429" s="23"/>
      <c r="D429" s="31"/>
      <c r="E429" s="25"/>
      <c r="F429" s="25"/>
      <c r="G429" s="25"/>
      <c r="H429" s="25"/>
      <c r="I429" s="25"/>
      <c r="J429" s="25"/>
      <c r="K429" s="25"/>
      <c r="L429" s="25"/>
      <c r="M429" s="25"/>
      <c r="N429" s="25"/>
      <c r="O429" s="25"/>
      <c r="P429" s="25"/>
      <c r="Q429" s="25"/>
      <c r="R429" s="25"/>
      <c r="S429" s="25"/>
      <c r="T429" s="25"/>
      <c r="U429" s="25"/>
      <c r="V429" s="25"/>
      <c r="W429" s="25"/>
    </row>
    <row r="430" spans="2:23" ht="14.25">
      <c r="B430" s="23"/>
      <c r="C430" s="23"/>
      <c r="D430" s="31"/>
      <c r="E430" s="25"/>
      <c r="F430" s="25"/>
      <c r="G430" s="25"/>
      <c r="H430" s="25"/>
      <c r="I430" s="25"/>
      <c r="J430" s="25"/>
      <c r="K430" s="25"/>
      <c r="L430" s="25"/>
      <c r="M430" s="25"/>
      <c r="N430" s="25"/>
      <c r="O430" s="25"/>
      <c r="P430" s="25"/>
      <c r="Q430" s="25"/>
      <c r="R430" s="25"/>
      <c r="S430" s="25"/>
      <c r="T430" s="25"/>
      <c r="U430" s="25"/>
      <c r="V430" s="25"/>
      <c r="W430" s="25"/>
    </row>
    <row r="431" spans="2:23" ht="14.25">
      <c r="B431" s="23"/>
      <c r="C431" s="23"/>
      <c r="D431" s="31"/>
      <c r="E431" s="25"/>
      <c r="F431" s="25"/>
      <c r="G431" s="25"/>
      <c r="H431" s="25"/>
      <c r="I431" s="25"/>
      <c r="J431" s="25"/>
      <c r="K431" s="25"/>
      <c r="L431" s="25"/>
      <c r="M431" s="25"/>
      <c r="N431" s="25"/>
      <c r="O431" s="25"/>
      <c r="P431" s="25"/>
      <c r="Q431" s="25"/>
      <c r="R431" s="25"/>
      <c r="S431" s="25"/>
      <c r="T431" s="25"/>
      <c r="U431" s="25"/>
      <c r="V431" s="25"/>
      <c r="W431" s="25"/>
    </row>
    <row r="432" spans="2:23" ht="14.25">
      <c r="B432" s="23"/>
      <c r="C432" s="23"/>
      <c r="D432" s="31"/>
      <c r="E432" s="25"/>
      <c r="F432" s="25"/>
      <c r="G432" s="25"/>
      <c r="H432" s="25"/>
      <c r="I432" s="25"/>
      <c r="J432" s="25"/>
      <c r="K432" s="25"/>
      <c r="L432" s="25"/>
      <c r="M432" s="25"/>
      <c r="N432" s="25"/>
      <c r="O432" s="25"/>
      <c r="P432" s="25"/>
      <c r="Q432" s="25"/>
      <c r="R432" s="25"/>
      <c r="S432" s="25"/>
      <c r="T432" s="25"/>
      <c r="U432" s="25"/>
      <c r="V432" s="25"/>
      <c r="W432" s="25"/>
    </row>
    <row r="433" spans="2:23" ht="14.25">
      <c r="B433" s="23"/>
      <c r="C433" s="23"/>
      <c r="D433" s="31"/>
      <c r="E433" s="25"/>
      <c r="F433" s="25"/>
      <c r="G433" s="25"/>
      <c r="H433" s="25"/>
      <c r="I433" s="25"/>
      <c r="J433" s="25"/>
      <c r="K433" s="25"/>
      <c r="L433" s="25"/>
      <c r="M433" s="25"/>
      <c r="N433" s="25"/>
      <c r="O433" s="25"/>
      <c r="P433" s="25"/>
      <c r="Q433" s="25"/>
      <c r="R433" s="25"/>
      <c r="S433" s="25"/>
      <c r="T433" s="25"/>
      <c r="U433" s="25"/>
      <c r="V433" s="25"/>
      <c r="W433" s="25"/>
    </row>
    <row r="434" spans="2:23" ht="14.25">
      <c r="B434" s="23"/>
      <c r="C434" s="23"/>
      <c r="D434" s="31"/>
      <c r="E434" s="25"/>
      <c r="F434" s="25"/>
      <c r="G434" s="25"/>
      <c r="H434" s="25"/>
      <c r="I434" s="25"/>
      <c r="J434" s="25"/>
      <c r="K434" s="25"/>
      <c r="L434" s="25"/>
      <c r="M434" s="25"/>
      <c r="N434" s="25"/>
      <c r="O434" s="25"/>
      <c r="P434" s="25"/>
      <c r="Q434" s="25"/>
      <c r="R434" s="25"/>
      <c r="S434" s="25"/>
      <c r="T434" s="25"/>
      <c r="U434" s="25"/>
      <c r="V434" s="25"/>
      <c r="W434" s="25"/>
    </row>
    <row r="435" spans="2:23" ht="14.25">
      <c r="B435" s="23"/>
      <c r="C435" s="23"/>
      <c r="D435" s="31"/>
      <c r="E435" s="25"/>
      <c r="F435" s="25"/>
      <c r="G435" s="25"/>
      <c r="H435" s="25"/>
      <c r="I435" s="25"/>
      <c r="J435" s="25"/>
      <c r="K435" s="25"/>
      <c r="L435" s="25"/>
      <c r="M435" s="25"/>
      <c r="N435" s="25"/>
      <c r="O435" s="25"/>
      <c r="P435" s="25"/>
      <c r="Q435" s="25"/>
      <c r="R435" s="25"/>
      <c r="S435" s="25"/>
      <c r="T435" s="25"/>
      <c r="U435" s="25"/>
      <c r="V435" s="25"/>
      <c r="W435" s="25"/>
    </row>
    <row r="436" spans="2:23" ht="14.25">
      <c r="B436" s="23"/>
      <c r="C436" s="23"/>
      <c r="D436" s="31"/>
      <c r="E436" s="25"/>
      <c r="F436" s="25"/>
      <c r="G436" s="25"/>
      <c r="H436" s="25"/>
      <c r="I436" s="25"/>
      <c r="J436" s="25"/>
      <c r="K436" s="25"/>
      <c r="L436" s="25"/>
      <c r="M436" s="25"/>
      <c r="N436" s="25"/>
      <c r="O436" s="25"/>
      <c r="P436" s="25"/>
      <c r="Q436" s="25"/>
      <c r="R436" s="25"/>
      <c r="S436" s="25"/>
      <c r="T436" s="25"/>
      <c r="U436" s="25"/>
      <c r="V436" s="25"/>
      <c r="W436" s="25"/>
    </row>
    <row r="437" spans="2:23" ht="14.25">
      <c r="B437" s="23"/>
      <c r="C437" s="23"/>
      <c r="D437" s="31"/>
      <c r="E437" s="25"/>
      <c r="F437" s="25"/>
      <c r="G437" s="25"/>
      <c r="H437" s="25"/>
      <c r="I437" s="25"/>
      <c r="J437" s="25"/>
      <c r="K437" s="25"/>
      <c r="L437" s="25"/>
      <c r="M437" s="25"/>
      <c r="N437" s="25"/>
      <c r="O437" s="25"/>
      <c r="P437" s="25"/>
      <c r="Q437" s="25"/>
      <c r="R437" s="25"/>
      <c r="S437" s="25"/>
      <c r="T437" s="25"/>
      <c r="U437" s="25"/>
      <c r="V437" s="25"/>
      <c r="W437" s="25"/>
    </row>
    <row r="438" spans="2:23" ht="14.25">
      <c r="B438" s="23"/>
      <c r="C438" s="23"/>
      <c r="D438" s="31"/>
      <c r="E438" s="25"/>
      <c r="F438" s="25"/>
      <c r="G438" s="25"/>
      <c r="H438" s="25"/>
      <c r="I438" s="25"/>
      <c r="J438" s="25"/>
      <c r="K438" s="25"/>
      <c r="L438" s="25"/>
      <c r="M438" s="25"/>
      <c r="N438" s="25"/>
      <c r="O438" s="25"/>
      <c r="P438" s="25"/>
      <c r="Q438" s="25"/>
      <c r="R438" s="25"/>
      <c r="S438" s="25"/>
      <c r="T438" s="25"/>
      <c r="U438" s="25"/>
      <c r="V438" s="25"/>
      <c r="W438" s="25"/>
    </row>
    <row r="439" spans="2:23" ht="14.25">
      <c r="B439" s="23"/>
      <c r="C439" s="23"/>
      <c r="D439" s="31"/>
      <c r="E439" s="25"/>
      <c r="F439" s="25"/>
      <c r="G439" s="25"/>
      <c r="H439" s="25"/>
      <c r="I439" s="25"/>
      <c r="J439" s="25"/>
      <c r="K439" s="25"/>
      <c r="L439" s="25"/>
      <c r="M439" s="25"/>
      <c r="N439" s="25"/>
      <c r="O439" s="25"/>
      <c r="P439" s="25"/>
      <c r="Q439" s="25"/>
      <c r="R439" s="25"/>
      <c r="S439" s="25"/>
      <c r="T439" s="25"/>
      <c r="U439" s="25"/>
      <c r="V439" s="25"/>
      <c r="W439" s="25"/>
    </row>
    <row r="440" spans="2:23" ht="14.25">
      <c r="B440" s="23"/>
      <c r="C440" s="23"/>
      <c r="D440" s="31"/>
      <c r="E440" s="25"/>
      <c r="F440" s="25"/>
      <c r="G440" s="25"/>
      <c r="H440" s="25"/>
      <c r="I440" s="25"/>
      <c r="J440" s="25"/>
      <c r="K440" s="25"/>
      <c r="L440" s="25"/>
      <c r="M440" s="25"/>
      <c r="N440" s="25"/>
      <c r="O440" s="25"/>
      <c r="P440" s="25"/>
      <c r="Q440" s="25"/>
      <c r="R440" s="25"/>
      <c r="S440" s="25"/>
      <c r="T440" s="25"/>
      <c r="U440" s="25"/>
      <c r="V440" s="25"/>
      <c r="W440" s="25"/>
    </row>
    <row r="441" spans="2:23" ht="14.25">
      <c r="B441" s="23"/>
      <c r="C441" s="23"/>
      <c r="D441" s="31"/>
      <c r="E441" s="25"/>
      <c r="F441" s="25"/>
      <c r="G441" s="25"/>
      <c r="H441" s="25"/>
      <c r="I441" s="25"/>
      <c r="J441" s="25"/>
      <c r="K441" s="25"/>
      <c r="L441" s="25"/>
      <c r="M441" s="25"/>
      <c r="N441" s="25"/>
      <c r="O441" s="25"/>
      <c r="P441" s="25"/>
      <c r="Q441" s="25"/>
      <c r="R441" s="25"/>
      <c r="S441" s="25"/>
      <c r="T441" s="25"/>
      <c r="U441" s="25"/>
      <c r="V441" s="25"/>
      <c r="W441" s="25"/>
    </row>
    <row r="442" spans="2:23" ht="14.25">
      <c r="B442" s="23"/>
      <c r="C442" s="23"/>
      <c r="D442" s="31"/>
      <c r="E442" s="25"/>
      <c r="F442" s="25"/>
      <c r="G442" s="25"/>
      <c r="H442" s="25"/>
      <c r="I442" s="25"/>
      <c r="J442" s="25"/>
      <c r="K442" s="25"/>
      <c r="L442" s="25"/>
      <c r="M442" s="25"/>
      <c r="N442" s="25"/>
      <c r="O442" s="25"/>
      <c r="P442" s="25"/>
      <c r="Q442" s="25"/>
      <c r="R442" s="25"/>
      <c r="S442" s="25"/>
      <c r="T442" s="25"/>
      <c r="U442" s="25"/>
      <c r="V442" s="25"/>
      <c r="W442" s="25"/>
    </row>
    <row r="443" spans="2:23" ht="14.25">
      <c r="B443" s="23"/>
      <c r="C443" s="23"/>
      <c r="D443" s="31"/>
      <c r="E443" s="25"/>
      <c r="F443" s="25"/>
      <c r="G443" s="25"/>
      <c r="H443" s="25"/>
      <c r="I443" s="25"/>
      <c r="J443" s="25"/>
      <c r="K443" s="25"/>
      <c r="L443" s="25"/>
      <c r="M443" s="25"/>
      <c r="N443" s="25"/>
      <c r="O443" s="25"/>
      <c r="P443" s="25"/>
      <c r="Q443" s="25"/>
      <c r="R443" s="25"/>
      <c r="S443" s="25"/>
      <c r="T443" s="25"/>
      <c r="U443" s="25"/>
      <c r="V443" s="25"/>
      <c r="W443" s="25"/>
    </row>
    <row r="444" spans="2:23" ht="14.25">
      <c r="B444" s="23"/>
      <c r="C444" s="23"/>
      <c r="D444" s="31"/>
      <c r="E444" s="25"/>
      <c r="F444" s="25"/>
      <c r="G444" s="25"/>
      <c r="H444" s="25"/>
      <c r="I444" s="25"/>
      <c r="J444" s="25"/>
      <c r="K444" s="25"/>
      <c r="L444" s="25"/>
      <c r="M444" s="25"/>
      <c r="N444" s="25"/>
      <c r="O444" s="25"/>
      <c r="P444" s="25"/>
      <c r="Q444" s="25"/>
      <c r="R444" s="25"/>
      <c r="S444" s="25"/>
      <c r="T444" s="25"/>
      <c r="U444" s="25"/>
      <c r="V444" s="25"/>
      <c r="W444" s="25"/>
    </row>
    <row r="445" spans="2:23" ht="14.25">
      <c r="B445" s="23"/>
      <c r="C445" s="23"/>
      <c r="D445" s="31"/>
      <c r="E445" s="25"/>
      <c r="F445" s="25"/>
      <c r="G445" s="25"/>
      <c r="H445" s="25"/>
      <c r="I445" s="25"/>
      <c r="J445" s="25"/>
      <c r="K445" s="25"/>
      <c r="L445" s="25"/>
      <c r="M445" s="25"/>
      <c r="N445" s="25"/>
      <c r="O445" s="25"/>
      <c r="P445" s="25"/>
      <c r="Q445" s="25"/>
      <c r="R445" s="25"/>
      <c r="S445" s="25"/>
      <c r="T445" s="25"/>
      <c r="U445" s="25"/>
      <c r="V445" s="25"/>
      <c r="W445" s="25"/>
    </row>
    <row r="446" spans="2:23" ht="14.25">
      <c r="B446" s="23"/>
      <c r="C446" s="23"/>
      <c r="D446" s="31"/>
      <c r="E446" s="25"/>
      <c r="F446" s="25"/>
      <c r="G446" s="25"/>
      <c r="H446" s="25"/>
      <c r="I446" s="25"/>
      <c r="J446" s="25"/>
      <c r="K446" s="25"/>
      <c r="L446" s="25"/>
      <c r="M446" s="25"/>
      <c r="N446" s="25"/>
      <c r="O446" s="25"/>
      <c r="P446" s="25"/>
      <c r="Q446" s="25"/>
      <c r="R446" s="25"/>
      <c r="S446" s="25"/>
      <c r="T446" s="25"/>
      <c r="U446" s="25"/>
      <c r="V446" s="25"/>
      <c r="W446" s="25"/>
    </row>
    <row r="447" spans="2:23" ht="14.25">
      <c r="B447" s="23"/>
      <c r="C447" s="23"/>
      <c r="D447" s="31"/>
      <c r="E447" s="25"/>
      <c r="F447" s="25"/>
      <c r="G447" s="25"/>
      <c r="H447" s="25"/>
      <c r="I447" s="25"/>
      <c r="J447" s="25"/>
      <c r="K447" s="25"/>
      <c r="L447" s="25"/>
      <c r="M447" s="25"/>
      <c r="N447" s="25"/>
      <c r="O447" s="25"/>
      <c r="P447" s="25"/>
      <c r="Q447" s="25"/>
      <c r="R447" s="25"/>
      <c r="S447" s="25"/>
      <c r="T447" s="25"/>
      <c r="U447" s="25"/>
      <c r="V447" s="25"/>
      <c r="W447" s="25"/>
    </row>
    <row r="448" spans="2:23" ht="14.25">
      <c r="B448" s="23"/>
      <c r="C448" s="23"/>
      <c r="D448" s="31"/>
      <c r="E448" s="25"/>
      <c r="F448" s="25"/>
      <c r="G448" s="25"/>
      <c r="H448" s="25"/>
      <c r="I448" s="25"/>
      <c r="J448" s="25"/>
      <c r="K448" s="25"/>
      <c r="L448" s="25"/>
      <c r="M448" s="25"/>
      <c r="N448" s="25"/>
      <c r="O448" s="25"/>
      <c r="P448" s="25"/>
      <c r="Q448" s="25"/>
      <c r="R448" s="25"/>
      <c r="S448" s="25"/>
      <c r="T448" s="25"/>
      <c r="U448" s="25"/>
      <c r="V448" s="25"/>
      <c r="W448" s="25"/>
    </row>
    <row r="449" spans="2:23" ht="14.25">
      <c r="B449" s="23"/>
      <c r="C449" s="23"/>
      <c r="D449" s="31"/>
      <c r="E449" s="25"/>
      <c r="F449" s="25"/>
      <c r="G449" s="25"/>
      <c r="H449" s="25"/>
      <c r="I449" s="25"/>
      <c r="J449" s="25"/>
      <c r="K449" s="25"/>
      <c r="L449" s="25"/>
      <c r="M449" s="25"/>
      <c r="N449" s="25"/>
      <c r="O449" s="25"/>
      <c r="P449" s="25"/>
      <c r="Q449" s="25"/>
      <c r="R449" s="25"/>
      <c r="S449" s="25"/>
      <c r="T449" s="25"/>
      <c r="U449" s="25"/>
      <c r="V449" s="25"/>
      <c r="W449" s="25"/>
    </row>
    <row r="450" spans="2:23" ht="14.25">
      <c r="B450" s="23"/>
      <c r="C450" s="23"/>
      <c r="D450" s="31"/>
      <c r="E450" s="25"/>
      <c r="F450" s="25"/>
      <c r="G450" s="25"/>
      <c r="H450" s="25"/>
      <c r="I450" s="25"/>
      <c r="J450" s="25"/>
      <c r="K450" s="25"/>
      <c r="L450" s="25"/>
      <c r="M450" s="25"/>
      <c r="N450" s="25"/>
      <c r="O450" s="25"/>
      <c r="P450" s="25"/>
      <c r="Q450" s="25"/>
      <c r="R450" s="25"/>
      <c r="S450" s="25"/>
      <c r="T450" s="25"/>
      <c r="U450" s="25"/>
      <c r="V450" s="25"/>
      <c r="W450" s="25"/>
    </row>
    <row r="451" spans="2:23" ht="14.25">
      <c r="B451" s="23"/>
      <c r="C451" s="23"/>
      <c r="D451" s="31"/>
      <c r="E451" s="25"/>
      <c r="F451" s="25"/>
      <c r="G451" s="25"/>
      <c r="H451" s="25"/>
      <c r="I451" s="25"/>
      <c r="J451" s="25"/>
      <c r="K451" s="25"/>
      <c r="L451" s="25"/>
      <c r="M451" s="25"/>
      <c r="N451" s="25"/>
      <c r="O451" s="25"/>
      <c r="P451" s="25"/>
      <c r="Q451" s="25"/>
      <c r="R451" s="25"/>
      <c r="S451" s="25"/>
      <c r="T451" s="25"/>
      <c r="U451" s="25"/>
      <c r="V451" s="25"/>
      <c r="W451" s="25"/>
    </row>
    <row r="452" spans="2:23" ht="14.25">
      <c r="B452" s="23"/>
      <c r="C452" s="23"/>
      <c r="D452" s="31"/>
      <c r="E452" s="25"/>
      <c r="F452" s="25"/>
      <c r="G452" s="25"/>
      <c r="H452" s="25"/>
      <c r="I452" s="25"/>
      <c r="J452" s="25"/>
      <c r="K452" s="25"/>
      <c r="L452" s="25"/>
      <c r="M452" s="25"/>
      <c r="N452" s="25"/>
      <c r="O452" s="25"/>
      <c r="P452" s="25"/>
      <c r="Q452" s="25"/>
      <c r="R452" s="25"/>
      <c r="S452" s="25"/>
      <c r="T452" s="25"/>
      <c r="U452" s="25"/>
      <c r="V452" s="25"/>
      <c r="W452" s="25"/>
    </row>
    <row r="453" spans="2:23" ht="14.25">
      <c r="B453" s="23"/>
      <c r="C453" s="23"/>
      <c r="D453" s="31"/>
      <c r="E453" s="25"/>
      <c r="F453" s="25"/>
      <c r="G453" s="25"/>
      <c r="H453" s="25"/>
      <c r="I453" s="25"/>
      <c r="J453" s="25"/>
      <c r="K453" s="25"/>
      <c r="L453" s="25"/>
      <c r="M453" s="25"/>
      <c r="N453" s="25"/>
      <c r="O453" s="25"/>
      <c r="P453" s="25"/>
      <c r="Q453" s="25"/>
      <c r="R453" s="25"/>
      <c r="S453" s="25"/>
      <c r="T453" s="25"/>
      <c r="U453" s="25"/>
      <c r="V453" s="25"/>
      <c r="W453" s="25"/>
    </row>
    <row r="454" spans="2:23" ht="14.25">
      <c r="B454" s="23"/>
      <c r="C454" s="23"/>
      <c r="D454" s="31"/>
      <c r="E454" s="25"/>
      <c r="F454" s="25"/>
      <c r="G454" s="25"/>
      <c r="H454" s="25"/>
      <c r="I454" s="25"/>
      <c r="J454" s="25"/>
      <c r="K454" s="25"/>
      <c r="L454" s="25"/>
      <c r="M454" s="25"/>
      <c r="N454" s="25"/>
      <c r="O454" s="25"/>
      <c r="P454" s="25"/>
      <c r="Q454" s="25"/>
      <c r="R454" s="25"/>
      <c r="S454" s="25"/>
      <c r="T454" s="25"/>
      <c r="U454" s="25"/>
      <c r="V454" s="25"/>
      <c r="W454" s="25"/>
    </row>
    <row r="455" spans="2:23" ht="14.25">
      <c r="B455" s="23"/>
      <c r="C455" s="23"/>
      <c r="D455" s="31"/>
      <c r="E455" s="25"/>
      <c r="F455" s="25"/>
      <c r="G455" s="25"/>
      <c r="H455" s="25"/>
      <c r="I455" s="25"/>
      <c r="J455" s="25"/>
      <c r="K455" s="25"/>
      <c r="L455" s="25"/>
      <c r="M455" s="25"/>
      <c r="N455" s="25"/>
      <c r="O455" s="25"/>
      <c r="P455" s="25"/>
      <c r="Q455" s="25"/>
      <c r="R455" s="25"/>
      <c r="S455" s="25"/>
      <c r="T455" s="25"/>
      <c r="U455" s="25"/>
      <c r="V455" s="25"/>
      <c r="W455" s="25"/>
    </row>
    <row r="456" spans="2:23" ht="14.25">
      <c r="B456" s="23"/>
      <c r="C456" s="23"/>
      <c r="D456" s="31"/>
      <c r="E456" s="25"/>
      <c r="F456" s="25"/>
      <c r="G456" s="25"/>
      <c r="H456" s="25"/>
      <c r="I456" s="25"/>
      <c r="J456" s="25"/>
      <c r="K456" s="25"/>
      <c r="L456" s="25"/>
      <c r="M456" s="25"/>
      <c r="N456" s="25"/>
      <c r="O456" s="25"/>
      <c r="P456" s="25"/>
      <c r="Q456" s="25"/>
      <c r="R456" s="25"/>
      <c r="S456" s="25"/>
      <c r="T456" s="25"/>
      <c r="U456" s="25"/>
      <c r="V456" s="25"/>
      <c r="W456" s="25"/>
    </row>
    <row r="457" spans="2:23" ht="14.25">
      <c r="B457" s="23"/>
      <c r="C457" s="23"/>
      <c r="D457" s="31"/>
      <c r="E457" s="25"/>
      <c r="F457" s="25"/>
      <c r="G457" s="25"/>
      <c r="H457" s="25"/>
      <c r="I457" s="25"/>
      <c r="J457" s="25"/>
      <c r="K457" s="25"/>
      <c r="L457" s="25"/>
      <c r="M457" s="25"/>
      <c r="N457" s="25"/>
      <c r="O457" s="25"/>
      <c r="P457" s="25"/>
      <c r="Q457" s="25"/>
      <c r="R457" s="25"/>
      <c r="S457" s="25"/>
      <c r="T457" s="25"/>
      <c r="U457" s="25"/>
      <c r="V457" s="25"/>
      <c r="W457" s="25"/>
    </row>
    <row r="458" spans="2:23" ht="14.25">
      <c r="B458" s="23"/>
      <c r="C458" s="23"/>
      <c r="D458" s="31"/>
      <c r="E458" s="25"/>
      <c r="F458" s="25"/>
      <c r="G458" s="25"/>
      <c r="H458" s="25"/>
      <c r="I458" s="25"/>
      <c r="J458" s="25"/>
      <c r="K458" s="25"/>
      <c r="L458" s="25"/>
      <c r="M458" s="25"/>
      <c r="N458" s="25"/>
      <c r="O458" s="25"/>
      <c r="P458" s="25"/>
      <c r="Q458" s="25"/>
      <c r="R458" s="25"/>
      <c r="S458" s="25"/>
      <c r="T458" s="25"/>
      <c r="U458" s="25"/>
      <c r="V458" s="25"/>
      <c r="W458" s="25"/>
    </row>
    <row r="459" spans="2:23" ht="14.25">
      <c r="B459" s="23"/>
      <c r="C459" s="23"/>
      <c r="D459" s="31"/>
      <c r="E459" s="25"/>
      <c r="F459" s="25"/>
      <c r="G459" s="25"/>
      <c r="H459" s="25"/>
      <c r="I459" s="25"/>
      <c r="J459" s="25"/>
      <c r="K459" s="25"/>
      <c r="L459" s="25"/>
      <c r="M459" s="25"/>
      <c r="N459" s="25"/>
      <c r="O459" s="25"/>
      <c r="P459" s="25"/>
      <c r="Q459" s="25"/>
      <c r="R459" s="25"/>
      <c r="S459" s="25"/>
      <c r="T459" s="25"/>
      <c r="U459" s="25"/>
      <c r="V459" s="25"/>
      <c r="W459" s="25"/>
    </row>
    <row r="460" spans="2:23" ht="14.25">
      <c r="B460" s="23"/>
      <c r="C460" s="23"/>
      <c r="D460" s="31"/>
      <c r="E460" s="25"/>
      <c r="F460" s="25"/>
      <c r="G460" s="25"/>
      <c r="H460" s="25"/>
      <c r="I460" s="25"/>
      <c r="J460" s="25"/>
      <c r="K460" s="25"/>
      <c r="L460" s="25"/>
      <c r="M460" s="25"/>
      <c r="N460" s="25"/>
      <c r="O460" s="25"/>
      <c r="P460" s="25"/>
      <c r="Q460" s="25"/>
      <c r="R460" s="25"/>
      <c r="S460" s="25"/>
      <c r="T460" s="25"/>
      <c r="U460" s="25"/>
      <c r="V460" s="25"/>
      <c r="W460" s="25"/>
    </row>
    <row r="461" spans="2:23" ht="14.25">
      <c r="B461" s="23"/>
      <c r="C461" s="23"/>
      <c r="D461" s="31"/>
      <c r="E461" s="25"/>
      <c r="F461" s="25"/>
      <c r="G461" s="25"/>
      <c r="H461" s="25"/>
      <c r="I461" s="25"/>
      <c r="J461" s="25"/>
      <c r="K461" s="25"/>
      <c r="L461" s="25"/>
      <c r="M461" s="25"/>
      <c r="N461" s="25"/>
      <c r="O461" s="25"/>
      <c r="P461" s="25"/>
      <c r="Q461" s="25"/>
      <c r="R461" s="25"/>
      <c r="S461" s="25"/>
      <c r="T461" s="25"/>
      <c r="U461" s="25"/>
      <c r="V461" s="25"/>
      <c r="W461" s="25"/>
    </row>
    <row r="462" spans="2:23" ht="14.25">
      <c r="B462" s="23"/>
      <c r="C462" s="23"/>
      <c r="D462" s="31"/>
      <c r="E462" s="25"/>
      <c r="F462" s="25"/>
      <c r="G462" s="25"/>
      <c r="H462" s="25"/>
      <c r="I462" s="25"/>
      <c r="J462" s="25"/>
      <c r="K462" s="25"/>
      <c r="L462" s="25"/>
      <c r="M462" s="25"/>
      <c r="N462" s="25"/>
      <c r="O462" s="25"/>
      <c r="P462" s="25"/>
      <c r="Q462" s="25"/>
      <c r="R462" s="25"/>
      <c r="S462" s="25"/>
      <c r="T462" s="25"/>
      <c r="U462" s="25"/>
      <c r="V462" s="25"/>
      <c r="W462" s="25"/>
    </row>
    <row r="463" spans="2:23" ht="14.25">
      <c r="B463" s="23"/>
      <c r="C463" s="23"/>
      <c r="D463" s="31"/>
      <c r="E463" s="25"/>
      <c r="F463" s="25"/>
      <c r="G463" s="25"/>
      <c r="H463" s="25"/>
      <c r="I463" s="25"/>
      <c r="J463" s="25"/>
      <c r="K463" s="25"/>
      <c r="L463" s="25"/>
      <c r="M463" s="25"/>
      <c r="N463" s="25"/>
      <c r="O463" s="25"/>
      <c r="P463" s="25"/>
      <c r="Q463" s="25"/>
      <c r="R463" s="25"/>
      <c r="S463" s="25"/>
      <c r="T463" s="25"/>
      <c r="U463" s="25"/>
      <c r="V463" s="25"/>
      <c r="W463" s="25"/>
    </row>
    <row r="464" spans="2:23" ht="14.25">
      <c r="B464" s="23"/>
      <c r="C464" s="23"/>
      <c r="D464" s="31"/>
      <c r="E464" s="25"/>
      <c r="F464" s="25"/>
      <c r="G464" s="25"/>
      <c r="H464" s="25"/>
      <c r="I464" s="25"/>
      <c r="J464" s="25"/>
      <c r="K464" s="25"/>
      <c r="L464" s="25"/>
      <c r="M464" s="25"/>
      <c r="N464" s="25"/>
      <c r="O464" s="25"/>
      <c r="P464" s="25"/>
      <c r="Q464" s="25"/>
      <c r="R464" s="25"/>
      <c r="S464" s="25"/>
      <c r="T464" s="25"/>
      <c r="U464" s="25"/>
      <c r="V464" s="25"/>
      <c r="W464" s="25"/>
    </row>
    <row r="465" spans="2:23" ht="14.25">
      <c r="B465" s="23"/>
      <c r="C465" s="23"/>
      <c r="D465" s="31"/>
      <c r="E465" s="25"/>
      <c r="F465" s="25"/>
      <c r="G465" s="25"/>
      <c r="H465" s="25"/>
      <c r="I465" s="25"/>
      <c r="J465" s="25"/>
      <c r="K465" s="25"/>
      <c r="L465" s="25"/>
      <c r="M465" s="25"/>
      <c r="N465" s="25"/>
      <c r="O465" s="25"/>
      <c r="P465" s="25"/>
      <c r="Q465" s="25"/>
      <c r="R465" s="25"/>
      <c r="S465" s="25"/>
      <c r="T465" s="25"/>
      <c r="U465" s="25"/>
      <c r="V465" s="25"/>
      <c r="W465" s="25"/>
    </row>
    <row r="466" spans="2:23" ht="14.25">
      <c r="B466" s="23"/>
      <c r="C466" s="23"/>
      <c r="D466" s="31"/>
      <c r="E466" s="25"/>
      <c r="F466" s="25"/>
      <c r="G466" s="25"/>
      <c r="H466" s="25"/>
      <c r="I466" s="25"/>
      <c r="J466" s="25"/>
      <c r="K466" s="25"/>
      <c r="L466" s="25"/>
      <c r="M466" s="25"/>
      <c r="N466" s="25"/>
      <c r="O466" s="25"/>
      <c r="P466" s="25"/>
      <c r="Q466" s="25"/>
      <c r="R466" s="25"/>
      <c r="S466" s="25"/>
      <c r="T466" s="25"/>
      <c r="U466" s="25"/>
      <c r="V466" s="25"/>
      <c r="W466" s="25"/>
    </row>
    <row r="467" spans="2:23" ht="14.25">
      <c r="B467" s="23"/>
      <c r="C467" s="23"/>
      <c r="D467" s="31"/>
      <c r="E467" s="25"/>
      <c r="F467" s="25"/>
      <c r="G467" s="25"/>
      <c r="H467" s="25"/>
      <c r="I467" s="25"/>
      <c r="J467" s="25"/>
      <c r="K467" s="25"/>
      <c r="L467" s="25"/>
      <c r="M467" s="25"/>
      <c r="N467" s="25"/>
      <c r="O467" s="25"/>
      <c r="P467" s="25"/>
      <c r="Q467" s="25"/>
      <c r="R467" s="25"/>
      <c r="S467" s="25"/>
      <c r="T467" s="25"/>
      <c r="U467" s="25"/>
      <c r="V467" s="25"/>
      <c r="W467" s="25"/>
    </row>
    <row r="468" spans="2:23" ht="14.25">
      <c r="B468" s="23"/>
      <c r="C468" s="23"/>
      <c r="D468" s="31"/>
      <c r="E468" s="25"/>
      <c r="F468" s="25"/>
      <c r="G468" s="25"/>
      <c r="H468" s="25"/>
      <c r="I468" s="25"/>
      <c r="J468" s="25"/>
      <c r="K468" s="25"/>
      <c r="L468" s="25"/>
      <c r="M468" s="25"/>
      <c r="N468" s="25"/>
      <c r="O468" s="25"/>
      <c r="P468" s="25"/>
      <c r="Q468" s="25"/>
      <c r="R468" s="25"/>
      <c r="S468" s="25"/>
      <c r="T468" s="25"/>
      <c r="U468" s="25"/>
      <c r="V468" s="25"/>
      <c r="W468" s="25"/>
    </row>
    <row r="469" spans="2:23" ht="14.25">
      <c r="B469" s="23"/>
      <c r="C469" s="23"/>
      <c r="D469" s="31"/>
      <c r="E469" s="25"/>
      <c r="F469" s="25"/>
      <c r="G469" s="25"/>
      <c r="H469" s="25"/>
      <c r="I469" s="25"/>
      <c r="J469" s="25"/>
      <c r="K469" s="25"/>
      <c r="L469" s="25"/>
      <c r="M469" s="25"/>
      <c r="N469" s="25"/>
      <c r="O469" s="25"/>
      <c r="P469" s="25"/>
      <c r="Q469" s="25"/>
      <c r="R469" s="25"/>
      <c r="S469" s="25"/>
      <c r="T469" s="25"/>
      <c r="U469" s="25"/>
      <c r="V469" s="25"/>
      <c r="W469" s="25"/>
    </row>
    <row r="470" spans="2:23" ht="14.25">
      <c r="B470" s="23"/>
      <c r="C470" s="23"/>
      <c r="D470" s="31"/>
      <c r="E470" s="25"/>
      <c r="F470" s="25"/>
      <c r="G470" s="25"/>
      <c r="H470" s="25"/>
      <c r="I470" s="25"/>
      <c r="J470" s="25"/>
      <c r="K470" s="25"/>
      <c r="L470" s="25"/>
      <c r="M470" s="25"/>
      <c r="N470" s="25"/>
      <c r="O470" s="25"/>
      <c r="P470" s="25"/>
      <c r="Q470" s="25"/>
      <c r="R470" s="25"/>
      <c r="S470" s="25"/>
      <c r="T470" s="25"/>
      <c r="U470" s="25"/>
      <c r="V470" s="25"/>
      <c r="W470" s="25"/>
    </row>
    <row r="471" spans="2:23" ht="14.25">
      <c r="B471" s="23"/>
      <c r="C471" s="23"/>
      <c r="D471" s="31"/>
      <c r="E471" s="25"/>
      <c r="F471" s="25"/>
      <c r="G471" s="25"/>
      <c r="H471" s="25"/>
      <c r="I471" s="25"/>
      <c r="J471" s="25"/>
      <c r="K471" s="25"/>
      <c r="L471" s="25"/>
      <c r="M471" s="25"/>
      <c r="N471" s="25"/>
      <c r="O471" s="25"/>
      <c r="P471" s="25"/>
      <c r="Q471" s="25"/>
      <c r="R471" s="25"/>
      <c r="S471" s="25"/>
      <c r="T471" s="25"/>
      <c r="U471" s="25"/>
      <c r="V471" s="25"/>
      <c r="W471" s="25"/>
    </row>
    <row r="472" spans="2:23" ht="14.25">
      <c r="B472" s="23"/>
      <c r="C472" s="23"/>
      <c r="D472" s="31"/>
      <c r="E472" s="25"/>
      <c r="F472" s="25"/>
      <c r="G472" s="25"/>
      <c r="H472" s="25"/>
      <c r="I472" s="25"/>
      <c r="J472" s="25"/>
      <c r="K472" s="25"/>
      <c r="L472" s="25"/>
      <c r="M472" s="25"/>
      <c r="N472" s="25"/>
      <c r="O472" s="25"/>
      <c r="P472" s="25"/>
      <c r="Q472" s="25"/>
      <c r="R472" s="25"/>
      <c r="S472" s="25"/>
      <c r="T472" s="25"/>
      <c r="U472" s="25"/>
      <c r="V472" s="25"/>
      <c r="W472" s="25"/>
    </row>
    <row r="473" spans="2:23" ht="14.25">
      <c r="B473" s="23"/>
      <c r="C473" s="23"/>
      <c r="D473" s="31"/>
      <c r="E473" s="25"/>
      <c r="F473" s="25"/>
      <c r="G473" s="25"/>
      <c r="H473" s="25"/>
      <c r="I473" s="25"/>
      <c r="J473" s="25"/>
      <c r="K473" s="25"/>
      <c r="L473" s="25"/>
      <c r="M473" s="25"/>
      <c r="N473" s="25"/>
      <c r="O473" s="25"/>
      <c r="P473" s="25"/>
      <c r="Q473" s="25"/>
      <c r="R473" s="25"/>
      <c r="S473" s="25"/>
      <c r="T473" s="25"/>
      <c r="U473" s="25"/>
      <c r="V473" s="25"/>
      <c r="W473" s="25"/>
    </row>
    <row r="474" spans="2:23" ht="14.25">
      <c r="B474" s="23"/>
      <c r="C474" s="23"/>
      <c r="D474" s="31"/>
      <c r="E474" s="25"/>
      <c r="F474" s="25"/>
      <c r="G474" s="25"/>
      <c r="H474" s="25"/>
      <c r="I474" s="25"/>
      <c r="J474" s="25"/>
      <c r="K474" s="25"/>
      <c r="L474" s="25"/>
      <c r="M474" s="25"/>
      <c r="N474" s="25"/>
      <c r="O474" s="25"/>
      <c r="P474" s="25"/>
      <c r="Q474" s="25"/>
      <c r="R474" s="25"/>
      <c r="S474" s="25"/>
      <c r="T474" s="25"/>
      <c r="U474" s="25"/>
      <c r="V474" s="25"/>
      <c r="W474" s="25"/>
    </row>
    <row r="475" spans="2:23" ht="14.25">
      <c r="B475" s="23"/>
      <c r="C475" s="23"/>
      <c r="D475" s="31"/>
      <c r="E475" s="25"/>
      <c r="F475" s="25"/>
      <c r="G475" s="25"/>
      <c r="H475" s="25"/>
      <c r="I475" s="25"/>
      <c r="J475" s="25"/>
      <c r="K475" s="25"/>
      <c r="L475" s="25"/>
      <c r="M475" s="25"/>
      <c r="N475" s="25"/>
      <c r="O475" s="25"/>
      <c r="P475" s="25"/>
      <c r="Q475" s="25"/>
      <c r="R475" s="25"/>
      <c r="S475" s="25"/>
      <c r="T475" s="25"/>
      <c r="U475" s="25"/>
      <c r="V475" s="25"/>
      <c r="W475" s="25"/>
    </row>
    <row r="476" spans="2:23" ht="14.25">
      <c r="B476" s="23"/>
      <c r="C476" s="23"/>
      <c r="D476" s="31"/>
      <c r="E476" s="25"/>
      <c r="F476" s="25"/>
      <c r="G476" s="25"/>
      <c r="H476" s="25"/>
      <c r="I476" s="25"/>
      <c r="J476" s="25"/>
      <c r="K476" s="25"/>
      <c r="L476" s="25"/>
      <c r="M476" s="25"/>
      <c r="N476" s="25"/>
      <c r="O476" s="25"/>
      <c r="P476" s="25"/>
      <c r="Q476" s="25"/>
      <c r="R476" s="25"/>
      <c r="S476" s="25"/>
      <c r="T476" s="25"/>
      <c r="U476" s="25"/>
      <c r="V476" s="25"/>
      <c r="W476" s="25"/>
    </row>
    <row r="477" spans="2:23" ht="14.25">
      <c r="B477" s="23"/>
      <c r="C477" s="23"/>
      <c r="D477" s="31"/>
      <c r="E477" s="25"/>
      <c r="F477" s="25"/>
      <c r="G477" s="25"/>
      <c r="H477" s="25"/>
      <c r="I477" s="25"/>
      <c r="J477" s="25"/>
      <c r="K477" s="25"/>
      <c r="L477" s="25"/>
      <c r="M477" s="25"/>
      <c r="N477" s="25"/>
      <c r="O477" s="25"/>
      <c r="P477" s="25"/>
      <c r="Q477" s="25"/>
      <c r="R477" s="25"/>
      <c r="S477" s="25"/>
      <c r="T477" s="25"/>
      <c r="U477" s="25"/>
      <c r="V477" s="25"/>
      <c r="W477" s="25"/>
    </row>
    <row r="478" spans="2:23" ht="14.25">
      <c r="B478" s="23"/>
      <c r="C478" s="23"/>
      <c r="D478" s="31"/>
      <c r="E478" s="25"/>
      <c r="F478" s="25"/>
      <c r="G478" s="25"/>
      <c r="H478" s="25"/>
      <c r="I478" s="25"/>
      <c r="J478" s="25"/>
      <c r="K478" s="25"/>
      <c r="L478" s="25"/>
      <c r="M478" s="25"/>
      <c r="N478" s="25"/>
      <c r="O478" s="25"/>
      <c r="P478" s="25"/>
      <c r="Q478" s="25"/>
      <c r="R478" s="25"/>
      <c r="S478" s="25"/>
      <c r="T478" s="25"/>
      <c r="U478" s="25"/>
      <c r="V478" s="25"/>
      <c r="W478" s="25"/>
    </row>
    <row r="479" spans="2:23" ht="14.25">
      <c r="B479" s="23"/>
      <c r="C479" s="23"/>
      <c r="D479" s="31"/>
      <c r="E479" s="25"/>
      <c r="F479" s="25"/>
      <c r="G479" s="25"/>
      <c r="H479" s="25"/>
      <c r="I479" s="25"/>
      <c r="J479" s="25"/>
      <c r="K479" s="25"/>
      <c r="L479" s="25"/>
      <c r="M479" s="25"/>
      <c r="N479" s="25"/>
      <c r="O479" s="25"/>
      <c r="P479" s="25"/>
      <c r="Q479" s="25"/>
      <c r="R479" s="25"/>
      <c r="S479" s="25"/>
      <c r="T479" s="25"/>
      <c r="U479" s="25"/>
      <c r="V479" s="25"/>
      <c r="W479" s="25"/>
    </row>
    <row r="480" spans="2:23" ht="14.25">
      <c r="B480" s="23"/>
      <c r="C480" s="23"/>
      <c r="D480" s="31"/>
      <c r="E480" s="25"/>
      <c r="F480" s="25"/>
      <c r="G480" s="25"/>
      <c r="H480" s="25"/>
      <c r="I480" s="25"/>
      <c r="J480" s="25"/>
      <c r="K480" s="25"/>
      <c r="L480" s="25"/>
      <c r="M480" s="25"/>
      <c r="N480" s="25"/>
      <c r="O480" s="25"/>
      <c r="P480" s="25"/>
      <c r="Q480" s="25"/>
      <c r="R480" s="25"/>
      <c r="S480" s="25"/>
      <c r="T480" s="25"/>
      <c r="U480" s="25"/>
      <c r="V480" s="25"/>
      <c r="W480" s="25"/>
    </row>
    <row r="481" spans="2:23" ht="14.25">
      <c r="B481" s="23"/>
      <c r="C481" s="23"/>
      <c r="D481" s="31"/>
      <c r="E481" s="25"/>
      <c r="F481" s="25"/>
      <c r="G481" s="25"/>
      <c r="H481" s="25"/>
      <c r="I481" s="25"/>
      <c r="J481" s="25"/>
      <c r="K481" s="25"/>
      <c r="L481" s="25"/>
      <c r="M481" s="25"/>
      <c r="N481" s="25"/>
      <c r="O481" s="25"/>
      <c r="P481" s="25"/>
      <c r="Q481" s="25"/>
      <c r="R481" s="25"/>
      <c r="S481" s="25"/>
      <c r="T481" s="25"/>
      <c r="U481" s="25"/>
      <c r="V481" s="25"/>
      <c r="W481" s="25"/>
    </row>
    <row r="482" spans="2:23" ht="14.25">
      <c r="B482" s="23"/>
      <c r="C482" s="23"/>
      <c r="D482" s="31"/>
      <c r="E482" s="25"/>
      <c r="F482" s="25"/>
      <c r="G482" s="25"/>
      <c r="H482" s="25"/>
      <c r="I482" s="25"/>
      <c r="J482" s="25"/>
      <c r="K482" s="25"/>
      <c r="L482" s="25"/>
      <c r="M482" s="25"/>
      <c r="N482" s="25"/>
      <c r="O482" s="25"/>
      <c r="P482" s="25"/>
      <c r="Q482" s="25"/>
      <c r="R482" s="25"/>
      <c r="S482" s="25"/>
      <c r="T482" s="25"/>
      <c r="U482" s="25"/>
      <c r="V482" s="25"/>
      <c r="W482" s="25"/>
    </row>
    <row r="483" spans="2:23" ht="14.25">
      <c r="B483" s="23"/>
      <c r="C483" s="23"/>
      <c r="D483" s="31"/>
      <c r="E483" s="25"/>
      <c r="F483" s="25"/>
      <c r="G483" s="25"/>
      <c r="H483" s="25"/>
      <c r="I483" s="25"/>
      <c r="J483" s="25"/>
      <c r="K483" s="25"/>
      <c r="L483" s="25"/>
      <c r="M483" s="25"/>
      <c r="N483" s="25"/>
      <c r="O483" s="25"/>
      <c r="P483" s="25"/>
      <c r="Q483" s="25"/>
      <c r="R483" s="25"/>
      <c r="S483" s="25"/>
      <c r="T483" s="25"/>
      <c r="U483" s="25"/>
      <c r="V483" s="25"/>
      <c r="W483" s="25"/>
    </row>
    <row r="484" spans="2:23" ht="14.25">
      <c r="B484" s="23"/>
      <c r="C484" s="23"/>
      <c r="D484" s="31"/>
      <c r="E484" s="25"/>
      <c r="F484" s="25"/>
      <c r="G484" s="25"/>
      <c r="H484" s="25"/>
      <c r="I484" s="25"/>
      <c r="J484" s="25"/>
      <c r="K484" s="25"/>
      <c r="L484" s="25"/>
      <c r="M484" s="25"/>
      <c r="N484" s="25"/>
      <c r="O484" s="25"/>
      <c r="P484" s="25"/>
      <c r="Q484" s="25"/>
      <c r="R484" s="25"/>
      <c r="S484" s="25"/>
      <c r="T484" s="25"/>
      <c r="U484" s="25"/>
      <c r="V484" s="25"/>
      <c r="W484" s="25"/>
    </row>
    <row r="485" spans="2:23" ht="14.25">
      <c r="B485" s="23"/>
      <c r="C485" s="23"/>
      <c r="D485" s="31"/>
      <c r="E485" s="25"/>
      <c r="F485" s="25"/>
      <c r="G485" s="25"/>
      <c r="H485" s="25"/>
      <c r="I485" s="25"/>
      <c r="J485" s="25"/>
      <c r="K485" s="25"/>
      <c r="L485" s="25"/>
      <c r="M485" s="25"/>
      <c r="N485" s="25"/>
      <c r="O485" s="25"/>
      <c r="P485" s="25"/>
      <c r="Q485" s="25"/>
      <c r="R485" s="25"/>
      <c r="S485" s="25"/>
      <c r="T485" s="25"/>
      <c r="U485" s="25"/>
      <c r="V485" s="25"/>
      <c r="W485" s="25"/>
    </row>
    <row r="486" spans="2:23" ht="14.25">
      <c r="B486" s="23"/>
      <c r="C486" s="23"/>
      <c r="D486" s="31"/>
      <c r="E486" s="25"/>
      <c r="F486" s="25"/>
      <c r="G486" s="25"/>
      <c r="H486" s="25"/>
      <c r="I486" s="25"/>
      <c r="J486" s="25"/>
      <c r="K486" s="25"/>
      <c r="L486" s="25"/>
      <c r="M486" s="25"/>
      <c r="N486" s="25"/>
      <c r="O486" s="25"/>
      <c r="P486" s="25"/>
      <c r="Q486" s="25"/>
      <c r="R486" s="25"/>
      <c r="S486" s="25"/>
      <c r="T486" s="25"/>
      <c r="U486" s="25"/>
      <c r="V486" s="25"/>
      <c r="W486" s="25"/>
    </row>
    <row r="487" spans="2:23" ht="14.25">
      <c r="B487" s="23"/>
      <c r="C487" s="23"/>
      <c r="D487" s="31"/>
      <c r="E487" s="25"/>
      <c r="F487" s="25"/>
      <c r="G487" s="25"/>
      <c r="H487" s="25"/>
      <c r="I487" s="25"/>
      <c r="J487" s="25"/>
      <c r="K487" s="25"/>
      <c r="L487" s="25"/>
      <c r="M487" s="25"/>
      <c r="N487" s="25"/>
      <c r="O487" s="25"/>
      <c r="P487" s="25"/>
      <c r="Q487" s="25"/>
      <c r="R487" s="25"/>
      <c r="S487" s="25"/>
      <c r="T487" s="25"/>
      <c r="U487" s="25"/>
      <c r="V487" s="25"/>
      <c r="W487" s="25"/>
    </row>
    <row r="488" spans="2:23" ht="14.25">
      <c r="B488" s="23"/>
      <c r="C488" s="23"/>
      <c r="D488" s="31"/>
      <c r="E488" s="25"/>
      <c r="F488" s="25"/>
      <c r="G488" s="25"/>
      <c r="H488" s="25"/>
      <c r="I488" s="25"/>
      <c r="J488" s="25"/>
      <c r="K488" s="25"/>
      <c r="L488" s="25"/>
      <c r="M488" s="25"/>
      <c r="N488" s="25"/>
      <c r="O488" s="25"/>
      <c r="P488" s="25"/>
      <c r="Q488" s="25"/>
      <c r="R488" s="25"/>
      <c r="S488" s="25"/>
      <c r="T488" s="25"/>
      <c r="U488" s="25"/>
      <c r="V488" s="25"/>
      <c r="W488" s="25"/>
    </row>
    <row r="489" spans="2:23" ht="14.25">
      <c r="B489" s="23"/>
      <c r="C489" s="23"/>
      <c r="D489" s="31"/>
      <c r="E489" s="25"/>
      <c r="F489" s="25"/>
      <c r="G489" s="25"/>
      <c r="H489" s="25"/>
      <c r="I489" s="25"/>
      <c r="J489" s="25"/>
      <c r="K489" s="25"/>
      <c r="L489" s="25"/>
      <c r="M489" s="25"/>
      <c r="N489" s="25"/>
      <c r="O489" s="25"/>
      <c r="P489" s="25"/>
      <c r="Q489" s="25"/>
      <c r="R489" s="25"/>
      <c r="S489" s="25"/>
      <c r="T489" s="25"/>
      <c r="U489" s="25"/>
      <c r="V489" s="25"/>
      <c r="W489" s="25"/>
    </row>
    <row r="490" spans="2:23" ht="14.25">
      <c r="B490" s="23"/>
      <c r="C490" s="23"/>
      <c r="D490" s="31"/>
      <c r="E490" s="25"/>
      <c r="F490" s="25"/>
      <c r="G490" s="25"/>
      <c r="H490" s="25"/>
      <c r="I490" s="25"/>
      <c r="J490" s="25"/>
      <c r="K490" s="25"/>
      <c r="L490" s="25"/>
      <c r="M490" s="25"/>
      <c r="N490" s="25"/>
      <c r="O490" s="25"/>
      <c r="P490" s="25"/>
      <c r="Q490" s="25"/>
      <c r="R490" s="25"/>
      <c r="S490" s="25"/>
      <c r="T490" s="25"/>
      <c r="U490" s="25"/>
      <c r="V490" s="25"/>
      <c r="W490" s="25"/>
    </row>
    <row r="491" spans="2:23" ht="14.25">
      <c r="B491" s="23"/>
      <c r="C491" s="23"/>
      <c r="D491" s="31"/>
      <c r="E491" s="25"/>
      <c r="F491" s="25"/>
      <c r="G491" s="25"/>
      <c r="H491" s="25"/>
      <c r="I491" s="25"/>
      <c r="J491" s="25"/>
      <c r="K491" s="25"/>
      <c r="L491" s="25"/>
      <c r="M491" s="25"/>
      <c r="N491" s="25"/>
      <c r="O491" s="25"/>
      <c r="P491" s="25"/>
      <c r="Q491" s="25"/>
      <c r="R491" s="25"/>
      <c r="S491" s="25"/>
      <c r="T491" s="25"/>
      <c r="U491" s="25"/>
      <c r="V491" s="25"/>
      <c r="W491" s="25"/>
    </row>
    <row r="492" spans="2:23" ht="14.25">
      <c r="B492" s="23"/>
      <c r="C492" s="23"/>
      <c r="D492" s="31"/>
      <c r="E492" s="25"/>
      <c r="F492" s="25"/>
      <c r="G492" s="25"/>
      <c r="H492" s="25"/>
      <c r="I492" s="25"/>
      <c r="J492" s="25"/>
      <c r="K492" s="25"/>
      <c r="L492" s="25"/>
      <c r="M492" s="25"/>
      <c r="N492" s="25"/>
      <c r="O492" s="25"/>
      <c r="P492" s="25"/>
      <c r="Q492" s="25"/>
      <c r="R492" s="25"/>
      <c r="S492" s="25"/>
      <c r="T492" s="25"/>
      <c r="U492" s="25"/>
      <c r="V492" s="25"/>
      <c r="W492" s="25"/>
    </row>
    <row r="493" spans="2:23" ht="14.25">
      <c r="B493" s="23"/>
      <c r="C493" s="23"/>
      <c r="D493" s="31"/>
      <c r="E493" s="25"/>
      <c r="F493" s="25"/>
      <c r="G493" s="25"/>
      <c r="H493" s="25"/>
      <c r="I493" s="25"/>
      <c r="J493" s="25"/>
      <c r="K493" s="25"/>
      <c r="L493" s="25"/>
      <c r="M493" s="25"/>
      <c r="N493" s="25"/>
      <c r="O493" s="25"/>
      <c r="P493" s="25"/>
      <c r="Q493" s="25"/>
      <c r="R493" s="25"/>
      <c r="S493" s="25"/>
      <c r="T493" s="25"/>
      <c r="U493" s="25"/>
      <c r="V493" s="25"/>
      <c r="W493" s="25"/>
    </row>
    <row r="494" spans="2:23" ht="14.25">
      <c r="B494" s="23"/>
      <c r="C494" s="23"/>
      <c r="D494" s="31"/>
      <c r="E494" s="25"/>
      <c r="F494" s="25"/>
      <c r="G494" s="25"/>
      <c r="H494" s="25"/>
      <c r="I494" s="25"/>
      <c r="J494" s="25"/>
      <c r="K494" s="25"/>
      <c r="L494" s="25"/>
      <c r="M494" s="25"/>
      <c r="N494" s="25"/>
      <c r="O494" s="25"/>
      <c r="P494" s="25"/>
      <c r="Q494" s="25"/>
      <c r="R494" s="25"/>
      <c r="S494" s="25"/>
      <c r="T494" s="25"/>
      <c r="U494" s="25"/>
      <c r="V494" s="25"/>
      <c r="W494" s="25"/>
    </row>
    <row r="495" spans="2:23" ht="14.25">
      <c r="B495" s="23"/>
      <c r="C495" s="23"/>
      <c r="D495" s="31"/>
      <c r="E495" s="25"/>
      <c r="F495" s="25"/>
      <c r="G495" s="25"/>
      <c r="H495" s="25"/>
      <c r="I495" s="25"/>
      <c r="J495" s="25"/>
      <c r="K495" s="25"/>
      <c r="L495" s="25"/>
      <c r="M495" s="25"/>
      <c r="N495" s="25"/>
      <c r="O495" s="25"/>
      <c r="P495" s="25"/>
      <c r="Q495" s="25"/>
      <c r="R495" s="25"/>
      <c r="S495" s="25"/>
      <c r="T495" s="25"/>
      <c r="U495" s="25"/>
      <c r="V495" s="25"/>
      <c r="W495" s="25"/>
    </row>
    <row r="496" spans="2:23" ht="14.25">
      <c r="B496" s="23"/>
      <c r="C496" s="23"/>
      <c r="D496" s="31"/>
      <c r="E496" s="25"/>
      <c r="F496" s="25"/>
      <c r="G496" s="25"/>
      <c r="H496" s="25"/>
      <c r="I496" s="25"/>
      <c r="J496" s="25"/>
      <c r="K496" s="25"/>
      <c r="L496" s="25"/>
      <c r="M496" s="25"/>
      <c r="N496" s="25"/>
      <c r="O496" s="25"/>
      <c r="P496" s="25"/>
      <c r="Q496" s="25"/>
      <c r="R496" s="25"/>
      <c r="S496" s="25"/>
      <c r="T496" s="25"/>
      <c r="U496" s="25"/>
      <c r="V496" s="25"/>
      <c r="W496" s="25"/>
    </row>
    <row r="497" spans="2:23" ht="14.25">
      <c r="B497" s="23"/>
      <c r="C497" s="23"/>
      <c r="D497" s="31"/>
      <c r="E497" s="25"/>
      <c r="F497" s="25"/>
      <c r="G497" s="25"/>
      <c r="H497" s="25"/>
      <c r="I497" s="25"/>
      <c r="J497" s="25"/>
      <c r="K497" s="25"/>
      <c r="L497" s="25"/>
      <c r="M497" s="25"/>
      <c r="N497" s="25"/>
      <c r="O497" s="25"/>
      <c r="P497" s="25"/>
      <c r="Q497" s="25"/>
      <c r="R497" s="25"/>
      <c r="S497" s="25"/>
      <c r="T497" s="25"/>
      <c r="U497" s="25"/>
      <c r="V497" s="25"/>
      <c r="W497" s="25"/>
    </row>
    <row r="498" spans="2:23" ht="14.25">
      <c r="B498" s="23"/>
      <c r="C498" s="23"/>
      <c r="D498" s="31"/>
      <c r="E498" s="25"/>
      <c r="F498" s="25"/>
      <c r="G498" s="25"/>
      <c r="H498" s="25"/>
      <c r="I498" s="25"/>
      <c r="J498" s="25"/>
      <c r="K498" s="25"/>
      <c r="L498" s="25"/>
      <c r="M498" s="25"/>
      <c r="N498" s="25"/>
      <c r="O498" s="25"/>
      <c r="P498" s="25"/>
      <c r="Q498" s="25"/>
      <c r="R498" s="25"/>
      <c r="S498" s="25"/>
      <c r="T498" s="25"/>
      <c r="U498" s="25"/>
      <c r="V498" s="25"/>
      <c r="W498" s="25"/>
    </row>
    <row r="499" spans="2:23" ht="14.25">
      <c r="B499" s="23"/>
      <c r="C499" s="23"/>
      <c r="D499" s="31"/>
      <c r="E499" s="25"/>
      <c r="F499" s="25"/>
      <c r="G499" s="25"/>
      <c r="H499" s="25"/>
      <c r="I499" s="25"/>
      <c r="J499" s="25"/>
      <c r="K499" s="25"/>
      <c r="L499" s="25"/>
      <c r="M499" s="25"/>
      <c r="N499" s="25"/>
      <c r="O499" s="25"/>
      <c r="P499" s="25"/>
      <c r="Q499" s="25"/>
      <c r="R499" s="25"/>
      <c r="S499" s="25"/>
      <c r="T499" s="25"/>
      <c r="U499" s="25"/>
      <c r="V499" s="25"/>
      <c r="W499" s="25"/>
    </row>
    <row r="500" spans="2:23" ht="14.25">
      <c r="B500" s="23"/>
      <c r="C500" s="23"/>
      <c r="D500" s="31"/>
      <c r="E500" s="25"/>
      <c r="F500" s="25"/>
      <c r="G500" s="25"/>
      <c r="H500" s="25"/>
      <c r="I500" s="25"/>
      <c r="J500" s="25"/>
      <c r="K500" s="25"/>
      <c r="L500" s="25"/>
      <c r="M500" s="25"/>
      <c r="N500" s="25"/>
      <c r="O500" s="25"/>
      <c r="P500" s="25"/>
      <c r="Q500" s="25"/>
      <c r="R500" s="25"/>
      <c r="S500" s="25"/>
      <c r="T500" s="25"/>
      <c r="U500" s="25"/>
      <c r="V500" s="25"/>
      <c r="W500" s="25"/>
    </row>
    <row r="501" spans="2:23" ht="14.25">
      <c r="B501" s="23"/>
      <c r="C501" s="23"/>
      <c r="D501" s="31"/>
      <c r="E501" s="25"/>
      <c r="F501" s="25"/>
      <c r="G501" s="25"/>
      <c r="H501" s="25"/>
      <c r="I501" s="25"/>
      <c r="J501" s="25"/>
      <c r="K501" s="25"/>
      <c r="L501" s="25"/>
      <c r="M501" s="25"/>
      <c r="N501" s="25"/>
      <c r="O501" s="25"/>
      <c r="P501" s="25"/>
      <c r="Q501" s="25"/>
      <c r="R501" s="25"/>
      <c r="S501" s="25"/>
      <c r="T501" s="25"/>
      <c r="U501" s="25"/>
      <c r="V501" s="25"/>
      <c r="W501" s="25"/>
    </row>
    <row r="502" spans="2:23" ht="14.25">
      <c r="B502" s="23"/>
      <c r="C502" s="23"/>
      <c r="D502" s="31"/>
      <c r="E502" s="25"/>
      <c r="F502" s="25"/>
      <c r="G502" s="25"/>
      <c r="H502" s="25"/>
      <c r="I502" s="25"/>
      <c r="J502" s="25"/>
      <c r="K502" s="25"/>
      <c r="L502" s="25"/>
      <c r="M502" s="25"/>
      <c r="N502" s="25"/>
      <c r="O502" s="25"/>
      <c r="P502" s="25"/>
      <c r="Q502" s="25"/>
      <c r="R502" s="25"/>
      <c r="S502" s="25"/>
      <c r="T502" s="25"/>
      <c r="U502" s="25"/>
      <c r="V502" s="25"/>
      <c r="W502" s="25"/>
    </row>
    <row r="503" spans="2:23" ht="14.25">
      <c r="B503" s="23"/>
      <c r="C503" s="23"/>
      <c r="D503" s="31"/>
      <c r="E503" s="25"/>
      <c r="F503" s="25"/>
      <c r="G503" s="25"/>
      <c r="H503" s="25"/>
      <c r="I503" s="25"/>
      <c r="J503" s="25"/>
      <c r="K503" s="25"/>
      <c r="L503" s="25"/>
      <c r="M503" s="25"/>
      <c r="N503" s="25"/>
      <c r="O503" s="25"/>
      <c r="P503" s="25"/>
      <c r="Q503" s="25"/>
      <c r="R503" s="25"/>
      <c r="S503" s="25"/>
      <c r="T503" s="25"/>
      <c r="U503" s="25"/>
      <c r="V503" s="25"/>
      <c r="W503" s="25"/>
    </row>
    <row r="504" spans="2:23" ht="14.25">
      <c r="B504" s="23"/>
      <c r="C504" s="23"/>
      <c r="D504" s="31"/>
      <c r="E504" s="25"/>
      <c r="F504" s="25"/>
      <c r="G504" s="25"/>
      <c r="H504" s="25"/>
      <c r="I504" s="25"/>
      <c r="J504" s="25"/>
      <c r="K504" s="25"/>
      <c r="L504" s="25"/>
      <c r="M504" s="25"/>
      <c r="N504" s="25"/>
      <c r="O504" s="25"/>
      <c r="P504" s="25"/>
      <c r="Q504" s="25"/>
      <c r="R504" s="25"/>
      <c r="S504" s="25"/>
      <c r="T504" s="25"/>
      <c r="U504" s="25"/>
      <c r="V504" s="25"/>
      <c r="W504" s="25"/>
    </row>
    <row r="505" spans="2:23" ht="14.25">
      <c r="B505" s="23"/>
      <c r="C505" s="23"/>
      <c r="D505" s="31"/>
      <c r="E505" s="25"/>
      <c r="F505" s="25"/>
      <c r="G505" s="25"/>
      <c r="H505" s="25"/>
      <c r="I505" s="25"/>
      <c r="J505" s="25"/>
      <c r="K505" s="25"/>
      <c r="L505" s="25"/>
      <c r="M505" s="25"/>
      <c r="N505" s="25"/>
      <c r="O505" s="25"/>
      <c r="P505" s="25"/>
      <c r="Q505" s="25"/>
      <c r="R505" s="25"/>
      <c r="S505" s="25"/>
      <c r="T505" s="25"/>
      <c r="U505" s="25"/>
      <c r="V505" s="25"/>
      <c r="W505" s="25"/>
    </row>
    <row r="506" spans="2:23" ht="14.25">
      <c r="B506" s="23"/>
      <c r="C506" s="23"/>
      <c r="D506" s="31"/>
      <c r="E506" s="25"/>
      <c r="F506" s="25"/>
      <c r="G506" s="25"/>
      <c r="H506" s="25"/>
      <c r="I506" s="25"/>
      <c r="J506" s="25"/>
      <c r="K506" s="25"/>
      <c r="L506" s="25"/>
      <c r="M506" s="25"/>
      <c r="N506" s="25"/>
      <c r="O506" s="25"/>
      <c r="P506" s="25"/>
      <c r="Q506" s="25"/>
      <c r="R506" s="25"/>
      <c r="S506" s="25"/>
      <c r="T506" s="25"/>
      <c r="U506" s="25"/>
      <c r="V506" s="25"/>
      <c r="W506" s="25"/>
    </row>
    <row r="507" spans="2:23" ht="14.25">
      <c r="B507" s="23"/>
      <c r="C507" s="23"/>
      <c r="D507" s="31"/>
      <c r="E507" s="25"/>
      <c r="F507" s="25"/>
      <c r="G507" s="25"/>
      <c r="H507" s="25"/>
      <c r="I507" s="25"/>
      <c r="J507" s="25"/>
      <c r="K507" s="25"/>
      <c r="L507" s="25"/>
      <c r="M507" s="25"/>
      <c r="N507" s="25"/>
      <c r="O507" s="25"/>
      <c r="P507" s="25"/>
      <c r="Q507" s="25"/>
      <c r="R507" s="25"/>
      <c r="S507" s="25"/>
      <c r="T507" s="25"/>
      <c r="U507" s="25"/>
      <c r="V507" s="25"/>
      <c r="W507" s="25"/>
    </row>
    <row r="508" spans="2:23" ht="14.25">
      <c r="B508" s="23"/>
      <c r="C508" s="23"/>
      <c r="D508" s="31"/>
      <c r="E508" s="25"/>
      <c r="F508" s="25"/>
      <c r="G508" s="25"/>
      <c r="H508" s="25"/>
      <c r="I508" s="25"/>
      <c r="J508" s="25"/>
      <c r="K508" s="25"/>
      <c r="L508" s="25"/>
      <c r="M508" s="25"/>
      <c r="N508" s="25"/>
      <c r="O508" s="25"/>
      <c r="P508" s="25"/>
      <c r="Q508" s="25"/>
      <c r="R508" s="25"/>
      <c r="S508" s="25"/>
      <c r="T508" s="25"/>
      <c r="U508" s="25"/>
      <c r="V508" s="25"/>
      <c r="W508" s="25"/>
    </row>
    <row r="509" spans="2:23" ht="14.25">
      <c r="B509" s="23"/>
      <c r="C509" s="23"/>
      <c r="D509" s="31"/>
      <c r="E509" s="25"/>
      <c r="F509" s="25"/>
      <c r="G509" s="25"/>
      <c r="H509" s="25"/>
      <c r="I509" s="25"/>
      <c r="J509" s="25"/>
      <c r="K509" s="25"/>
      <c r="L509" s="25"/>
      <c r="M509" s="25"/>
      <c r="N509" s="25"/>
      <c r="O509" s="25"/>
      <c r="P509" s="25"/>
      <c r="Q509" s="25"/>
      <c r="R509" s="25"/>
      <c r="S509" s="25"/>
      <c r="T509" s="25"/>
      <c r="U509" s="25"/>
      <c r="V509" s="25"/>
      <c r="W509" s="25"/>
    </row>
    <row r="510" spans="2:23" ht="14.25">
      <c r="B510" s="23"/>
      <c r="C510" s="23"/>
      <c r="D510" s="31"/>
      <c r="E510" s="25"/>
      <c r="F510" s="25"/>
      <c r="G510" s="25"/>
      <c r="H510" s="25"/>
      <c r="I510" s="25"/>
      <c r="J510" s="25"/>
      <c r="K510" s="25"/>
      <c r="L510" s="25"/>
      <c r="M510" s="25"/>
      <c r="N510" s="25"/>
      <c r="O510" s="25"/>
      <c r="P510" s="25"/>
      <c r="Q510" s="25"/>
      <c r="R510" s="25"/>
      <c r="S510" s="25"/>
      <c r="T510" s="25"/>
      <c r="U510" s="25"/>
      <c r="V510" s="25"/>
      <c r="W510" s="25"/>
    </row>
    <row r="511" spans="2:23" ht="14.25">
      <c r="B511" s="23"/>
      <c r="C511" s="23"/>
      <c r="D511" s="31"/>
      <c r="E511" s="25"/>
      <c r="F511" s="25"/>
      <c r="G511" s="25"/>
      <c r="H511" s="25"/>
      <c r="I511" s="25"/>
      <c r="J511" s="25"/>
      <c r="K511" s="25"/>
      <c r="L511" s="25"/>
      <c r="M511" s="25"/>
      <c r="N511" s="25"/>
      <c r="O511" s="25"/>
      <c r="P511" s="25"/>
      <c r="Q511" s="25"/>
      <c r="R511" s="25"/>
      <c r="S511" s="25"/>
      <c r="T511" s="25"/>
      <c r="U511" s="25"/>
      <c r="V511" s="25"/>
      <c r="W511" s="25"/>
    </row>
    <row r="512" spans="2:23" ht="14.25">
      <c r="B512" s="23"/>
      <c r="C512" s="23"/>
      <c r="D512" s="31"/>
      <c r="E512" s="25"/>
      <c r="F512" s="25"/>
      <c r="G512" s="25"/>
      <c r="H512" s="25"/>
      <c r="I512" s="25"/>
      <c r="J512" s="25"/>
      <c r="K512" s="25"/>
      <c r="L512" s="25"/>
      <c r="M512" s="25"/>
      <c r="N512" s="25"/>
      <c r="O512" s="25"/>
      <c r="P512" s="25"/>
      <c r="Q512" s="25"/>
      <c r="R512" s="25"/>
      <c r="S512" s="25"/>
      <c r="T512" s="25"/>
      <c r="U512" s="25"/>
      <c r="V512" s="25"/>
      <c r="W512" s="25"/>
    </row>
    <row r="513" spans="2:23" ht="14.25">
      <c r="B513" s="23"/>
      <c r="C513" s="23"/>
      <c r="D513" s="31"/>
      <c r="E513" s="25"/>
      <c r="F513" s="25"/>
      <c r="G513" s="25"/>
      <c r="H513" s="25"/>
      <c r="I513" s="25"/>
      <c r="J513" s="25"/>
      <c r="K513" s="25"/>
      <c r="L513" s="25"/>
      <c r="M513" s="25"/>
      <c r="N513" s="25"/>
      <c r="O513" s="25"/>
      <c r="P513" s="25"/>
      <c r="Q513" s="25"/>
      <c r="R513" s="25"/>
      <c r="S513" s="25"/>
      <c r="T513" s="25"/>
      <c r="U513" s="25"/>
      <c r="V513" s="25"/>
      <c r="W513" s="25"/>
    </row>
    <row r="514" spans="2:23" ht="14.25">
      <c r="B514" s="23"/>
      <c r="C514" s="23"/>
      <c r="D514" s="31"/>
      <c r="E514" s="25"/>
      <c r="F514" s="25"/>
      <c r="G514" s="25"/>
      <c r="H514" s="25"/>
      <c r="I514" s="25"/>
      <c r="J514" s="25"/>
      <c r="K514" s="25"/>
      <c r="L514" s="25"/>
      <c r="M514" s="25"/>
      <c r="N514" s="25"/>
      <c r="O514" s="25"/>
      <c r="P514" s="25"/>
      <c r="Q514" s="25"/>
      <c r="R514" s="25"/>
      <c r="S514" s="25"/>
      <c r="T514" s="25"/>
      <c r="U514" s="25"/>
      <c r="V514" s="25"/>
      <c r="W514" s="25"/>
    </row>
    <row r="515" spans="2:23" ht="14.25">
      <c r="B515" s="23"/>
      <c r="C515" s="23"/>
      <c r="D515" s="31"/>
      <c r="E515" s="25"/>
      <c r="F515" s="25"/>
      <c r="G515" s="25"/>
      <c r="H515" s="25"/>
      <c r="I515" s="25"/>
      <c r="J515" s="25"/>
      <c r="K515" s="25"/>
      <c r="L515" s="25"/>
      <c r="M515" s="25"/>
      <c r="N515" s="25"/>
      <c r="O515" s="25"/>
      <c r="P515" s="25"/>
      <c r="Q515" s="25"/>
      <c r="R515" s="25"/>
      <c r="S515" s="25"/>
      <c r="T515" s="25"/>
      <c r="U515" s="25"/>
      <c r="V515" s="25"/>
      <c r="W515" s="25"/>
    </row>
    <row r="516" spans="2:23" ht="14.25">
      <c r="B516" s="23"/>
      <c r="C516" s="23"/>
      <c r="D516" s="31"/>
      <c r="E516" s="25"/>
      <c r="F516" s="25"/>
      <c r="G516" s="25"/>
      <c r="H516" s="25"/>
      <c r="I516" s="25"/>
      <c r="J516" s="25"/>
      <c r="K516" s="25"/>
      <c r="L516" s="25"/>
      <c r="M516" s="25"/>
      <c r="N516" s="25"/>
      <c r="O516" s="25"/>
      <c r="P516" s="25"/>
      <c r="Q516" s="25"/>
      <c r="R516" s="25"/>
      <c r="S516" s="25"/>
      <c r="T516" s="25"/>
      <c r="U516" s="25"/>
      <c r="V516" s="25"/>
      <c r="W516" s="25"/>
    </row>
    <row r="517" spans="2:23" ht="14.25">
      <c r="B517" s="23"/>
      <c r="C517" s="23"/>
      <c r="D517" s="31"/>
      <c r="E517" s="25"/>
      <c r="F517" s="25"/>
      <c r="G517" s="25"/>
      <c r="H517" s="25"/>
      <c r="I517" s="25"/>
      <c r="J517" s="25"/>
      <c r="K517" s="25"/>
      <c r="L517" s="25"/>
      <c r="M517" s="25"/>
      <c r="N517" s="25"/>
      <c r="O517" s="25"/>
      <c r="P517" s="25"/>
      <c r="Q517" s="25"/>
      <c r="R517" s="25"/>
      <c r="S517" s="25"/>
      <c r="T517" s="25"/>
      <c r="U517" s="25"/>
      <c r="V517" s="25"/>
      <c r="W517" s="25"/>
    </row>
    <row r="518" spans="2:23" ht="14.25">
      <c r="B518" s="23"/>
      <c r="C518" s="23"/>
      <c r="D518" s="31"/>
      <c r="E518" s="25"/>
      <c r="F518" s="25"/>
      <c r="G518" s="25"/>
      <c r="H518" s="25"/>
      <c r="I518" s="25"/>
      <c r="J518" s="25"/>
      <c r="K518" s="25"/>
      <c r="L518" s="25"/>
      <c r="M518" s="25"/>
      <c r="N518" s="25"/>
      <c r="O518" s="25"/>
      <c r="P518" s="25"/>
      <c r="Q518" s="25"/>
      <c r="R518" s="25"/>
      <c r="S518" s="25"/>
      <c r="T518" s="25"/>
      <c r="U518" s="25"/>
      <c r="V518" s="25"/>
      <c r="W518" s="25"/>
    </row>
    <row r="519" spans="2:23" ht="14.25">
      <c r="B519" s="23"/>
      <c r="C519" s="23"/>
      <c r="D519" s="31"/>
      <c r="E519" s="25"/>
      <c r="F519" s="25"/>
      <c r="G519" s="25"/>
      <c r="H519" s="25"/>
      <c r="I519" s="25"/>
      <c r="J519" s="25"/>
      <c r="K519" s="25"/>
      <c r="L519" s="25"/>
      <c r="M519" s="25"/>
      <c r="N519" s="25"/>
      <c r="O519" s="25"/>
      <c r="P519" s="25"/>
      <c r="Q519" s="25"/>
      <c r="R519" s="25"/>
      <c r="S519" s="25"/>
      <c r="T519" s="25"/>
      <c r="U519" s="25"/>
      <c r="V519" s="25"/>
      <c r="W519" s="25"/>
    </row>
    <row r="520" spans="2:23" ht="14.25">
      <c r="B520" s="23"/>
      <c r="C520" s="23"/>
      <c r="D520" s="31"/>
      <c r="E520" s="25"/>
      <c r="F520" s="25"/>
      <c r="G520" s="25"/>
      <c r="H520" s="25"/>
      <c r="I520" s="25"/>
      <c r="J520" s="25"/>
      <c r="K520" s="25"/>
      <c r="L520" s="25"/>
      <c r="M520" s="25"/>
      <c r="N520" s="25"/>
      <c r="O520" s="25"/>
      <c r="P520" s="25"/>
      <c r="Q520" s="25"/>
      <c r="R520" s="25"/>
      <c r="S520" s="25"/>
      <c r="T520" s="25"/>
      <c r="U520" s="25"/>
      <c r="V520" s="25"/>
      <c r="W520" s="25"/>
    </row>
    <row r="521" spans="2:23" ht="14.25">
      <c r="B521" s="23"/>
      <c r="C521" s="23"/>
      <c r="D521" s="31"/>
      <c r="E521" s="25"/>
      <c r="F521" s="25"/>
      <c r="G521" s="25"/>
      <c r="H521" s="25"/>
      <c r="I521" s="25"/>
      <c r="J521" s="25"/>
      <c r="K521" s="25"/>
      <c r="L521" s="25"/>
      <c r="M521" s="25"/>
      <c r="N521" s="25"/>
      <c r="O521" s="25"/>
      <c r="P521" s="25"/>
      <c r="Q521" s="25"/>
      <c r="R521" s="25"/>
      <c r="S521" s="25"/>
      <c r="T521" s="25"/>
      <c r="U521" s="25"/>
      <c r="V521" s="25"/>
      <c r="W521" s="25"/>
    </row>
    <row r="522" spans="2:23" ht="14.25">
      <c r="B522" s="23"/>
      <c r="C522" s="23"/>
      <c r="D522" s="31"/>
      <c r="E522" s="25"/>
      <c r="F522" s="25"/>
      <c r="G522" s="25"/>
      <c r="H522" s="25"/>
      <c r="I522" s="25"/>
      <c r="J522" s="25"/>
      <c r="K522" s="25"/>
      <c r="L522" s="25"/>
      <c r="M522" s="25"/>
      <c r="N522" s="25"/>
      <c r="O522" s="25"/>
      <c r="P522" s="25"/>
      <c r="Q522" s="25"/>
      <c r="R522" s="25"/>
      <c r="S522" s="25"/>
      <c r="T522" s="25"/>
      <c r="U522" s="25"/>
      <c r="V522" s="25"/>
      <c r="W522" s="25"/>
    </row>
    <row r="523" spans="2:23" ht="14.25">
      <c r="B523" s="23"/>
      <c r="C523" s="23"/>
      <c r="D523" s="31"/>
      <c r="E523" s="25"/>
      <c r="F523" s="25"/>
      <c r="G523" s="25"/>
      <c r="H523" s="25"/>
      <c r="I523" s="25"/>
      <c r="J523" s="25"/>
      <c r="K523" s="25"/>
      <c r="L523" s="25"/>
      <c r="M523" s="25"/>
      <c r="N523" s="25"/>
      <c r="O523" s="25"/>
      <c r="P523" s="25"/>
      <c r="Q523" s="25"/>
      <c r="R523" s="25"/>
      <c r="S523" s="25"/>
      <c r="T523" s="25"/>
      <c r="U523" s="25"/>
      <c r="V523" s="25"/>
      <c r="W523" s="25"/>
    </row>
    <row r="524" spans="2:23" ht="14.25">
      <c r="B524" s="23"/>
      <c r="C524" s="23"/>
      <c r="D524" s="31"/>
      <c r="E524" s="25"/>
      <c r="F524" s="25"/>
      <c r="G524" s="25"/>
      <c r="H524" s="25"/>
      <c r="I524" s="25"/>
      <c r="J524" s="25"/>
      <c r="K524" s="25"/>
      <c r="L524" s="25"/>
      <c r="M524" s="25"/>
      <c r="N524" s="25"/>
      <c r="O524" s="25"/>
      <c r="P524" s="25"/>
      <c r="Q524" s="25"/>
      <c r="R524" s="25"/>
      <c r="S524" s="25"/>
      <c r="T524" s="25"/>
      <c r="U524" s="25"/>
      <c r="V524" s="25"/>
      <c r="W524" s="25"/>
    </row>
    <row r="525" spans="2:23" ht="14.25">
      <c r="B525" s="23"/>
      <c r="C525" s="23"/>
      <c r="D525" s="31"/>
      <c r="E525" s="25"/>
      <c r="F525" s="25"/>
      <c r="G525" s="25"/>
      <c r="H525" s="25"/>
      <c r="I525" s="25"/>
      <c r="J525" s="25"/>
      <c r="K525" s="25"/>
      <c r="L525" s="25"/>
      <c r="M525" s="25"/>
      <c r="N525" s="25"/>
      <c r="O525" s="25"/>
      <c r="P525" s="25"/>
      <c r="Q525" s="25"/>
      <c r="R525" s="25"/>
      <c r="S525" s="25"/>
      <c r="T525" s="25"/>
      <c r="U525" s="25"/>
      <c r="V525" s="25"/>
      <c r="W525" s="25"/>
    </row>
    <row r="526" spans="2:23" ht="14.25">
      <c r="B526" s="23"/>
      <c r="C526" s="23"/>
      <c r="D526" s="31"/>
      <c r="E526" s="25"/>
      <c r="F526" s="25"/>
      <c r="G526" s="25"/>
      <c r="H526" s="25"/>
      <c r="I526" s="25"/>
      <c r="J526" s="25"/>
      <c r="K526" s="25"/>
      <c r="L526" s="25"/>
      <c r="M526" s="25"/>
      <c r="N526" s="25"/>
      <c r="O526" s="25"/>
      <c r="P526" s="25"/>
      <c r="Q526" s="25"/>
      <c r="R526" s="25"/>
      <c r="S526" s="25"/>
      <c r="T526" s="25"/>
      <c r="U526" s="25"/>
      <c r="V526" s="25"/>
      <c r="W526" s="25"/>
    </row>
    <row r="527" spans="2:23" ht="14.25">
      <c r="B527" s="23"/>
      <c r="C527" s="23"/>
      <c r="D527" s="31"/>
      <c r="E527" s="25"/>
      <c r="F527" s="25"/>
      <c r="G527" s="25"/>
      <c r="H527" s="25"/>
      <c r="I527" s="25"/>
      <c r="J527" s="25"/>
      <c r="K527" s="25"/>
      <c r="L527" s="25"/>
      <c r="M527" s="25"/>
      <c r="N527" s="25"/>
      <c r="O527" s="25"/>
      <c r="P527" s="25"/>
      <c r="Q527" s="25"/>
      <c r="R527" s="25"/>
      <c r="S527" s="25"/>
      <c r="T527" s="25"/>
      <c r="U527" s="25"/>
      <c r="V527" s="25"/>
      <c r="W527" s="25"/>
    </row>
    <row r="528" spans="2:23" ht="14.25">
      <c r="B528" s="23"/>
      <c r="C528" s="23"/>
      <c r="D528" s="31"/>
      <c r="E528" s="25"/>
      <c r="F528" s="25"/>
      <c r="G528" s="25"/>
      <c r="H528" s="25"/>
      <c r="I528" s="25"/>
      <c r="J528" s="25"/>
      <c r="K528" s="25"/>
      <c r="L528" s="25"/>
      <c r="M528" s="25"/>
      <c r="N528" s="25"/>
      <c r="O528" s="25"/>
      <c r="P528" s="25"/>
      <c r="Q528" s="25"/>
      <c r="R528" s="25"/>
      <c r="S528" s="25"/>
      <c r="T528" s="25"/>
      <c r="U528" s="25"/>
      <c r="V528" s="25"/>
      <c r="W528" s="25"/>
    </row>
    <row r="529" spans="2:23" ht="14.25">
      <c r="B529" s="23"/>
      <c r="C529" s="23"/>
      <c r="D529" s="31"/>
      <c r="E529" s="25"/>
      <c r="F529" s="25"/>
      <c r="G529" s="25"/>
      <c r="H529" s="25"/>
      <c r="I529" s="25"/>
      <c r="J529" s="25"/>
      <c r="K529" s="25"/>
      <c r="L529" s="25"/>
      <c r="M529" s="25"/>
      <c r="N529" s="25"/>
      <c r="O529" s="25"/>
      <c r="P529" s="25"/>
      <c r="Q529" s="25"/>
      <c r="R529" s="25"/>
      <c r="S529" s="25"/>
      <c r="T529" s="25"/>
      <c r="U529" s="25"/>
      <c r="V529" s="25"/>
      <c r="W529" s="25"/>
    </row>
    <row r="530" spans="2:23" ht="14.25">
      <c r="B530" s="23"/>
      <c r="C530" s="23"/>
      <c r="D530" s="31"/>
      <c r="E530" s="25"/>
      <c r="F530" s="25"/>
      <c r="G530" s="25"/>
      <c r="H530" s="25"/>
      <c r="I530" s="25"/>
      <c r="J530" s="25"/>
      <c r="K530" s="25"/>
      <c r="L530" s="25"/>
      <c r="M530" s="25"/>
      <c r="N530" s="25"/>
      <c r="O530" s="25"/>
      <c r="P530" s="25"/>
      <c r="Q530" s="25"/>
      <c r="R530" s="25"/>
      <c r="S530" s="25"/>
      <c r="T530" s="25"/>
      <c r="U530" s="25"/>
      <c r="V530" s="25"/>
      <c r="W530" s="25"/>
    </row>
    <row r="531" spans="2:23" ht="14.25">
      <c r="B531" s="23"/>
      <c r="C531" s="23"/>
      <c r="D531" s="31"/>
      <c r="E531" s="25"/>
      <c r="F531" s="25"/>
      <c r="G531" s="25"/>
      <c r="H531" s="25"/>
      <c r="I531" s="25"/>
      <c r="J531" s="25"/>
      <c r="K531" s="25"/>
      <c r="L531" s="25"/>
      <c r="M531" s="25"/>
      <c r="N531" s="25"/>
      <c r="O531" s="25"/>
      <c r="P531" s="25"/>
      <c r="Q531" s="25"/>
      <c r="R531" s="25"/>
      <c r="S531" s="25"/>
      <c r="T531" s="25"/>
      <c r="U531" s="25"/>
      <c r="V531" s="25"/>
      <c r="W531" s="25"/>
    </row>
    <row r="532" spans="2:23" ht="14.25">
      <c r="B532" s="23"/>
      <c r="C532" s="23"/>
      <c r="D532" s="31"/>
      <c r="E532" s="25"/>
      <c r="F532" s="25"/>
      <c r="G532" s="25"/>
      <c r="H532" s="25"/>
      <c r="I532" s="25"/>
      <c r="J532" s="25"/>
      <c r="K532" s="25"/>
      <c r="L532" s="25"/>
      <c r="M532" s="25"/>
      <c r="N532" s="25"/>
      <c r="O532" s="25"/>
      <c r="P532" s="25"/>
      <c r="Q532" s="25"/>
      <c r="R532" s="25"/>
      <c r="S532" s="25"/>
      <c r="T532" s="25"/>
      <c r="U532" s="25"/>
      <c r="V532" s="25"/>
      <c r="W532" s="25"/>
    </row>
    <row r="533" spans="2:23" ht="14.25">
      <c r="B533" s="23"/>
      <c r="C533" s="23"/>
      <c r="D533" s="31"/>
      <c r="E533" s="25"/>
      <c r="F533" s="25"/>
      <c r="G533" s="25"/>
      <c r="H533" s="25"/>
      <c r="I533" s="25"/>
      <c r="J533" s="25"/>
      <c r="K533" s="25"/>
      <c r="L533" s="25"/>
      <c r="M533" s="25"/>
      <c r="N533" s="25"/>
      <c r="O533" s="25"/>
      <c r="P533" s="25"/>
      <c r="Q533" s="25"/>
      <c r="R533" s="25"/>
      <c r="S533" s="25"/>
      <c r="T533" s="25"/>
      <c r="U533" s="25"/>
      <c r="V533" s="25"/>
      <c r="W533" s="25"/>
    </row>
    <row r="534" spans="2:23" ht="14.25">
      <c r="B534" s="23"/>
      <c r="C534" s="23"/>
      <c r="D534" s="31"/>
      <c r="E534" s="25"/>
      <c r="F534" s="25"/>
      <c r="G534" s="25"/>
      <c r="H534" s="25"/>
      <c r="I534" s="25"/>
      <c r="J534" s="25"/>
      <c r="K534" s="25"/>
      <c r="L534" s="25"/>
      <c r="M534" s="25"/>
      <c r="N534" s="25"/>
      <c r="O534" s="25"/>
      <c r="P534" s="25"/>
      <c r="Q534" s="25"/>
      <c r="R534" s="25"/>
      <c r="S534" s="25"/>
      <c r="T534" s="25"/>
      <c r="U534" s="25"/>
      <c r="V534" s="25"/>
      <c r="W534" s="25"/>
    </row>
    <row r="535" spans="2:23" ht="14.25">
      <c r="B535" s="23"/>
      <c r="C535" s="23"/>
      <c r="D535" s="31"/>
      <c r="E535" s="25"/>
      <c r="F535" s="25"/>
      <c r="G535" s="25"/>
      <c r="H535" s="25"/>
      <c r="I535" s="25"/>
      <c r="J535" s="25"/>
      <c r="K535" s="25"/>
      <c r="L535" s="25"/>
      <c r="M535" s="25"/>
      <c r="N535" s="25"/>
      <c r="O535" s="25"/>
      <c r="P535" s="25"/>
      <c r="Q535" s="25"/>
      <c r="R535" s="25"/>
      <c r="S535" s="25"/>
      <c r="T535" s="25"/>
      <c r="U535" s="25"/>
      <c r="V535" s="25"/>
      <c r="W535" s="25"/>
    </row>
    <row r="536" spans="2:23" ht="14.25">
      <c r="B536" s="23"/>
      <c r="C536" s="23"/>
      <c r="D536" s="31"/>
      <c r="E536" s="25"/>
      <c r="F536" s="25"/>
      <c r="G536" s="25"/>
      <c r="H536" s="25"/>
      <c r="I536" s="25"/>
      <c r="J536" s="25"/>
      <c r="K536" s="25"/>
      <c r="L536" s="25"/>
      <c r="M536" s="25"/>
      <c r="N536" s="25"/>
      <c r="O536" s="25"/>
      <c r="P536" s="25"/>
      <c r="Q536" s="25"/>
      <c r="R536" s="25"/>
      <c r="S536" s="25"/>
      <c r="T536" s="25"/>
      <c r="U536" s="25"/>
      <c r="V536" s="25"/>
      <c r="W536" s="25"/>
    </row>
    <row r="537" spans="2:23" ht="14.25">
      <c r="B537" s="23"/>
      <c r="C537" s="23"/>
      <c r="D537" s="31"/>
      <c r="E537" s="25"/>
      <c r="F537" s="25"/>
      <c r="G537" s="25"/>
      <c r="H537" s="25"/>
      <c r="I537" s="25"/>
      <c r="J537" s="25"/>
      <c r="K537" s="25"/>
      <c r="L537" s="25"/>
      <c r="M537" s="25"/>
      <c r="N537" s="25"/>
      <c r="O537" s="25"/>
      <c r="P537" s="25"/>
      <c r="Q537" s="25"/>
      <c r="R537" s="25"/>
      <c r="S537" s="25"/>
      <c r="T537" s="25"/>
      <c r="U537" s="25"/>
      <c r="V537" s="25"/>
      <c r="W537" s="25"/>
    </row>
    <row r="538" spans="2:23" ht="14.25">
      <c r="B538" s="23"/>
      <c r="C538" s="23"/>
      <c r="D538" s="31"/>
      <c r="E538" s="25"/>
      <c r="F538" s="25"/>
      <c r="G538" s="25"/>
      <c r="H538" s="25"/>
      <c r="I538" s="25"/>
      <c r="J538" s="25"/>
      <c r="K538" s="25"/>
      <c r="L538" s="25"/>
      <c r="M538" s="25"/>
      <c r="N538" s="25"/>
      <c r="O538" s="25"/>
      <c r="P538" s="25"/>
      <c r="Q538" s="25"/>
      <c r="R538" s="25"/>
      <c r="S538" s="25"/>
      <c r="T538" s="25"/>
      <c r="U538" s="25"/>
      <c r="V538" s="25"/>
      <c r="W538" s="25"/>
    </row>
    <row r="539" spans="2:23" ht="14.25">
      <c r="B539" s="23"/>
      <c r="C539" s="23"/>
      <c r="D539" s="31"/>
      <c r="E539" s="25"/>
      <c r="F539" s="25"/>
      <c r="G539" s="25"/>
      <c r="H539" s="25"/>
      <c r="I539" s="25"/>
      <c r="J539" s="25"/>
      <c r="K539" s="25"/>
      <c r="L539" s="25"/>
      <c r="M539" s="25"/>
      <c r="N539" s="25"/>
      <c r="O539" s="25"/>
      <c r="P539" s="25"/>
      <c r="Q539" s="25"/>
      <c r="R539" s="25"/>
      <c r="S539" s="25"/>
      <c r="T539" s="25"/>
      <c r="U539" s="25"/>
      <c r="V539" s="25"/>
      <c r="W539" s="25"/>
    </row>
    <row r="540" spans="2:23" ht="14.25">
      <c r="B540" s="23"/>
      <c r="C540" s="23"/>
      <c r="D540" s="31"/>
      <c r="E540" s="25"/>
      <c r="F540" s="25"/>
      <c r="G540" s="25"/>
      <c r="H540" s="25"/>
      <c r="I540" s="25"/>
      <c r="J540" s="25"/>
      <c r="K540" s="25"/>
      <c r="L540" s="25"/>
      <c r="M540" s="25"/>
      <c r="N540" s="25"/>
      <c r="O540" s="25"/>
      <c r="P540" s="25"/>
      <c r="Q540" s="25"/>
      <c r="R540" s="25"/>
      <c r="S540" s="25"/>
      <c r="T540" s="25"/>
      <c r="U540" s="25"/>
      <c r="V540" s="25"/>
      <c r="W540" s="25"/>
    </row>
    <row r="541" spans="2:23" ht="14.25">
      <c r="B541" s="23"/>
      <c r="C541" s="23"/>
      <c r="D541" s="31"/>
      <c r="E541" s="25"/>
      <c r="F541" s="25"/>
      <c r="G541" s="25"/>
      <c r="H541" s="25"/>
      <c r="I541" s="25"/>
      <c r="J541" s="25"/>
      <c r="K541" s="25"/>
      <c r="L541" s="25"/>
      <c r="M541" s="25"/>
      <c r="N541" s="25"/>
      <c r="O541" s="25"/>
      <c r="P541" s="25"/>
      <c r="Q541" s="25"/>
      <c r="R541" s="25"/>
      <c r="S541" s="25"/>
      <c r="T541" s="25"/>
      <c r="U541" s="25"/>
      <c r="V541" s="25"/>
      <c r="W541" s="25"/>
    </row>
    <row r="542" spans="2:23" ht="14.25">
      <c r="B542" s="23"/>
      <c r="C542" s="23"/>
      <c r="D542" s="31"/>
      <c r="E542" s="25"/>
      <c r="F542" s="25"/>
      <c r="G542" s="25"/>
      <c r="H542" s="25"/>
      <c r="I542" s="25"/>
      <c r="J542" s="25"/>
      <c r="K542" s="25"/>
      <c r="L542" s="25"/>
      <c r="M542" s="25"/>
      <c r="N542" s="25"/>
      <c r="O542" s="25"/>
      <c r="P542" s="25"/>
      <c r="Q542" s="25"/>
      <c r="R542" s="25"/>
      <c r="S542" s="25"/>
      <c r="T542" s="25"/>
      <c r="U542" s="25"/>
      <c r="V542" s="25"/>
      <c r="W542" s="25"/>
    </row>
    <row r="543" spans="2:23" ht="14.25">
      <c r="B543" s="23"/>
      <c r="C543" s="23"/>
      <c r="D543" s="31"/>
      <c r="E543" s="25"/>
      <c r="F543" s="25"/>
      <c r="G543" s="25"/>
      <c r="H543" s="25"/>
      <c r="I543" s="25"/>
      <c r="J543" s="25"/>
      <c r="K543" s="25"/>
      <c r="L543" s="25"/>
      <c r="M543" s="25"/>
      <c r="N543" s="25"/>
      <c r="O543" s="25"/>
      <c r="P543" s="25"/>
      <c r="Q543" s="25"/>
      <c r="R543" s="25"/>
      <c r="S543" s="25"/>
      <c r="T543" s="25"/>
      <c r="U543" s="25"/>
      <c r="V543" s="25"/>
      <c r="W543" s="25"/>
    </row>
    <row r="544" spans="2:23" ht="14.25">
      <c r="B544" s="23"/>
      <c r="C544" s="23"/>
      <c r="D544" s="31"/>
      <c r="E544" s="25"/>
      <c r="F544" s="25"/>
      <c r="G544" s="25"/>
      <c r="H544" s="25"/>
      <c r="I544" s="25"/>
      <c r="J544" s="25"/>
      <c r="K544" s="25"/>
      <c r="L544" s="25"/>
      <c r="M544" s="25"/>
      <c r="N544" s="25"/>
      <c r="O544" s="25"/>
      <c r="P544" s="25"/>
      <c r="Q544" s="25"/>
      <c r="R544" s="25"/>
      <c r="S544" s="25"/>
      <c r="T544" s="25"/>
      <c r="U544" s="25"/>
      <c r="V544" s="25"/>
      <c r="W544" s="25"/>
    </row>
    <row r="545" spans="2:23" ht="14.25">
      <c r="B545" s="23"/>
      <c r="C545" s="23"/>
      <c r="D545" s="31"/>
      <c r="E545" s="25"/>
      <c r="F545" s="25"/>
      <c r="G545" s="25"/>
      <c r="H545" s="25"/>
      <c r="I545" s="25"/>
      <c r="J545" s="25"/>
      <c r="K545" s="25"/>
      <c r="L545" s="25"/>
      <c r="M545" s="25"/>
      <c r="N545" s="25"/>
      <c r="O545" s="25"/>
      <c r="P545" s="25"/>
      <c r="Q545" s="25"/>
      <c r="R545" s="25"/>
      <c r="S545" s="25"/>
      <c r="T545" s="25"/>
      <c r="U545" s="25"/>
      <c r="V545" s="25"/>
      <c r="W545" s="25"/>
    </row>
    <row r="546" spans="2:23" ht="14.25">
      <c r="B546" s="23"/>
      <c r="C546" s="23"/>
      <c r="D546" s="31"/>
      <c r="E546" s="25"/>
      <c r="F546" s="25"/>
      <c r="G546" s="25"/>
      <c r="H546" s="25"/>
      <c r="I546" s="25"/>
      <c r="J546" s="25"/>
      <c r="K546" s="25"/>
      <c r="L546" s="25"/>
      <c r="M546" s="25"/>
      <c r="N546" s="25"/>
      <c r="O546" s="25"/>
      <c r="P546" s="25"/>
      <c r="Q546" s="25"/>
      <c r="R546" s="25"/>
      <c r="S546" s="25"/>
      <c r="T546" s="25"/>
      <c r="U546" s="25"/>
      <c r="V546" s="25"/>
      <c r="W546" s="25"/>
    </row>
    <row r="547" spans="2:23" ht="14.25">
      <c r="B547" s="23"/>
      <c r="C547" s="23"/>
      <c r="D547" s="31"/>
      <c r="E547" s="25"/>
      <c r="F547" s="25"/>
      <c r="G547" s="25"/>
      <c r="H547" s="25"/>
      <c r="I547" s="25"/>
      <c r="J547" s="25"/>
      <c r="K547" s="25"/>
      <c r="L547" s="25"/>
      <c r="M547" s="25"/>
      <c r="N547" s="25"/>
      <c r="O547" s="25"/>
      <c r="P547" s="25"/>
      <c r="Q547" s="25"/>
      <c r="R547" s="25"/>
      <c r="S547" s="25"/>
      <c r="T547" s="25"/>
      <c r="U547" s="25"/>
      <c r="V547" s="25"/>
      <c r="W547" s="25"/>
    </row>
    <row r="548" spans="2:23" ht="14.25">
      <c r="B548" s="23"/>
      <c r="C548" s="23"/>
      <c r="D548" s="31"/>
      <c r="E548" s="25"/>
      <c r="F548" s="25"/>
      <c r="G548" s="25"/>
      <c r="H548" s="25"/>
      <c r="I548" s="25"/>
      <c r="J548" s="25"/>
      <c r="K548" s="25"/>
      <c r="L548" s="25"/>
      <c r="M548" s="25"/>
      <c r="N548" s="25"/>
      <c r="O548" s="25"/>
      <c r="P548" s="25"/>
      <c r="Q548" s="25"/>
      <c r="R548" s="25"/>
      <c r="S548" s="25"/>
      <c r="T548" s="25"/>
      <c r="U548" s="25"/>
      <c r="V548" s="25"/>
      <c r="W548" s="25"/>
    </row>
    <row r="549" spans="2:23" ht="14.25">
      <c r="B549" s="23"/>
      <c r="C549" s="23"/>
      <c r="D549" s="31"/>
      <c r="E549" s="25"/>
      <c r="F549" s="25"/>
      <c r="G549" s="25"/>
      <c r="H549" s="25"/>
      <c r="I549" s="25"/>
      <c r="J549" s="25"/>
      <c r="K549" s="25"/>
      <c r="L549" s="25"/>
      <c r="M549" s="25"/>
      <c r="N549" s="25"/>
      <c r="O549" s="25"/>
      <c r="P549" s="25"/>
      <c r="Q549" s="25"/>
      <c r="R549" s="25"/>
      <c r="S549" s="25"/>
      <c r="T549" s="25"/>
      <c r="U549" s="25"/>
      <c r="V549" s="25"/>
      <c r="W549" s="25"/>
    </row>
    <row r="550" spans="2:23" ht="14.25">
      <c r="B550" s="23"/>
      <c r="C550" s="23"/>
      <c r="D550" s="31"/>
      <c r="E550" s="25"/>
      <c r="F550" s="25"/>
      <c r="G550" s="25"/>
      <c r="H550" s="25"/>
      <c r="I550" s="25"/>
      <c r="J550" s="25"/>
      <c r="K550" s="25"/>
      <c r="L550" s="25"/>
      <c r="M550" s="25"/>
      <c r="N550" s="25"/>
      <c r="O550" s="25"/>
      <c r="P550" s="25"/>
      <c r="Q550" s="25"/>
      <c r="R550" s="25"/>
      <c r="S550" s="25"/>
      <c r="T550" s="25"/>
      <c r="U550" s="25"/>
      <c r="V550" s="25"/>
      <c r="W550" s="25"/>
    </row>
    <row r="551" spans="2:23" ht="14.25">
      <c r="B551" s="23"/>
      <c r="C551" s="23"/>
      <c r="D551" s="31"/>
      <c r="E551" s="25"/>
      <c r="F551" s="25"/>
      <c r="G551" s="25"/>
      <c r="H551" s="25"/>
      <c r="I551" s="25"/>
      <c r="J551" s="25"/>
      <c r="K551" s="25"/>
      <c r="L551" s="25"/>
      <c r="M551" s="25"/>
      <c r="N551" s="25"/>
      <c r="O551" s="25"/>
      <c r="P551" s="25"/>
      <c r="Q551" s="25"/>
      <c r="R551" s="25"/>
      <c r="S551" s="25"/>
      <c r="T551" s="25"/>
      <c r="U551" s="25"/>
      <c r="V551" s="25"/>
      <c r="W551" s="25"/>
    </row>
    <row r="552" spans="2:23" ht="14.25">
      <c r="B552" s="23"/>
      <c r="C552" s="23"/>
      <c r="D552" s="31"/>
      <c r="E552" s="25"/>
      <c r="F552" s="25"/>
      <c r="G552" s="25"/>
      <c r="H552" s="25"/>
      <c r="I552" s="25"/>
      <c r="J552" s="25"/>
      <c r="K552" s="25"/>
      <c r="L552" s="25"/>
      <c r="M552" s="25"/>
      <c r="N552" s="25"/>
      <c r="O552" s="25"/>
      <c r="P552" s="25"/>
      <c r="Q552" s="25"/>
      <c r="R552" s="25"/>
      <c r="S552" s="25"/>
      <c r="T552" s="25"/>
      <c r="U552" s="25"/>
      <c r="V552" s="25"/>
      <c r="W552" s="25"/>
    </row>
    <row r="553" spans="2:23" ht="14.25">
      <c r="B553" s="23"/>
      <c r="C553" s="23"/>
      <c r="D553" s="31"/>
      <c r="E553" s="25"/>
      <c r="F553" s="25"/>
      <c r="G553" s="25"/>
      <c r="H553" s="25"/>
      <c r="I553" s="25"/>
      <c r="J553" s="25"/>
      <c r="K553" s="25"/>
      <c r="L553" s="25"/>
      <c r="M553" s="25"/>
      <c r="N553" s="25"/>
      <c r="O553" s="25"/>
      <c r="P553" s="25"/>
      <c r="Q553" s="25"/>
      <c r="R553" s="25"/>
      <c r="S553" s="25"/>
      <c r="T553" s="25"/>
      <c r="U553" s="25"/>
      <c r="V553" s="25"/>
      <c r="W553" s="25"/>
    </row>
    <row r="554" spans="2:23" ht="14.25">
      <c r="B554" s="23"/>
      <c r="C554" s="23"/>
      <c r="D554" s="31"/>
      <c r="E554" s="25"/>
      <c r="F554" s="25"/>
      <c r="G554" s="25"/>
      <c r="H554" s="25"/>
      <c r="I554" s="25"/>
      <c r="J554" s="25"/>
      <c r="K554" s="25"/>
      <c r="L554" s="25"/>
      <c r="M554" s="25"/>
      <c r="N554" s="25"/>
      <c r="O554" s="25"/>
      <c r="P554" s="25"/>
      <c r="Q554" s="25"/>
      <c r="R554" s="25"/>
      <c r="S554" s="25"/>
      <c r="T554" s="25"/>
      <c r="U554" s="25"/>
      <c r="V554" s="25"/>
      <c r="W554" s="25"/>
    </row>
    <row r="555" spans="2:23" ht="14.25">
      <c r="B555" s="23"/>
      <c r="C555" s="23"/>
      <c r="D555" s="31"/>
      <c r="E555" s="25"/>
      <c r="F555" s="25"/>
      <c r="G555" s="25"/>
      <c r="H555" s="25"/>
      <c r="I555" s="25"/>
      <c r="J555" s="25"/>
      <c r="K555" s="25"/>
      <c r="L555" s="25"/>
      <c r="M555" s="25"/>
      <c r="N555" s="25"/>
      <c r="O555" s="25"/>
      <c r="P555" s="25"/>
      <c r="Q555" s="25"/>
      <c r="R555" s="25"/>
      <c r="S555" s="25"/>
      <c r="T555" s="25"/>
      <c r="U555" s="25"/>
      <c r="V555" s="25"/>
      <c r="W555" s="25"/>
    </row>
    <row r="556" spans="2:23" ht="14.25">
      <c r="B556" s="23"/>
      <c r="C556" s="23"/>
      <c r="D556" s="31"/>
      <c r="E556" s="25"/>
      <c r="F556" s="25"/>
      <c r="G556" s="25"/>
      <c r="H556" s="25"/>
      <c r="I556" s="25"/>
      <c r="J556" s="25"/>
      <c r="K556" s="25"/>
      <c r="L556" s="25"/>
      <c r="M556" s="25"/>
      <c r="N556" s="25"/>
      <c r="O556" s="25"/>
      <c r="P556" s="25"/>
      <c r="Q556" s="25"/>
      <c r="R556" s="25"/>
      <c r="S556" s="25"/>
      <c r="T556" s="25"/>
      <c r="U556" s="25"/>
      <c r="V556" s="25"/>
      <c r="W556" s="25"/>
    </row>
    <row r="557" spans="2:23" ht="14.25">
      <c r="B557" s="23"/>
      <c r="C557" s="23"/>
      <c r="D557" s="31"/>
      <c r="E557" s="25"/>
      <c r="F557" s="25"/>
      <c r="G557" s="25"/>
      <c r="H557" s="25"/>
      <c r="I557" s="25"/>
      <c r="J557" s="25"/>
      <c r="K557" s="25"/>
      <c r="L557" s="25"/>
      <c r="M557" s="25"/>
      <c r="N557" s="25"/>
      <c r="O557" s="25"/>
      <c r="P557" s="25"/>
      <c r="Q557" s="25"/>
      <c r="R557" s="25"/>
      <c r="S557" s="25"/>
      <c r="T557" s="25"/>
      <c r="U557" s="25"/>
      <c r="V557" s="25"/>
      <c r="W557" s="25"/>
    </row>
    <row r="558" spans="2:23" ht="14.25">
      <c r="B558" s="23"/>
      <c r="C558" s="23"/>
      <c r="D558" s="31"/>
      <c r="E558" s="25"/>
      <c r="F558" s="25"/>
      <c r="G558" s="25"/>
      <c r="H558" s="25"/>
      <c r="I558" s="25"/>
      <c r="J558" s="25"/>
      <c r="K558" s="25"/>
      <c r="L558" s="25"/>
      <c r="M558" s="25"/>
      <c r="N558" s="25"/>
      <c r="O558" s="25"/>
      <c r="P558" s="25"/>
      <c r="Q558" s="25"/>
      <c r="R558" s="25"/>
      <c r="S558" s="25"/>
      <c r="T558" s="25"/>
      <c r="U558" s="25"/>
      <c r="V558" s="25"/>
      <c r="W558" s="25"/>
    </row>
    <row r="559" spans="2:23" ht="14.25">
      <c r="B559" s="23"/>
      <c r="C559" s="23"/>
      <c r="D559" s="31"/>
      <c r="E559" s="25"/>
      <c r="F559" s="25"/>
      <c r="G559" s="25"/>
      <c r="H559" s="25"/>
      <c r="I559" s="25"/>
      <c r="J559" s="25"/>
      <c r="K559" s="25"/>
      <c r="L559" s="25"/>
      <c r="M559" s="25"/>
      <c r="N559" s="25"/>
      <c r="O559" s="25"/>
      <c r="P559" s="25"/>
      <c r="Q559" s="25"/>
      <c r="R559" s="25"/>
      <c r="S559" s="25"/>
      <c r="T559" s="25"/>
      <c r="U559" s="25"/>
      <c r="V559" s="25"/>
      <c r="W559" s="25"/>
    </row>
    <row r="560" spans="2:23" ht="14.25">
      <c r="B560" s="23"/>
      <c r="C560" s="23"/>
      <c r="D560" s="31"/>
      <c r="E560" s="25"/>
      <c r="F560" s="25"/>
      <c r="G560" s="25"/>
      <c r="H560" s="25"/>
      <c r="I560" s="25"/>
      <c r="J560" s="25"/>
      <c r="K560" s="25"/>
      <c r="L560" s="25"/>
      <c r="M560" s="25"/>
      <c r="N560" s="25"/>
      <c r="O560" s="25"/>
      <c r="P560" s="25"/>
      <c r="Q560" s="25"/>
      <c r="R560" s="25"/>
      <c r="S560" s="25"/>
      <c r="T560" s="25"/>
      <c r="U560" s="25"/>
      <c r="V560" s="25"/>
      <c r="W560" s="25"/>
    </row>
    <row r="561" spans="2:23" ht="14.25">
      <c r="B561" s="23"/>
      <c r="C561" s="23"/>
      <c r="D561" s="31"/>
      <c r="E561" s="25"/>
      <c r="F561" s="25"/>
      <c r="G561" s="25"/>
      <c r="H561" s="25"/>
      <c r="I561" s="25"/>
      <c r="J561" s="25"/>
      <c r="K561" s="25"/>
      <c r="L561" s="25"/>
      <c r="M561" s="25"/>
      <c r="N561" s="25"/>
      <c r="O561" s="25"/>
      <c r="P561" s="25"/>
      <c r="Q561" s="25"/>
      <c r="R561" s="25"/>
      <c r="S561" s="25"/>
      <c r="T561" s="25"/>
      <c r="U561" s="25"/>
      <c r="V561" s="25"/>
      <c r="W561" s="25"/>
    </row>
    <row r="562" spans="2:23" ht="14.25">
      <c r="B562" s="23"/>
      <c r="C562" s="23"/>
      <c r="D562" s="31"/>
      <c r="E562" s="25"/>
      <c r="F562" s="25"/>
      <c r="G562" s="25"/>
      <c r="H562" s="25"/>
      <c r="I562" s="25"/>
      <c r="J562" s="25"/>
      <c r="K562" s="25"/>
      <c r="L562" s="25"/>
      <c r="M562" s="25"/>
      <c r="N562" s="25"/>
      <c r="O562" s="25"/>
      <c r="P562" s="25"/>
      <c r="Q562" s="25"/>
      <c r="R562" s="25"/>
      <c r="S562" s="25"/>
      <c r="T562" s="25"/>
      <c r="U562" s="25"/>
      <c r="V562" s="25"/>
      <c r="W562" s="25"/>
    </row>
    <row r="563" spans="2:23" ht="14.25">
      <c r="B563" s="23"/>
      <c r="C563" s="23"/>
      <c r="D563" s="31"/>
      <c r="E563" s="25"/>
      <c r="F563" s="25"/>
      <c r="G563" s="25"/>
      <c r="H563" s="25"/>
      <c r="I563" s="25"/>
      <c r="J563" s="25"/>
      <c r="K563" s="25"/>
      <c r="L563" s="25"/>
      <c r="M563" s="25"/>
      <c r="N563" s="25"/>
      <c r="O563" s="25"/>
      <c r="P563" s="25"/>
      <c r="Q563" s="25"/>
      <c r="R563" s="25"/>
      <c r="S563" s="25"/>
      <c r="T563" s="25"/>
      <c r="U563" s="25"/>
      <c r="V563" s="25"/>
      <c r="W563" s="25"/>
    </row>
    <row r="564" spans="2:23" ht="14.25">
      <c r="B564" s="23"/>
      <c r="C564" s="23"/>
      <c r="D564" s="31"/>
      <c r="E564" s="25"/>
      <c r="F564" s="25"/>
      <c r="G564" s="25"/>
      <c r="H564" s="25"/>
      <c r="I564" s="25"/>
      <c r="J564" s="25"/>
      <c r="K564" s="25"/>
      <c r="L564" s="25"/>
      <c r="M564" s="25"/>
      <c r="N564" s="25"/>
      <c r="O564" s="25"/>
      <c r="P564" s="25"/>
      <c r="Q564" s="25"/>
      <c r="R564" s="25"/>
      <c r="S564" s="25"/>
      <c r="T564" s="25"/>
      <c r="U564" s="25"/>
      <c r="V564" s="25"/>
      <c r="W564" s="25"/>
    </row>
    <row r="565" spans="2:23" ht="14.25">
      <c r="B565" s="23"/>
      <c r="C565" s="23"/>
      <c r="D565" s="31"/>
      <c r="E565" s="25"/>
      <c r="F565" s="25"/>
      <c r="G565" s="25"/>
      <c r="H565" s="25"/>
      <c r="I565" s="25"/>
      <c r="J565" s="25"/>
      <c r="K565" s="25"/>
      <c r="L565" s="25"/>
      <c r="M565" s="25"/>
      <c r="N565" s="25"/>
      <c r="O565" s="25"/>
      <c r="P565" s="25"/>
      <c r="Q565" s="25"/>
      <c r="R565" s="25"/>
      <c r="S565" s="25"/>
      <c r="T565" s="25"/>
      <c r="U565" s="25"/>
      <c r="V565" s="25"/>
      <c r="W565" s="25"/>
    </row>
    <row r="566" spans="2:23" ht="14.25">
      <c r="B566" s="23"/>
      <c r="C566" s="23"/>
      <c r="D566" s="31"/>
      <c r="E566" s="25"/>
      <c r="F566" s="25"/>
      <c r="G566" s="25"/>
      <c r="H566" s="25"/>
      <c r="I566" s="25"/>
      <c r="J566" s="25"/>
      <c r="K566" s="25"/>
      <c r="L566" s="25"/>
      <c r="M566" s="25"/>
      <c r="N566" s="25"/>
      <c r="O566" s="25"/>
      <c r="P566" s="25"/>
      <c r="Q566" s="25"/>
      <c r="R566" s="25"/>
      <c r="S566" s="25"/>
      <c r="T566" s="25"/>
      <c r="U566" s="25"/>
      <c r="V566" s="25"/>
      <c r="W566" s="25"/>
    </row>
    <row r="567" spans="2:23" ht="14.25">
      <c r="B567" s="23"/>
      <c r="C567" s="23"/>
      <c r="D567" s="31"/>
      <c r="E567" s="25"/>
      <c r="F567" s="25"/>
      <c r="G567" s="25"/>
      <c r="H567" s="25"/>
      <c r="I567" s="25"/>
      <c r="J567" s="25"/>
      <c r="K567" s="25"/>
      <c r="L567" s="25"/>
      <c r="M567" s="25"/>
      <c r="N567" s="25"/>
      <c r="O567" s="25"/>
      <c r="P567" s="25"/>
      <c r="Q567" s="25"/>
      <c r="R567" s="25"/>
      <c r="S567" s="25"/>
      <c r="T567" s="25"/>
      <c r="U567" s="25"/>
      <c r="V567" s="25"/>
      <c r="W567" s="25"/>
    </row>
    <row r="568" spans="2:23" ht="14.25">
      <c r="B568" s="23"/>
      <c r="C568" s="23"/>
      <c r="D568" s="31"/>
      <c r="E568" s="25"/>
      <c r="F568" s="25"/>
      <c r="G568" s="25"/>
      <c r="H568" s="25"/>
      <c r="I568" s="25"/>
      <c r="J568" s="25"/>
      <c r="K568" s="25"/>
      <c r="L568" s="25"/>
      <c r="M568" s="25"/>
      <c r="N568" s="25"/>
      <c r="O568" s="25"/>
      <c r="P568" s="25"/>
      <c r="Q568" s="25"/>
      <c r="R568" s="25"/>
      <c r="S568" s="25"/>
      <c r="T568" s="25"/>
      <c r="U568" s="25"/>
      <c r="V568" s="25"/>
      <c r="W568" s="25"/>
    </row>
    <row r="569" spans="2:23" ht="14.25">
      <c r="B569" s="23"/>
      <c r="C569" s="23"/>
      <c r="D569" s="31"/>
      <c r="E569" s="25"/>
      <c r="F569" s="25"/>
      <c r="G569" s="25"/>
      <c r="H569" s="25"/>
      <c r="I569" s="25"/>
      <c r="J569" s="25"/>
      <c r="K569" s="25"/>
      <c r="L569" s="25"/>
      <c r="M569" s="25"/>
      <c r="N569" s="25"/>
      <c r="O569" s="25"/>
      <c r="P569" s="25"/>
      <c r="Q569" s="25"/>
      <c r="R569" s="25"/>
      <c r="S569" s="25"/>
      <c r="T569" s="25"/>
      <c r="U569" s="25"/>
      <c r="V569" s="25"/>
      <c r="W569" s="25"/>
    </row>
    <row r="570" spans="2:23" ht="14.25">
      <c r="B570" s="23"/>
      <c r="C570" s="23"/>
      <c r="D570" s="31"/>
      <c r="E570" s="25"/>
      <c r="F570" s="25"/>
      <c r="G570" s="25"/>
      <c r="H570" s="25"/>
      <c r="I570" s="25"/>
      <c r="J570" s="25"/>
      <c r="K570" s="25"/>
      <c r="L570" s="25"/>
      <c r="M570" s="25"/>
      <c r="N570" s="25"/>
      <c r="O570" s="25"/>
      <c r="P570" s="25"/>
      <c r="Q570" s="25"/>
      <c r="R570" s="25"/>
      <c r="S570" s="25"/>
      <c r="T570" s="25"/>
      <c r="U570" s="25"/>
      <c r="V570" s="25"/>
      <c r="W570" s="25"/>
    </row>
    <row r="571" spans="2:23" ht="14.25">
      <c r="B571" s="23"/>
      <c r="C571" s="23"/>
      <c r="D571" s="31"/>
      <c r="E571" s="25"/>
      <c r="F571" s="25"/>
      <c r="G571" s="25"/>
      <c r="H571" s="25"/>
      <c r="I571" s="25"/>
      <c r="J571" s="25"/>
      <c r="K571" s="25"/>
      <c r="L571" s="25"/>
      <c r="M571" s="25"/>
      <c r="N571" s="25"/>
      <c r="O571" s="25"/>
      <c r="P571" s="25"/>
      <c r="Q571" s="25"/>
      <c r="R571" s="25"/>
      <c r="S571" s="25"/>
      <c r="T571" s="25"/>
      <c r="U571" s="25"/>
      <c r="V571" s="25"/>
      <c r="W571" s="25"/>
    </row>
    <row r="572" spans="2:23" ht="14.25">
      <c r="B572" s="23"/>
      <c r="C572" s="23"/>
      <c r="D572" s="31"/>
      <c r="E572" s="25"/>
      <c r="F572" s="25"/>
      <c r="G572" s="25"/>
      <c r="H572" s="25"/>
      <c r="I572" s="25"/>
      <c r="J572" s="25"/>
      <c r="K572" s="25"/>
      <c r="L572" s="25"/>
      <c r="M572" s="25"/>
      <c r="N572" s="25"/>
      <c r="O572" s="25"/>
      <c r="P572" s="25"/>
      <c r="Q572" s="25"/>
      <c r="R572" s="25"/>
      <c r="S572" s="25"/>
      <c r="T572" s="25"/>
      <c r="U572" s="25"/>
      <c r="V572" s="25"/>
      <c r="W572" s="25"/>
    </row>
    <row r="573" spans="2:23" ht="14.25">
      <c r="B573" s="23"/>
      <c r="C573" s="23"/>
      <c r="D573" s="31"/>
      <c r="E573" s="25"/>
      <c r="F573" s="25"/>
      <c r="G573" s="25"/>
      <c r="H573" s="25"/>
      <c r="I573" s="25"/>
      <c r="J573" s="25"/>
      <c r="K573" s="25"/>
      <c r="L573" s="25"/>
      <c r="M573" s="25"/>
      <c r="N573" s="25"/>
      <c r="O573" s="25"/>
      <c r="P573" s="25"/>
      <c r="Q573" s="25"/>
      <c r="R573" s="25"/>
      <c r="S573" s="25"/>
      <c r="T573" s="25"/>
      <c r="U573" s="25"/>
      <c r="V573" s="25"/>
      <c r="W573" s="25"/>
    </row>
    <row r="574" spans="2:23" ht="14.25">
      <c r="B574" s="23"/>
      <c r="C574" s="23"/>
      <c r="D574" s="31"/>
      <c r="E574" s="25"/>
      <c r="F574" s="25"/>
      <c r="G574" s="25"/>
      <c r="H574" s="25"/>
      <c r="I574" s="25"/>
      <c r="J574" s="25"/>
      <c r="K574" s="25"/>
      <c r="L574" s="25"/>
      <c r="M574" s="25"/>
      <c r="N574" s="25"/>
      <c r="O574" s="25"/>
      <c r="P574" s="25"/>
      <c r="Q574" s="25"/>
      <c r="R574" s="25"/>
      <c r="S574" s="25"/>
      <c r="T574" s="25"/>
      <c r="U574" s="25"/>
      <c r="V574" s="25"/>
      <c r="W574" s="25"/>
    </row>
    <row r="575" spans="2:23" ht="14.25">
      <c r="B575" s="23"/>
      <c r="C575" s="23"/>
      <c r="D575" s="31"/>
      <c r="E575" s="25"/>
      <c r="F575" s="25"/>
      <c r="G575" s="25"/>
      <c r="H575" s="25"/>
      <c r="I575" s="25"/>
      <c r="J575" s="25"/>
      <c r="K575" s="25"/>
      <c r="L575" s="25"/>
      <c r="M575" s="25"/>
      <c r="N575" s="25"/>
      <c r="O575" s="25"/>
      <c r="P575" s="25"/>
      <c r="Q575" s="25"/>
      <c r="R575" s="25"/>
      <c r="S575" s="25"/>
      <c r="T575" s="25"/>
      <c r="U575" s="25"/>
      <c r="V575" s="25"/>
      <c r="W575" s="25"/>
    </row>
    <row r="576" spans="2:23" ht="14.25">
      <c r="B576" s="23"/>
      <c r="C576" s="23"/>
      <c r="D576" s="31"/>
      <c r="E576" s="25"/>
      <c r="F576" s="25"/>
      <c r="G576" s="25"/>
      <c r="H576" s="25"/>
      <c r="I576" s="25"/>
      <c r="J576" s="25"/>
      <c r="K576" s="25"/>
      <c r="L576" s="25"/>
      <c r="M576" s="25"/>
      <c r="N576" s="25"/>
      <c r="O576" s="25"/>
      <c r="P576" s="25"/>
      <c r="Q576" s="25"/>
      <c r="R576" s="25"/>
      <c r="S576" s="25"/>
      <c r="T576" s="25"/>
      <c r="U576" s="25"/>
      <c r="V576" s="25"/>
      <c r="W576" s="25"/>
    </row>
    <row r="577" spans="2:23" ht="14.25">
      <c r="B577" s="23"/>
      <c r="C577" s="23"/>
      <c r="D577" s="31"/>
      <c r="E577" s="25"/>
      <c r="F577" s="25"/>
      <c r="G577" s="25"/>
      <c r="H577" s="25"/>
      <c r="I577" s="25"/>
      <c r="J577" s="25"/>
      <c r="K577" s="25"/>
      <c r="L577" s="25"/>
      <c r="M577" s="25"/>
      <c r="N577" s="25"/>
      <c r="O577" s="25"/>
      <c r="P577" s="25"/>
      <c r="Q577" s="25"/>
      <c r="R577" s="25"/>
      <c r="S577" s="25"/>
      <c r="T577" s="25"/>
      <c r="U577" s="25"/>
      <c r="V577" s="25"/>
      <c r="W577" s="25"/>
    </row>
    <row r="578" spans="2:23" ht="14.25">
      <c r="B578" s="23"/>
      <c r="C578" s="23"/>
      <c r="D578" s="31"/>
      <c r="E578" s="25"/>
      <c r="F578" s="25"/>
      <c r="G578" s="25"/>
      <c r="H578" s="25"/>
      <c r="I578" s="25"/>
      <c r="J578" s="25"/>
      <c r="K578" s="25"/>
      <c r="L578" s="25"/>
      <c r="M578" s="25"/>
      <c r="N578" s="25"/>
      <c r="O578" s="25"/>
      <c r="P578" s="25"/>
      <c r="Q578" s="25"/>
      <c r="R578" s="25"/>
      <c r="S578" s="25"/>
      <c r="T578" s="25"/>
      <c r="U578" s="25"/>
      <c r="V578" s="25"/>
      <c r="W578" s="25"/>
    </row>
    <row r="579" spans="2:23" ht="14.25">
      <c r="B579" s="23"/>
      <c r="C579" s="23"/>
      <c r="D579" s="31"/>
      <c r="E579" s="25"/>
      <c r="F579" s="25"/>
      <c r="G579" s="25"/>
      <c r="H579" s="25"/>
      <c r="I579" s="25"/>
      <c r="J579" s="25"/>
      <c r="K579" s="25"/>
      <c r="L579" s="25"/>
      <c r="M579" s="25"/>
      <c r="N579" s="25"/>
      <c r="O579" s="25"/>
      <c r="P579" s="25"/>
      <c r="Q579" s="25"/>
      <c r="R579" s="25"/>
      <c r="S579" s="25"/>
      <c r="T579" s="25"/>
      <c r="U579" s="25"/>
      <c r="V579" s="25"/>
      <c r="W579" s="25"/>
    </row>
    <row r="580" spans="2:23" ht="14.25">
      <c r="B580" s="23"/>
      <c r="C580" s="23"/>
      <c r="D580" s="31"/>
      <c r="E580" s="25"/>
      <c r="F580" s="25"/>
      <c r="G580" s="25"/>
      <c r="H580" s="25"/>
      <c r="I580" s="25"/>
      <c r="J580" s="25"/>
      <c r="K580" s="25"/>
      <c r="L580" s="25"/>
      <c r="M580" s="25"/>
      <c r="N580" s="25"/>
      <c r="O580" s="25"/>
      <c r="P580" s="25"/>
      <c r="Q580" s="25"/>
      <c r="R580" s="25"/>
      <c r="S580" s="25"/>
      <c r="T580" s="25"/>
      <c r="U580" s="25"/>
      <c r="V580" s="25"/>
      <c r="W580" s="25"/>
    </row>
    <row r="581" spans="2:23" ht="14.25">
      <c r="B581" s="23"/>
      <c r="C581" s="23"/>
      <c r="D581" s="31"/>
      <c r="E581" s="25"/>
      <c r="F581" s="25"/>
      <c r="G581" s="25"/>
      <c r="H581" s="25"/>
      <c r="I581" s="25"/>
      <c r="J581" s="25"/>
      <c r="K581" s="25"/>
      <c r="L581" s="25"/>
      <c r="M581" s="25"/>
      <c r="N581" s="25"/>
      <c r="O581" s="25"/>
      <c r="P581" s="25"/>
      <c r="Q581" s="25"/>
      <c r="R581" s="25"/>
      <c r="S581" s="25"/>
      <c r="T581" s="25"/>
      <c r="U581" s="25"/>
      <c r="V581" s="25"/>
      <c r="W581" s="25"/>
    </row>
    <row r="582" spans="2:23" ht="14.25">
      <c r="B582" s="23"/>
      <c r="C582" s="23"/>
      <c r="D582" s="31"/>
      <c r="E582" s="25"/>
      <c r="F582" s="25"/>
      <c r="G582" s="25"/>
      <c r="H582" s="25"/>
      <c r="I582" s="25"/>
      <c r="J582" s="25"/>
      <c r="K582" s="25"/>
      <c r="L582" s="25"/>
      <c r="M582" s="25"/>
      <c r="N582" s="25"/>
      <c r="O582" s="25"/>
      <c r="P582" s="25"/>
      <c r="Q582" s="25"/>
      <c r="R582" s="25"/>
      <c r="S582" s="25"/>
      <c r="T582" s="25"/>
      <c r="U582" s="25"/>
      <c r="V582" s="25"/>
      <c r="W582" s="25"/>
    </row>
    <row r="583" spans="2:23" ht="14.25">
      <c r="B583" s="23"/>
      <c r="C583" s="23"/>
      <c r="D583" s="31"/>
      <c r="E583" s="25"/>
      <c r="F583" s="25"/>
      <c r="G583" s="25"/>
      <c r="H583" s="25"/>
      <c r="I583" s="25"/>
      <c r="J583" s="25"/>
      <c r="K583" s="25"/>
      <c r="L583" s="25"/>
      <c r="M583" s="25"/>
      <c r="N583" s="25"/>
      <c r="O583" s="25"/>
      <c r="P583" s="25"/>
      <c r="Q583" s="25"/>
      <c r="R583" s="25"/>
      <c r="S583" s="25"/>
      <c r="T583" s="25"/>
      <c r="U583" s="25"/>
      <c r="V583" s="25"/>
      <c r="W583" s="25"/>
    </row>
    <row r="584" spans="2:23" ht="14.25">
      <c r="B584" s="23"/>
      <c r="C584" s="23"/>
      <c r="D584" s="31"/>
      <c r="E584" s="25"/>
      <c r="F584" s="25"/>
      <c r="G584" s="25"/>
      <c r="H584" s="25"/>
      <c r="I584" s="25"/>
      <c r="J584" s="25"/>
      <c r="K584" s="25"/>
      <c r="L584" s="25"/>
      <c r="M584" s="25"/>
      <c r="N584" s="25"/>
      <c r="O584" s="25"/>
      <c r="P584" s="25"/>
      <c r="Q584" s="25"/>
      <c r="R584" s="25"/>
      <c r="S584" s="25"/>
      <c r="T584" s="25"/>
      <c r="U584" s="25"/>
      <c r="V584" s="25"/>
      <c r="W584" s="25"/>
    </row>
    <row r="585" spans="2:23" ht="14.25">
      <c r="B585" s="23"/>
      <c r="C585" s="23"/>
      <c r="D585" s="31"/>
      <c r="E585" s="25"/>
      <c r="F585" s="25"/>
      <c r="G585" s="25"/>
      <c r="H585" s="25"/>
      <c r="I585" s="25"/>
      <c r="J585" s="25"/>
      <c r="K585" s="25"/>
      <c r="L585" s="25"/>
      <c r="M585" s="25"/>
      <c r="N585" s="25"/>
      <c r="O585" s="25"/>
      <c r="P585" s="25"/>
      <c r="Q585" s="25"/>
      <c r="R585" s="25"/>
      <c r="S585" s="25"/>
      <c r="T585" s="25"/>
      <c r="U585" s="25"/>
      <c r="V585" s="25"/>
      <c r="W585" s="25"/>
    </row>
    <row r="586" spans="2:23" ht="14.25">
      <c r="B586" s="23"/>
      <c r="C586" s="23"/>
      <c r="D586" s="31"/>
      <c r="E586" s="25"/>
      <c r="F586" s="25"/>
      <c r="G586" s="25"/>
      <c r="H586" s="25"/>
      <c r="I586" s="25"/>
      <c r="J586" s="25"/>
      <c r="K586" s="25"/>
      <c r="L586" s="25"/>
      <c r="M586" s="25"/>
      <c r="N586" s="25"/>
      <c r="O586" s="25"/>
      <c r="P586" s="25"/>
      <c r="Q586" s="25"/>
      <c r="R586" s="25"/>
      <c r="S586" s="25"/>
      <c r="T586" s="25"/>
      <c r="U586" s="25"/>
      <c r="V586" s="25"/>
      <c r="W586" s="25"/>
    </row>
    <row r="587" spans="2:23" ht="14.25">
      <c r="B587" s="23"/>
      <c r="C587" s="23"/>
      <c r="D587" s="31"/>
      <c r="E587" s="25"/>
      <c r="F587" s="25"/>
      <c r="G587" s="25"/>
      <c r="H587" s="25"/>
      <c r="I587" s="25"/>
      <c r="J587" s="25"/>
      <c r="K587" s="25"/>
      <c r="L587" s="25"/>
      <c r="M587" s="25"/>
      <c r="N587" s="25"/>
      <c r="O587" s="25"/>
      <c r="P587" s="25"/>
      <c r="Q587" s="25"/>
      <c r="R587" s="25"/>
      <c r="S587" s="25"/>
      <c r="T587" s="25"/>
      <c r="U587" s="25"/>
      <c r="V587" s="25"/>
      <c r="W587" s="25"/>
    </row>
    <row r="588" spans="2:23" ht="14.25">
      <c r="B588" s="23"/>
      <c r="C588" s="23"/>
      <c r="D588" s="31"/>
      <c r="E588" s="25"/>
      <c r="F588" s="25"/>
      <c r="G588" s="25"/>
      <c r="H588" s="25"/>
      <c r="I588" s="25"/>
      <c r="J588" s="25"/>
      <c r="K588" s="25"/>
      <c r="L588" s="25"/>
      <c r="M588" s="25"/>
      <c r="N588" s="25"/>
      <c r="O588" s="25"/>
      <c r="P588" s="25"/>
      <c r="Q588" s="25"/>
      <c r="R588" s="25"/>
      <c r="S588" s="25"/>
      <c r="T588" s="25"/>
      <c r="U588" s="25"/>
      <c r="V588" s="25"/>
      <c r="W588" s="25"/>
    </row>
    <row r="589" spans="2:23" ht="14.25">
      <c r="B589" s="23"/>
      <c r="C589" s="23"/>
      <c r="D589" s="31"/>
      <c r="E589" s="25"/>
      <c r="F589" s="25"/>
      <c r="G589" s="25"/>
      <c r="H589" s="25"/>
      <c r="I589" s="25"/>
      <c r="J589" s="25"/>
      <c r="K589" s="25"/>
      <c r="L589" s="25"/>
      <c r="M589" s="25"/>
      <c r="N589" s="25"/>
      <c r="O589" s="25"/>
      <c r="P589" s="25"/>
      <c r="Q589" s="25"/>
      <c r="R589" s="25"/>
      <c r="S589" s="25"/>
      <c r="T589" s="25"/>
      <c r="U589" s="25"/>
      <c r="V589" s="25"/>
      <c r="W589" s="25"/>
    </row>
    <row r="590" spans="2:23" ht="14.25">
      <c r="B590" s="23"/>
      <c r="C590" s="23"/>
      <c r="D590" s="31"/>
      <c r="E590" s="25"/>
      <c r="F590" s="25"/>
      <c r="G590" s="25"/>
      <c r="H590" s="25"/>
      <c r="I590" s="25"/>
      <c r="J590" s="25"/>
      <c r="K590" s="25"/>
      <c r="L590" s="25"/>
      <c r="M590" s="25"/>
      <c r="N590" s="25"/>
      <c r="O590" s="25"/>
      <c r="P590" s="25"/>
      <c r="Q590" s="25"/>
      <c r="R590" s="25"/>
      <c r="S590" s="25"/>
      <c r="T590" s="25"/>
      <c r="U590" s="25"/>
      <c r="V590" s="25"/>
      <c r="W590" s="25"/>
    </row>
    <row r="591" spans="2:23" ht="14.25">
      <c r="B591" s="23"/>
      <c r="C591" s="23"/>
      <c r="D591" s="31"/>
      <c r="E591" s="25"/>
      <c r="F591" s="25"/>
      <c r="G591" s="25"/>
      <c r="H591" s="25"/>
      <c r="I591" s="25"/>
      <c r="J591" s="25"/>
      <c r="K591" s="25"/>
      <c r="L591" s="25"/>
      <c r="M591" s="25"/>
      <c r="N591" s="25"/>
      <c r="O591" s="25"/>
      <c r="P591" s="25"/>
      <c r="Q591" s="25"/>
      <c r="R591" s="25"/>
      <c r="S591" s="25"/>
      <c r="T591" s="25"/>
      <c r="U591" s="25"/>
      <c r="V591" s="25"/>
      <c r="W591" s="25"/>
    </row>
    <row r="592" spans="2:23" ht="14.25">
      <c r="B592" s="23"/>
      <c r="C592" s="23"/>
      <c r="D592" s="31"/>
      <c r="E592" s="25"/>
      <c r="F592" s="25"/>
      <c r="G592" s="25"/>
      <c r="H592" s="25"/>
      <c r="I592" s="25"/>
      <c r="J592" s="25"/>
      <c r="K592" s="25"/>
      <c r="L592" s="25"/>
      <c r="M592" s="25"/>
      <c r="N592" s="25"/>
      <c r="O592" s="25"/>
      <c r="P592" s="25"/>
      <c r="Q592" s="25"/>
      <c r="R592" s="25"/>
      <c r="S592" s="25"/>
      <c r="T592" s="25"/>
      <c r="U592" s="25"/>
      <c r="V592" s="25"/>
      <c r="W592" s="25"/>
    </row>
    <row r="593" spans="2:23" ht="14.25">
      <c r="B593" s="23"/>
      <c r="C593" s="23"/>
      <c r="D593" s="31"/>
      <c r="E593" s="25"/>
      <c r="F593" s="25"/>
      <c r="G593" s="25"/>
      <c r="H593" s="25"/>
      <c r="I593" s="25"/>
      <c r="J593" s="25"/>
      <c r="K593" s="25"/>
      <c r="L593" s="25"/>
      <c r="M593" s="25"/>
      <c r="N593" s="25"/>
      <c r="O593" s="25"/>
      <c r="P593" s="25"/>
      <c r="Q593" s="25"/>
      <c r="R593" s="25"/>
      <c r="S593" s="25"/>
      <c r="T593" s="25"/>
      <c r="U593" s="25"/>
      <c r="V593" s="25"/>
      <c r="W593" s="25"/>
    </row>
    <row r="594" spans="2:23" ht="14.25">
      <c r="B594" s="23"/>
      <c r="C594" s="23"/>
      <c r="D594" s="31"/>
      <c r="E594" s="25"/>
      <c r="F594" s="25"/>
      <c r="G594" s="25"/>
      <c r="H594" s="25"/>
      <c r="I594" s="25"/>
      <c r="J594" s="25"/>
      <c r="K594" s="25"/>
      <c r="L594" s="25"/>
      <c r="M594" s="25"/>
      <c r="N594" s="25"/>
      <c r="O594" s="25"/>
      <c r="P594" s="25"/>
      <c r="Q594" s="25"/>
      <c r="R594" s="25"/>
      <c r="S594" s="25"/>
      <c r="T594" s="25"/>
      <c r="U594" s="25"/>
      <c r="V594" s="25"/>
      <c r="W594" s="25"/>
    </row>
    <row r="595" spans="2:23" ht="14.25">
      <c r="B595" s="23"/>
      <c r="C595" s="23"/>
      <c r="D595" s="31"/>
      <c r="E595" s="25"/>
      <c r="F595" s="25"/>
      <c r="G595" s="25"/>
      <c r="H595" s="25"/>
      <c r="I595" s="25"/>
      <c r="J595" s="25"/>
      <c r="K595" s="25"/>
      <c r="L595" s="25"/>
      <c r="M595" s="25"/>
      <c r="N595" s="25"/>
      <c r="O595" s="25"/>
      <c r="P595" s="25"/>
      <c r="Q595" s="25"/>
      <c r="R595" s="25"/>
      <c r="S595" s="25"/>
      <c r="T595" s="25"/>
      <c r="U595" s="25"/>
      <c r="V595" s="25"/>
      <c r="W595" s="25"/>
    </row>
    <row r="596" spans="2:23" ht="14.25">
      <c r="B596" s="23"/>
      <c r="C596" s="23"/>
      <c r="D596" s="31"/>
      <c r="E596" s="25"/>
      <c r="F596" s="25"/>
      <c r="G596" s="25"/>
      <c r="H596" s="25"/>
      <c r="I596" s="25"/>
      <c r="J596" s="25"/>
      <c r="K596" s="25"/>
      <c r="L596" s="25"/>
      <c r="M596" s="25"/>
      <c r="N596" s="25"/>
      <c r="O596" s="25"/>
      <c r="P596" s="25"/>
      <c r="Q596" s="25"/>
      <c r="R596" s="25"/>
      <c r="S596" s="25"/>
      <c r="T596" s="25"/>
      <c r="U596" s="25"/>
      <c r="V596" s="25"/>
      <c r="W596" s="25"/>
    </row>
    <row r="597" spans="2:23" ht="14.25">
      <c r="B597" s="23"/>
      <c r="C597" s="23"/>
      <c r="D597" s="31"/>
      <c r="E597" s="25"/>
      <c r="F597" s="25"/>
      <c r="G597" s="25"/>
      <c r="H597" s="25"/>
      <c r="I597" s="25"/>
      <c r="J597" s="25"/>
      <c r="K597" s="25"/>
      <c r="L597" s="25"/>
      <c r="M597" s="25"/>
      <c r="N597" s="25"/>
      <c r="O597" s="25"/>
      <c r="P597" s="25"/>
      <c r="Q597" s="25"/>
      <c r="R597" s="25"/>
      <c r="S597" s="25"/>
      <c r="T597" s="25"/>
      <c r="U597" s="25"/>
      <c r="V597" s="25"/>
      <c r="W597" s="25"/>
    </row>
    <row r="598" spans="2:23" ht="14.25">
      <c r="B598" s="23"/>
      <c r="C598" s="23"/>
      <c r="D598" s="31"/>
      <c r="E598" s="25"/>
      <c r="F598" s="25"/>
      <c r="G598" s="25"/>
      <c r="H598" s="25"/>
      <c r="I598" s="25"/>
      <c r="J598" s="25"/>
      <c r="K598" s="25"/>
      <c r="L598" s="25"/>
      <c r="M598" s="25"/>
      <c r="N598" s="25"/>
      <c r="O598" s="25"/>
      <c r="P598" s="25"/>
      <c r="Q598" s="25"/>
      <c r="R598" s="25"/>
      <c r="S598" s="25"/>
      <c r="T598" s="25"/>
      <c r="U598" s="25"/>
      <c r="V598" s="25"/>
      <c r="W598" s="25"/>
    </row>
    <row r="599" spans="2:23" ht="14.25">
      <c r="B599" s="23"/>
      <c r="C599" s="23"/>
      <c r="D599" s="31"/>
      <c r="E599" s="25"/>
      <c r="F599" s="25"/>
      <c r="G599" s="25"/>
      <c r="H599" s="25"/>
      <c r="I599" s="25"/>
      <c r="J599" s="25"/>
      <c r="K599" s="25"/>
      <c r="L599" s="25"/>
      <c r="M599" s="25"/>
      <c r="N599" s="25"/>
      <c r="O599" s="25"/>
      <c r="P599" s="25"/>
      <c r="Q599" s="25"/>
      <c r="R599" s="25"/>
      <c r="S599" s="25"/>
      <c r="T599" s="25"/>
      <c r="U599" s="25"/>
      <c r="V599" s="25"/>
      <c r="W599" s="25"/>
    </row>
    <row r="600" spans="2:23" ht="14.25">
      <c r="B600" s="23"/>
      <c r="C600" s="23"/>
      <c r="D600" s="31"/>
      <c r="E600" s="25"/>
      <c r="F600" s="25"/>
      <c r="G600" s="25"/>
      <c r="H600" s="25"/>
      <c r="I600" s="25"/>
      <c r="J600" s="25"/>
      <c r="K600" s="25"/>
      <c r="L600" s="25"/>
      <c r="M600" s="25"/>
      <c r="N600" s="25"/>
      <c r="O600" s="25"/>
      <c r="P600" s="25"/>
      <c r="Q600" s="25"/>
      <c r="R600" s="25"/>
      <c r="S600" s="25"/>
      <c r="T600" s="25"/>
      <c r="U600" s="25"/>
      <c r="V600" s="25"/>
      <c r="W600" s="25"/>
    </row>
    <row r="601" spans="2:23" ht="14.25">
      <c r="B601" s="23"/>
      <c r="C601" s="23"/>
      <c r="D601" s="31"/>
      <c r="E601" s="25"/>
      <c r="F601" s="25"/>
      <c r="G601" s="25"/>
      <c r="H601" s="25"/>
      <c r="I601" s="25"/>
      <c r="J601" s="25"/>
      <c r="K601" s="25"/>
      <c r="L601" s="25"/>
      <c r="M601" s="25"/>
      <c r="N601" s="25"/>
      <c r="O601" s="25"/>
      <c r="P601" s="25"/>
      <c r="Q601" s="25"/>
      <c r="R601" s="25"/>
      <c r="S601" s="25"/>
      <c r="T601" s="25"/>
      <c r="U601" s="25"/>
      <c r="V601" s="25"/>
      <c r="W601" s="25"/>
    </row>
    <row r="602" spans="2:23" ht="14.25">
      <c r="B602" s="23"/>
      <c r="C602" s="23"/>
      <c r="D602" s="31"/>
      <c r="E602" s="25"/>
      <c r="F602" s="25"/>
      <c r="G602" s="25"/>
      <c r="H602" s="25"/>
      <c r="I602" s="25"/>
      <c r="J602" s="25"/>
      <c r="K602" s="25"/>
      <c r="L602" s="25"/>
      <c r="M602" s="25"/>
      <c r="N602" s="25"/>
      <c r="O602" s="25"/>
      <c r="P602" s="25"/>
      <c r="Q602" s="25"/>
      <c r="R602" s="25"/>
      <c r="S602" s="25"/>
      <c r="T602" s="25"/>
      <c r="U602" s="25"/>
      <c r="V602" s="25"/>
      <c r="W602" s="25"/>
    </row>
    <row r="603" spans="2:23" ht="14.25">
      <c r="B603" s="23"/>
      <c r="C603" s="23"/>
      <c r="D603" s="31"/>
      <c r="E603" s="25"/>
      <c r="F603" s="25"/>
      <c r="G603" s="25"/>
      <c r="H603" s="25"/>
      <c r="I603" s="25"/>
      <c r="J603" s="25"/>
      <c r="K603" s="25"/>
      <c r="L603" s="25"/>
      <c r="M603" s="25"/>
      <c r="N603" s="25"/>
      <c r="O603" s="25"/>
      <c r="P603" s="25"/>
      <c r="Q603" s="25"/>
      <c r="R603" s="25"/>
      <c r="S603" s="25"/>
      <c r="T603" s="25"/>
      <c r="U603" s="25"/>
      <c r="V603" s="25"/>
      <c r="W603" s="25"/>
    </row>
    <row r="604" spans="2:23" ht="14.25">
      <c r="B604" s="23"/>
      <c r="C604" s="23"/>
      <c r="D604" s="31"/>
      <c r="E604" s="25"/>
      <c r="F604" s="25"/>
      <c r="G604" s="25"/>
      <c r="H604" s="25"/>
      <c r="I604" s="25"/>
      <c r="J604" s="25"/>
      <c r="K604" s="25"/>
      <c r="L604" s="25"/>
      <c r="M604" s="25"/>
      <c r="N604" s="25"/>
      <c r="O604" s="25"/>
      <c r="P604" s="25"/>
      <c r="Q604" s="25"/>
      <c r="R604" s="25"/>
      <c r="S604" s="25"/>
      <c r="T604" s="25"/>
      <c r="U604" s="25"/>
      <c r="V604" s="25"/>
      <c r="W604" s="25"/>
    </row>
    <row r="605" spans="2:23" ht="14.25">
      <c r="B605" s="23"/>
      <c r="C605" s="23"/>
      <c r="D605" s="31"/>
      <c r="E605" s="25"/>
      <c r="F605" s="25"/>
      <c r="G605" s="25"/>
      <c r="H605" s="25"/>
      <c r="I605" s="25"/>
      <c r="J605" s="25"/>
      <c r="K605" s="25"/>
      <c r="L605" s="25"/>
      <c r="M605" s="25"/>
      <c r="N605" s="25"/>
      <c r="O605" s="25"/>
      <c r="P605" s="25"/>
      <c r="Q605" s="25"/>
      <c r="R605" s="25"/>
      <c r="S605" s="25"/>
      <c r="T605" s="25"/>
      <c r="U605" s="25"/>
      <c r="V605" s="25"/>
      <c r="W605" s="25"/>
    </row>
    <row r="606" spans="2:23" ht="14.25">
      <c r="B606" s="23"/>
      <c r="C606" s="23"/>
      <c r="D606" s="31"/>
      <c r="E606" s="25"/>
      <c r="F606" s="25"/>
      <c r="G606" s="25"/>
      <c r="H606" s="25"/>
      <c r="I606" s="25"/>
      <c r="J606" s="25"/>
      <c r="K606" s="25"/>
      <c r="L606" s="25"/>
      <c r="M606" s="25"/>
      <c r="N606" s="25"/>
      <c r="O606" s="25"/>
      <c r="P606" s="25"/>
      <c r="Q606" s="25"/>
      <c r="R606" s="25"/>
      <c r="S606" s="25"/>
      <c r="T606" s="25"/>
      <c r="U606" s="25"/>
      <c r="V606" s="25"/>
      <c r="W606" s="25"/>
    </row>
    <row r="607" spans="2:23" ht="14.25">
      <c r="B607" s="23"/>
      <c r="C607" s="23"/>
      <c r="D607" s="31"/>
      <c r="E607" s="25"/>
      <c r="F607" s="25"/>
      <c r="G607" s="25"/>
      <c r="H607" s="25"/>
      <c r="I607" s="25"/>
      <c r="J607" s="25"/>
      <c r="K607" s="25"/>
      <c r="L607" s="25"/>
      <c r="M607" s="25"/>
      <c r="N607" s="25"/>
      <c r="O607" s="25"/>
      <c r="P607" s="25"/>
      <c r="Q607" s="25"/>
      <c r="R607" s="25"/>
      <c r="S607" s="25"/>
      <c r="T607" s="25"/>
      <c r="U607" s="25"/>
      <c r="V607" s="25"/>
      <c r="W607" s="25"/>
    </row>
    <row r="608" spans="2:23" ht="14.25">
      <c r="B608" s="23"/>
      <c r="C608" s="23"/>
      <c r="D608" s="31"/>
      <c r="E608" s="25"/>
      <c r="F608" s="25"/>
      <c r="G608" s="25"/>
      <c r="H608" s="25"/>
      <c r="I608" s="25"/>
      <c r="J608" s="25"/>
      <c r="K608" s="25"/>
      <c r="L608" s="25"/>
      <c r="M608" s="25"/>
      <c r="N608" s="25"/>
      <c r="O608" s="25"/>
      <c r="P608" s="25"/>
      <c r="Q608" s="25"/>
      <c r="R608" s="25"/>
      <c r="S608" s="25"/>
      <c r="T608" s="25"/>
      <c r="U608" s="25"/>
      <c r="V608" s="25"/>
      <c r="W608" s="25"/>
    </row>
    <row r="609" spans="2:23" ht="14.25">
      <c r="B609" s="23"/>
      <c r="C609" s="23"/>
      <c r="D609" s="31"/>
      <c r="E609" s="25"/>
      <c r="F609" s="25"/>
      <c r="G609" s="25"/>
      <c r="H609" s="25"/>
      <c r="I609" s="25"/>
      <c r="J609" s="25"/>
      <c r="K609" s="25"/>
      <c r="L609" s="25"/>
      <c r="M609" s="25"/>
      <c r="N609" s="25"/>
      <c r="O609" s="25"/>
      <c r="P609" s="25"/>
      <c r="Q609" s="25"/>
      <c r="R609" s="25"/>
      <c r="S609" s="25"/>
      <c r="T609" s="25"/>
      <c r="U609" s="25"/>
      <c r="V609" s="25"/>
      <c r="W609" s="25"/>
    </row>
    <row r="610" spans="2:23" ht="14.25">
      <c r="B610" s="23"/>
      <c r="C610" s="23"/>
      <c r="D610" s="31"/>
      <c r="E610" s="25"/>
      <c r="F610" s="25"/>
      <c r="G610" s="25"/>
      <c r="H610" s="25"/>
      <c r="I610" s="25"/>
      <c r="J610" s="25"/>
      <c r="K610" s="25"/>
      <c r="L610" s="25"/>
      <c r="M610" s="25"/>
      <c r="N610" s="25"/>
      <c r="O610" s="25"/>
      <c r="P610" s="25"/>
      <c r="Q610" s="25"/>
      <c r="R610" s="25"/>
      <c r="S610" s="25"/>
      <c r="T610" s="25"/>
      <c r="U610" s="25"/>
      <c r="V610" s="25"/>
      <c r="W610" s="25"/>
    </row>
    <row r="611" spans="2:23" ht="14.25">
      <c r="B611" s="23"/>
      <c r="C611" s="23"/>
      <c r="D611" s="31"/>
      <c r="E611" s="25"/>
      <c r="F611" s="25"/>
      <c r="G611" s="25"/>
      <c r="H611" s="25"/>
      <c r="I611" s="25"/>
      <c r="J611" s="25"/>
      <c r="K611" s="25"/>
      <c r="L611" s="25"/>
      <c r="M611" s="25"/>
      <c r="N611" s="25"/>
      <c r="O611" s="25"/>
      <c r="P611" s="25"/>
      <c r="Q611" s="25"/>
      <c r="R611" s="25"/>
      <c r="S611" s="25"/>
      <c r="T611" s="25"/>
      <c r="U611" s="25"/>
      <c r="V611" s="25"/>
      <c r="W611" s="25"/>
    </row>
    <row r="612" spans="2:23" ht="14.25">
      <c r="B612" s="23"/>
      <c r="C612" s="23"/>
      <c r="D612" s="31"/>
      <c r="E612" s="25"/>
      <c r="F612" s="25"/>
      <c r="G612" s="25"/>
      <c r="H612" s="25"/>
      <c r="I612" s="25"/>
      <c r="J612" s="25"/>
      <c r="K612" s="25"/>
      <c r="L612" s="25"/>
      <c r="M612" s="25"/>
      <c r="N612" s="25"/>
      <c r="O612" s="25"/>
      <c r="P612" s="25"/>
      <c r="Q612" s="25"/>
      <c r="R612" s="25"/>
      <c r="S612" s="25"/>
      <c r="T612" s="25"/>
      <c r="U612" s="25"/>
      <c r="V612" s="25"/>
      <c r="W612" s="25"/>
    </row>
    <row r="613" spans="2:23" ht="14.25">
      <c r="B613" s="23"/>
      <c r="C613" s="23"/>
      <c r="D613" s="31"/>
      <c r="E613" s="25"/>
      <c r="F613" s="25"/>
      <c r="G613" s="25"/>
      <c r="H613" s="25"/>
      <c r="I613" s="25"/>
      <c r="J613" s="25"/>
      <c r="K613" s="25"/>
      <c r="L613" s="25"/>
      <c r="M613" s="25"/>
      <c r="N613" s="25"/>
      <c r="O613" s="25"/>
      <c r="P613" s="25"/>
      <c r="Q613" s="25"/>
      <c r="R613" s="25"/>
      <c r="S613" s="25"/>
      <c r="T613" s="25"/>
      <c r="U613" s="25"/>
      <c r="V613" s="25"/>
      <c r="W613" s="25"/>
    </row>
    <row r="614" spans="2:23" ht="14.25">
      <c r="B614" s="23"/>
      <c r="C614" s="23"/>
      <c r="D614" s="31"/>
      <c r="E614" s="25"/>
      <c r="F614" s="25"/>
      <c r="G614" s="25"/>
      <c r="H614" s="25"/>
      <c r="I614" s="25"/>
      <c r="J614" s="25"/>
      <c r="K614" s="25"/>
      <c r="L614" s="25"/>
      <c r="M614" s="25"/>
      <c r="N614" s="25"/>
      <c r="O614" s="25"/>
      <c r="P614" s="25"/>
      <c r="Q614" s="25"/>
      <c r="R614" s="25"/>
      <c r="S614" s="25"/>
      <c r="T614" s="25"/>
      <c r="U614" s="25"/>
      <c r="V614" s="25"/>
      <c r="W614" s="25"/>
    </row>
    <row r="615" spans="2:23" ht="14.25">
      <c r="B615" s="23"/>
      <c r="C615" s="23"/>
      <c r="D615" s="31"/>
      <c r="E615" s="25"/>
      <c r="F615" s="25"/>
      <c r="G615" s="25"/>
      <c r="H615" s="25"/>
      <c r="I615" s="25"/>
      <c r="J615" s="25"/>
      <c r="K615" s="25"/>
      <c r="L615" s="25"/>
      <c r="M615" s="25"/>
      <c r="N615" s="25"/>
      <c r="O615" s="25"/>
      <c r="P615" s="25"/>
      <c r="Q615" s="25"/>
      <c r="R615" s="25"/>
      <c r="S615" s="25"/>
      <c r="T615" s="25"/>
      <c r="U615" s="25"/>
      <c r="V615" s="25"/>
      <c r="W615" s="25"/>
    </row>
    <row r="616" spans="2:23" ht="14.25">
      <c r="B616" s="23"/>
      <c r="C616" s="23"/>
      <c r="D616" s="31"/>
      <c r="E616" s="25"/>
      <c r="F616" s="25"/>
      <c r="G616" s="25"/>
      <c r="H616" s="25"/>
      <c r="I616" s="25"/>
      <c r="J616" s="25"/>
      <c r="K616" s="25"/>
      <c r="L616" s="25"/>
      <c r="M616" s="25"/>
      <c r="N616" s="25"/>
      <c r="O616" s="25"/>
      <c r="P616" s="25"/>
      <c r="Q616" s="25"/>
      <c r="R616" s="25"/>
      <c r="S616" s="25"/>
      <c r="T616" s="25"/>
      <c r="U616" s="25"/>
      <c r="V616" s="25"/>
      <c r="W616" s="25"/>
    </row>
    <row r="617" spans="2:23" ht="14.25">
      <c r="B617" s="23"/>
      <c r="C617" s="23"/>
      <c r="D617" s="31"/>
      <c r="E617" s="25"/>
      <c r="F617" s="25"/>
      <c r="G617" s="25"/>
      <c r="H617" s="25"/>
      <c r="I617" s="25"/>
      <c r="J617" s="25"/>
      <c r="K617" s="25"/>
      <c r="L617" s="25"/>
      <c r="M617" s="25"/>
      <c r="N617" s="25"/>
      <c r="O617" s="25"/>
      <c r="P617" s="25"/>
      <c r="Q617" s="25"/>
      <c r="R617" s="25"/>
      <c r="S617" s="25"/>
      <c r="T617" s="25"/>
      <c r="U617" s="25"/>
      <c r="V617" s="25"/>
      <c r="W617" s="25"/>
    </row>
    <row r="618" spans="2:23" ht="14.25">
      <c r="B618" s="23"/>
      <c r="C618" s="23"/>
      <c r="D618" s="31"/>
      <c r="E618" s="25"/>
      <c r="F618" s="25"/>
      <c r="G618" s="25"/>
      <c r="H618" s="25"/>
      <c r="I618" s="25"/>
      <c r="J618" s="25"/>
      <c r="K618" s="25"/>
      <c r="L618" s="25"/>
      <c r="M618" s="25"/>
      <c r="N618" s="25"/>
      <c r="O618" s="25"/>
      <c r="P618" s="25"/>
      <c r="Q618" s="25"/>
      <c r="R618" s="25"/>
      <c r="S618" s="25"/>
      <c r="T618" s="25"/>
      <c r="U618" s="25"/>
      <c r="V618" s="25"/>
      <c r="W618" s="25"/>
    </row>
    <row r="619" spans="2:23" ht="14.25">
      <c r="B619" s="23"/>
      <c r="C619" s="23"/>
      <c r="D619" s="31"/>
      <c r="E619" s="25"/>
      <c r="F619" s="25"/>
      <c r="G619" s="25"/>
      <c r="H619" s="25"/>
      <c r="I619" s="25"/>
      <c r="J619" s="25"/>
      <c r="K619" s="25"/>
      <c r="L619" s="25"/>
      <c r="M619" s="25"/>
      <c r="N619" s="25"/>
      <c r="O619" s="25"/>
      <c r="P619" s="25"/>
      <c r="Q619" s="25"/>
      <c r="R619" s="25"/>
      <c r="S619" s="25"/>
      <c r="T619" s="25"/>
      <c r="U619" s="25"/>
      <c r="V619" s="25"/>
      <c r="W619" s="25"/>
    </row>
    <row r="620" spans="2:23" ht="14.25">
      <c r="B620" s="23"/>
      <c r="C620" s="23"/>
      <c r="D620" s="31"/>
      <c r="E620" s="25"/>
      <c r="F620" s="25"/>
      <c r="G620" s="25"/>
      <c r="H620" s="25"/>
      <c r="I620" s="25"/>
      <c r="J620" s="25"/>
      <c r="K620" s="25"/>
      <c r="L620" s="25"/>
      <c r="M620" s="25"/>
      <c r="N620" s="25"/>
      <c r="O620" s="25"/>
      <c r="P620" s="25"/>
      <c r="Q620" s="25"/>
      <c r="R620" s="25"/>
      <c r="S620" s="25"/>
      <c r="T620" s="25"/>
      <c r="U620" s="25"/>
      <c r="V620" s="25"/>
      <c r="W620" s="25"/>
    </row>
    <row r="621" spans="2:23" ht="14.25">
      <c r="B621" s="23"/>
      <c r="C621" s="23"/>
      <c r="D621" s="31"/>
      <c r="E621" s="25"/>
      <c r="F621" s="25"/>
      <c r="G621" s="25"/>
      <c r="H621" s="25"/>
      <c r="I621" s="25"/>
      <c r="J621" s="25"/>
      <c r="K621" s="25"/>
      <c r="L621" s="25"/>
      <c r="M621" s="25"/>
      <c r="N621" s="25"/>
      <c r="O621" s="25"/>
      <c r="P621" s="25"/>
      <c r="Q621" s="25"/>
      <c r="R621" s="25"/>
      <c r="S621" s="25"/>
      <c r="T621" s="25"/>
      <c r="U621" s="25"/>
      <c r="V621" s="25"/>
      <c r="W621" s="25"/>
    </row>
    <row r="622" spans="2:23" ht="14.25">
      <c r="B622" s="23"/>
      <c r="C622" s="23"/>
      <c r="D622" s="31"/>
      <c r="E622" s="25"/>
      <c r="F622" s="25"/>
      <c r="G622" s="25"/>
      <c r="H622" s="25"/>
      <c r="I622" s="25"/>
      <c r="J622" s="25"/>
      <c r="K622" s="25"/>
      <c r="L622" s="25"/>
      <c r="M622" s="25"/>
      <c r="N622" s="25"/>
      <c r="O622" s="25"/>
      <c r="P622" s="25"/>
      <c r="Q622" s="25"/>
      <c r="R622" s="25"/>
      <c r="S622" s="25"/>
      <c r="T622" s="25"/>
      <c r="U622" s="25"/>
      <c r="V622" s="25"/>
      <c r="W622" s="25"/>
    </row>
    <row r="623" spans="2:23" ht="14.25">
      <c r="B623" s="23"/>
      <c r="C623" s="23"/>
      <c r="D623" s="31"/>
      <c r="E623" s="25"/>
      <c r="F623" s="25"/>
      <c r="G623" s="25"/>
      <c r="H623" s="25"/>
      <c r="I623" s="25"/>
      <c r="J623" s="25"/>
      <c r="K623" s="25"/>
      <c r="L623" s="25"/>
      <c r="M623" s="25"/>
      <c r="N623" s="25"/>
      <c r="O623" s="25"/>
      <c r="P623" s="25"/>
      <c r="Q623" s="25"/>
      <c r="R623" s="25"/>
      <c r="S623" s="25"/>
      <c r="T623" s="25"/>
      <c r="U623" s="25"/>
      <c r="V623" s="25"/>
      <c r="W623" s="25"/>
    </row>
    <row r="624" spans="2:23" ht="14.25">
      <c r="B624" s="23"/>
      <c r="C624" s="23"/>
      <c r="D624" s="31"/>
      <c r="E624" s="25"/>
      <c r="F624" s="25"/>
      <c r="G624" s="25"/>
      <c r="H624" s="25"/>
      <c r="I624" s="25"/>
      <c r="J624" s="25"/>
      <c r="K624" s="25"/>
      <c r="L624" s="25"/>
      <c r="M624" s="25"/>
      <c r="N624" s="25"/>
      <c r="O624" s="25"/>
      <c r="P624" s="25"/>
      <c r="Q624" s="25"/>
      <c r="R624" s="25"/>
      <c r="S624" s="25"/>
      <c r="T624" s="25"/>
      <c r="U624" s="25"/>
      <c r="V624" s="25"/>
      <c r="W624" s="25"/>
    </row>
    <row r="625" spans="2:23" ht="14.25">
      <c r="B625" s="23"/>
      <c r="C625" s="23"/>
      <c r="D625" s="31"/>
      <c r="E625" s="25"/>
      <c r="F625" s="25"/>
      <c r="G625" s="25"/>
      <c r="H625" s="25"/>
      <c r="I625" s="25"/>
      <c r="J625" s="25"/>
      <c r="K625" s="25"/>
      <c r="L625" s="25"/>
      <c r="M625" s="25"/>
      <c r="N625" s="25"/>
      <c r="O625" s="25"/>
      <c r="P625" s="25"/>
      <c r="Q625" s="25"/>
      <c r="R625" s="25"/>
      <c r="S625" s="25"/>
      <c r="T625" s="25"/>
      <c r="U625" s="25"/>
      <c r="V625" s="25"/>
      <c r="W625" s="25"/>
    </row>
    <row r="626" spans="2:23" ht="14.25">
      <c r="B626" s="23"/>
      <c r="C626" s="23"/>
      <c r="D626" s="31"/>
      <c r="E626" s="25"/>
      <c r="F626" s="25"/>
      <c r="G626" s="25"/>
      <c r="H626" s="25"/>
      <c r="I626" s="25"/>
      <c r="J626" s="25"/>
      <c r="K626" s="25"/>
      <c r="L626" s="25"/>
      <c r="M626" s="25"/>
      <c r="N626" s="25"/>
      <c r="O626" s="25"/>
      <c r="P626" s="25"/>
      <c r="Q626" s="25"/>
      <c r="R626" s="25"/>
      <c r="S626" s="25"/>
      <c r="T626" s="25"/>
      <c r="U626" s="25"/>
      <c r="V626" s="25"/>
      <c r="W626" s="25"/>
    </row>
    <row r="627" spans="2:23" ht="14.25">
      <c r="B627" s="23"/>
      <c r="C627" s="23"/>
      <c r="D627" s="31"/>
      <c r="E627" s="25"/>
      <c r="F627" s="25"/>
      <c r="G627" s="25"/>
      <c r="H627" s="25"/>
      <c r="I627" s="25"/>
      <c r="J627" s="25"/>
      <c r="K627" s="25"/>
      <c r="L627" s="25"/>
      <c r="M627" s="25"/>
      <c r="N627" s="25"/>
      <c r="O627" s="25"/>
      <c r="P627" s="25"/>
      <c r="Q627" s="25"/>
      <c r="R627" s="25"/>
      <c r="S627" s="25"/>
      <c r="T627" s="25"/>
      <c r="U627" s="25"/>
      <c r="V627" s="25"/>
      <c r="W627" s="25"/>
    </row>
    <row r="628" spans="2:23" ht="14.25">
      <c r="B628" s="23"/>
      <c r="C628" s="23"/>
      <c r="D628" s="31"/>
      <c r="E628" s="25"/>
      <c r="F628" s="25"/>
      <c r="G628" s="25"/>
      <c r="H628" s="25"/>
      <c r="I628" s="25"/>
      <c r="J628" s="25"/>
      <c r="K628" s="25"/>
      <c r="L628" s="25"/>
      <c r="M628" s="25"/>
      <c r="N628" s="25"/>
      <c r="O628" s="25"/>
      <c r="P628" s="25"/>
      <c r="Q628" s="25"/>
      <c r="R628" s="25"/>
      <c r="S628" s="25"/>
      <c r="T628" s="25"/>
      <c r="U628" s="25"/>
      <c r="V628" s="25"/>
      <c r="W628" s="25"/>
    </row>
    <row r="629" spans="2:23" ht="14.25">
      <c r="B629" s="23"/>
      <c r="C629" s="23"/>
      <c r="D629" s="31"/>
      <c r="E629" s="25"/>
      <c r="F629" s="25"/>
      <c r="G629" s="25"/>
      <c r="H629" s="25"/>
      <c r="I629" s="25"/>
      <c r="J629" s="25"/>
      <c r="K629" s="25"/>
      <c r="L629" s="25"/>
      <c r="M629" s="25"/>
      <c r="N629" s="25"/>
      <c r="O629" s="25"/>
      <c r="P629" s="25"/>
      <c r="Q629" s="25"/>
      <c r="R629" s="25"/>
      <c r="S629" s="25"/>
      <c r="T629" s="25"/>
      <c r="U629" s="25"/>
      <c r="V629" s="25"/>
      <c r="W629" s="25"/>
    </row>
    <row r="630" spans="2:23" ht="14.25">
      <c r="B630" s="23"/>
      <c r="C630" s="23"/>
      <c r="D630" s="31"/>
      <c r="E630" s="25"/>
      <c r="F630" s="25"/>
      <c r="G630" s="25"/>
      <c r="H630" s="25"/>
      <c r="I630" s="25"/>
      <c r="J630" s="25"/>
      <c r="K630" s="25"/>
      <c r="L630" s="25"/>
      <c r="M630" s="25"/>
      <c r="N630" s="25"/>
      <c r="O630" s="25"/>
      <c r="P630" s="25"/>
      <c r="Q630" s="25"/>
      <c r="R630" s="25"/>
      <c r="S630" s="25"/>
      <c r="T630" s="25"/>
      <c r="U630" s="25"/>
      <c r="V630" s="25"/>
      <c r="W630" s="25"/>
    </row>
    <row r="631" spans="2:23" ht="14.25">
      <c r="B631" s="23"/>
      <c r="C631" s="23"/>
      <c r="D631" s="31"/>
      <c r="E631" s="25"/>
      <c r="F631" s="25"/>
      <c r="G631" s="25"/>
      <c r="H631" s="25"/>
      <c r="I631" s="25"/>
      <c r="J631" s="25"/>
      <c r="K631" s="25"/>
      <c r="L631" s="25"/>
      <c r="M631" s="25"/>
      <c r="N631" s="25"/>
      <c r="O631" s="25"/>
      <c r="P631" s="25"/>
      <c r="Q631" s="25"/>
      <c r="R631" s="25"/>
      <c r="S631" s="25"/>
      <c r="T631" s="25"/>
      <c r="U631" s="25"/>
      <c r="V631" s="25"/>
      <c r="W631" s="25"/>
    </row>
    <row r="632" spans="2:23" ht="14.25">
      <c r="B632" s="23"/>
      <c r="C632" s="23"/>
      <c r="D632" s="31"/>
      <c r="E632" s="25"/>
      <c r="F632" s="25"/>
      <c r="G632" s="25"/>
      <c r="H632" s="25"/>
      <c r="I632" s="25"/>
      <c r="J632" s="25"/>
      <c r="K632" s="25"/>
      <c r="L632" s="25"/>
      <c r="M632" s="25"/>
      <c r="N632" s="25"/>
      <c r="O632" s="25"/>
      <c r="P632" s="25"/>
      <c r="Q632" s="25"/>
      <c r="R632" s="25"/>
      <c r="S632" s="25"/>
      <c r="T632" s="25"/>
      <c r="U632" s="25"/>
      <c r="V632" s="25"/>
      <c r="W632" s="25"/>
    </row>
    <row r="633" spans="2:23" ht="14.25">
      <c r="B633" s="23"/>
      <c r="C633" s="23"/>
      <c r="D633" s="31"/>
      <c r="E633" s="25"/>
      <c r="F633" s="25"/>
      <c r="G633" s="25"/>
      <c r="H633" s="25"/>
      <c r="I633" s="25"/>
      <c r="J633" s="25"/>
      <c r="K633" s="25"/>
      <c r="L633" s="25"/>
      <c r="M633" s="25"/>
      <c r="N633" s="25"/>
      <c r="O633" s="25"/>
      <c r="P633" s="25"/>
      <c r="Q633" s="25"/>
      <c r="R633" s="25"/>
      <c r="S633" s="25"/>
      <c r="T633" s="25"/>
      <c r="U633" s="25"/>
      <c r="V633" s="25"/>
      <c r="W633" s="25"/>
    </row>
    <row r="634" spans="2:23" ht="14.25">
      <c r="B634" s="23"/>
      <c r="C634" s="23"/>
      <c r="D634" s="31"/>
      <c r="E634" s="25"/>
      <c r="F634" s="25"/>
      <c r="G634" s="25"/>
      <c r="H634" s="25"/>
      <c r="I634" s="25"/>
      <c r="J634" s="25"/>
      <c r="K634" s="25"/>
      <c r="L634" s="25"/>
      <c r="M634" s="25"/>
      <c r="N634" s="25"/>
      <c r="O634" s="25"/>
      <c r="P634" s="25"/>
      <c r="Q634" s="25"/>
      <c r="R634" s="25"/>
      <c r="S634" s="25"/>
      <c r="T634" s="25"/>
      <c r="U634" s="25"/>
      <c r="V634" s="25"/>
      <c r="W634" s="25"/>
    </row>
    <row r="635" spans="2:23" ht="14.25">
      <c r="B635" s="23"/>
      <c r="C635" s="23"/>
      <c r="D635" s="31"/>
      <c r="E635" s="25"/>
      <c r="F635" s="25"/>
      <c r="G635" s="25"/>
      <c r="H635" s="25"/>
      <c r="I635" s="25"/>
      <c r="J635" s="25"/>
      <c r="K635" s="25"/>
      <c r="L635" s="25"/>
      <c r="M635" s="25"/>
      <c r="N635" s="25"/>
      <c r="O635" s="25"/>
      <c r="P635" s="25"/>
      <c r="Q635" s="25"/>
      <c r="R635" s="25"/>
      <c r="S635" s="25"/>
      <c r="T635" s="25"/>
      <c r="U635" s="25"/>
      <c r="V635" s="25"/>
      <c r="W635" s="25"/>
    </row>
    <row r="636" spans="2:23" ht="14.25">
      <c r="B636" s="23"/>
      <c r="C636" s="23"/>
      <c r="D636" s="31"/>
      <c r="E636" s="25"/>
      <c r="F636" s="25"/>
      <c r="G636" s="25"/>
      <c r="H636" s="25"/>
      <c r="I636" s="25"/>
      <c r="J636" s="25"/>
      <c r="K636" s="25"/>
      <c r="L636" s="25"/>
      <c r="M636" s="25"/>
      <c r="N636" s="25"/>
      <c r="O636" s="25"/>
      <c r="P636" s="25"/>
      <c r="Q636" s="25"/>
      <c r="R636" s="25"/>
      <c r="S636" s="25"/>
      <c r="T636" s="25"/>
      <c r="U636" s="25"/>
      <c r="V636" s="25"/>
      <c r="W636" s="25"/>
    </row>
    <row r="637" spans="2:23" ht="14.25">
      <c r="B637" s="23"/>
      <c r="C637" s="23"/>
      <c r="D637" s="31"/>
      <c r="E637" s="25"/>
      <c r="F637" s="25"/>
      <c r="G637" s="25"/>
      <c r="H637" s="25"/>
      <c r="I637" s="25"/>
      <c r="J637" s="25"/>
      <c r="K637" s="25"/>
      <c r="L637" s="25"/>
      <c r="M637" s="25"/>
      <c r="N637" s="25"/>
      <c r="O637" s="25"/>
      <c r="P637" s="25"/>
      <c r="Q637" s="25"/>
      <c r="R637" s="25"/>
      <c r="S637" s="25"/>
      <c r="T637" s="25"/>
      <c r="U637" s="25"/>
      <c r="V637" s="25"/>
      <c r="W637" s="25"/>
    </row>
    <row r="638" spans="2:23" ht="14.25">
      <c r="B638" s="23"/>
      <c r="C638" s="23"/>
      <c r="D638" s="31"/>
      <c r="E638" s="25"/>
      <c r="F638" s="25"/>
      <c r="G638" s="25"/>
      <c r="H638" s="25"/>
      <c r="I638" s="25"/>
      <c r="J638" s="25"/>
      <c r="K638" s="25"/>
      <c r="L638" s="25"/>
      <c r="M638" s="25"/>
      <c r="N638" s="25"/>
      <c r="O638" s="25"/>
      <c r="P638" s="25"/>
      <c r="Q638" s="25"/>
      <c r="R638" s="25"/>
      <c r="S638" s="25"/>
      <c r="T638" s="25"/>
      <c r="U638" s="25"/>
      <c r="V638" s="25"/>
      <c r="W638" s="25"/>
    </row>
    <row r="639" spans="2:23" ht="14.25">
      <c r="B639" s="23"/>
      <c r="C639" s="23"/>
      <c r="D639" s="31"/>
      <c r="E639" s="25"/>
      <c r="F639" s="25"/>
      <c r="G639" s="25"/>
      <c r="H639" s="25"/>
      <c r="I639" s="25"/>
      <c r="J639" s="25"/>
      <c r="K639" s="25"/>
      <c r="L639" s="25"/>
      <c r="M639" s="25"/>
      <c r="N639" s="25"/>
      <c r="O639" s="25"/>
      <c r="P639" s="25"/>
      <c r="Q639" s="25"/>
      <c r="R639" s="25"/>
      <c r="S639" s="25"/>
      <c r="T639" s="25"/>
      <c r="U639" s="25"/>
      <c r="V639" s="25"/>
      <c r="W639" s="25"/>
    </row>
    <row r="640" spans="2:23" ht="14.25">
      <c r="B640" s="23"/>
      <c r="C640" s="23"/>
      <c r="D640" s="31"/>
      <c r="E640" s="25"/>
      <c r="F640" s="25"/>
      <c r="G640" s="25"/>
      <c r="H640" s="25"/>
      <c r="I640" s="25"/>
      <c r="J640" s="25"/>
      <c r="K640" s="25"/>
      <c r="L640" s="25"/>
      <c r="M640" s="25"/>
      <c r="N640" s="25"/>
      <c r="O640" s="25"/>
      <c r="P640" s="25"/>
      <c r="Q640" s="25"/>
      <c r="R640" s="25"/>
      <c r="S640" s="25"/>
      <c r="T640" s="25"/>
      <c r="U640" s="25"/>
      <c r="V640" s="25"/>
      <c r="W640" s="25"/>
    </row>
    <row r="641" spans="2:23" ht="14.25">
      <c r="B641" s="23"/>
      <c r="C641" s="23"/>
      <c r="D641" s="31"/>
      <c r="E641" s="25"/>
      <c r="F641" s="25"/>
      <c r="G641" s="25"/>
      <c r="H641" s="25"/>
      <c r="I641" s="25"/>
      <c r="J641" s="25"/>
      <c r="K641" s="25"/>
      <c r="L641" s="25"/>
      <c r="M641" s="25"/>
      <c r="N641" s="25"/>
      <c r="O641" s="25"/>
      <c r="P641" s="25"/>
      <c r="Q641" s="25"/>
      <c r="R641" s="25"/>
      <c r="S641" s="25"/>
      <c r="T641" s="25"/>
      <c r="U641" s="25"/>
      <c r="V641" s="25"/>
      <c r="W641" s="25"/>
    </row>
    <row r="642" spans="2:23" ht="14.25">
      <c r="B642" s="23"/>
      <c r="C642" s="23"/>
      <c r="D642" s="31"/>
      <c r="E642" s="25"/>
      <c r="F642" s="25"/>
      <c r="G642" s="25"/>
      <c r="H642" s="25"/>
      <c r="I642" s="25"/>
      <c r="J642" s="25"/>
      <c r="K642" s="25"/>
      <c r="L642" s="25"/>
      <c r="M642" s="25"/>
      <c r="N642" s="25"/>
      <c r="O642" s="25"/>
      <c r="P642" s="25"/>
      <c r="Q642" s="25"/>
      <c r="R642" s="25"/>
      <c r="S642" s="25"/>
      <c r="T642" s="25"/>
      <c r="U642" s="25"/>
      <c r="V642" s="25"/>
      <c r="W642" s="25"/>
    </row>
    <row r="643" spans="2:23" ht="14.25">
      <c r="B643" s="23"/>
      <c r="C643" s="23"/>
      <c r="D643" s="31"/>
      <c r="E643" s="25"/>
      <c r="F643" s="25"/>
      <c r="G643" s="25"/>
      <c r="H643" s="25"/>
      <c r="I643" s="25"/>
      <c r="J643" s="25"/>
      <c r="K643" s="25"/>
      <c r="L643" s="25"/>
      <c r="M643" s="25"/>
      <c r="N643" s="25"/>
      <c r="O643" s="25"/>
      <c r="P643" s="25"/>
      <c r="Q643" s="25"/>
      <c r="R643" s="25"/>
      <c r="S643" s="25"/>
      <c r="T643" s="25"/>
      <c r="U643" s="25"/>
      <c r="V643" s="25"/>
      <c r="W643" s="25"/>
    </row>
    <row r="644" spans="2:23" ht="14.25">
      <c r="B644" s="23"/>
      <c r="C644" s="23"/>
      <c r="D644" s="31"/>
      <c r="E644" s="25"/>
      <c r="F644" s="25"/>
      <c r="G644" s="25"/>
      <c r="H644" s="25"/>
      <c r="I644" s="25"/>
      <c r="J644" s="25"/>
      <c r="K644" s="25"/>
      <c r="L644" s="25"/>
      <c r="M644" s="25"/>
      <c r="N644" s="25"/>
      <c r="O644" s="25"/>
      <c r="P644" s="25"/>
      <c r="Q644" s="25"/>
      <c r="R644" s="25"/>
      <c r="S644" s="25"/>
      <c r="T644" s="25"/>
      <c r="U644" s="25"/>
      <c r="V644" s="25"/>
      <c r="W644" s="25"/>
    </row>
    <row r="645" spans="2:23" ht="14.25">
      <c r="B645" s="23"/>
      <c r="C645" s="23"/>
      <c r="D645" s="31"/>
      <c r="E645" s="25"/>
      <c r="F645" s="25"/>
      <c r="G645" s="25"/>
      <c r="H645" s="25"/>
      <c r="I645" s="25"/>
      <c r="J645" s="25"/>
      <c r="K645" s="25"/>
      <c r="L645" s="25"/>
      <c r="M645" s="25"/>
      <c r="N645" s="25"/>
      <c r="O645" s="25"/>
      <c r="P645" s="25"/>
      <c r="Q645" s="25"/>
      <c r="R645" s="25"/>
      <c r="S645" s="25"/>
      <c r="T645" s="25"/>
      <c r="U645" s="25"/>
      <c r="V645" s="25"/>
      <c r="W645" s="25"/>
    </row>
    <row r="646" spans="2:23" ht="14.25">
      <c r="B646" s="23"/>
      <c r="C646" s="23"/>
      <c r="D646" s="31"/>
      <c r="E646" s="25"/>
      <c r="F646" s="25"/>
      <c r="G646" s="25"/>
      <c r="H646" s="25"/>
      <c r="I646" s="25"/>
      <c r="J646" s="25"/>
      <c r="K646" s="25"/>
      <c r="L646" s="25"/>
      <c r="M646" s="25"/>
      <c r="N646" s="25"/>
      <c r="O646" s="25"/>
      <c r="P646" s="25"/>
      <c r="Q646" s="25"/>
      <c r="R646" s="25"/>
      <c r="S646" s="25"/>
      <c r="T646" s="25"/>
      <c r="U646" s="25"/>
      <c r="V646" s="25"/>
      <c r="W646" s="25"/>
    </row>
    <row r="647" spans="2:23" ht="14.25">
      <c r="B647" s="23"/>
      <c r="C647" s="23"/>
      <c r="D647" s="31"/>
      <c r="E647" s="25"/>
      <c r="F647" s="25"/>
      <c r="G647" s="25"/>
      <c r="H647" s="25"/>
      <c r="I647" s="25"/>
      <c r="J647" s="25"/>
      <c r="K647" s="25"/>
      <c r="L647" s="25"/>
      <c r="M647" s="25"/>
      <c r="N647" s="25"/>
      <c r="O647" s="25"/>
      <c r="P647" s="25"/>
      <c r="Q647" s="25"/>
      <c r="R647" s="25"/>
      <c r="S647" s="25"/>
      <c r="T647" s="25"/>
      <c r="U647" s="25"/>
      <c r="V647" s="25"/>
      <c r="W647" s="25"/>
    </row>
    <row r="648" spans="2:23" ht="14.25">
      <c r="B648" s="23"/>
      <c r="C648" s="23"/>
      <c r="D648" s="31"/>
      <c r="E648" s="25"/>
      <c r="F648" s="25"/>
      <c r="G648" s="25"/>
      <c r="H648" s="25"/>
      <c r="I648" s="25"/>
      <c r="J648" s="25"/>
      <c r="K648" s="25"/>
      <c r="L648" s="25"/>
      <c r="M648" s="25"/>
      <c r="N648" s="25"/>
      <c r="O648" s="25"/>
      <c r="P648" s="25"/>
      <c r="Q648" s="25"/>
      <c r="R648" s="25"/>
      <c r="S648" s="25"/>
      <c r="T648" s="25"/>
      <c r="U648" s="25"/>
      <c r="V648" s="25"/>
      <c r="W648" s="25"/>
    </row>
    <row r="649" spans="2:23" ht="14.25">
      <c r="B649" s="23"/>
      <c r="C649" s="23"/>
      <c r="D649" s="31"/>
      <c r="E649" s="25"/>
      <c r="F649" s="25"/>
      <c r="G649" s="25"/>
      <c r="H649" s="25"/>
      <c r="I649" s="25"/>
      <c r="J649" s="25"/>
      <c r="K649" s="25"/>
      <c r="L649" s="25"/>
      <c r="M649" s="25"/>
      <c r="N649" s="25"/>
      <c r="O649" s="25"/>
      <c r="P649" s="25"/>
      <c r="Q649" s="25"/>
      <c r="R649" s="25"/>
      <c r="S649" s="25"/>
      <c r="T649" s="25"/>
      <c r="U649" s="25"/>
      <c r="V649" s="25"/>
      <c r="W649" s="25"/>
    </row>
    <row r="650" spans="2:23" ht="14.25">
      <c r="B650" s="23"/>
      <c r="C650" s="23"/>
      <c r="D650" s="31"/>
      <c r="E650" s="25"/>
      <c r="F650" s="25"/>
      <c r="G650" s="25"/>
      <c r="H650" s="25"/>
      <c r="I650" s="25"/>
      <c r="J650" s="25"/>
      <c r="K650" s="25"/>
      <c r="L650" s="25"/>
      <c r="M650" s="25"/>
      <c r="N650" s="25"/>
      <c r="O650" s="25"/>
      <c r="P650" s="25"/>
      <c r="Q650" s="25"/>
      <c r="R650" s="25"/>
      <c r="S650" s="25"/>
      <c r="T650" s="25"/>
      <c r="U650" s="25"/>
      <c r="V650" s="25"/>
      <c r="W650" s="25"/>
    </row>
    <row r="651" spans="2:23" ht="14.25">
      <c r="B651" s="23"/>
      <c r="C651" s="23"/>
      <c r="D651" s="31"/>
      <c r="E651" s="25"/>
      <c r="F651" s="25"/>
      <c r="G651" s="25"/>
      <c r="H651" s="25"/>
      <c r="I651" s="25"/>
      <c r="J651" s="25"/>
      <c r="K651" s="25"/>
      <c r="L651" s="25"/>
      <c r="M651" s="25"/>
      <c r="N651" s="25"/>
      <c r="O651" s="25"/>
      <c r="P651" s="25"/>
      <c r="Q651" s="25"/>
      <c r="R651" s="25"/>
      <c r="S651" s="25"/>
      <c r="T651" s="25"/>
      <c r="U651" s="25"/>
      <c r="V651" s="25"/>
      <c r="W651" s="25"/>
    </row>
    <row r="652" spans="2:23" ht="14.25">
      <c r="B652" s="23"/>
      <c r="C652" s="23"/>
      <c r="D652" s="31"/>
      <c r="E652" s="25"/>
      <c r="F652" s="25"/>
      <c r="G652" s="25"/>
      <c r="H652" s="25"/>
      <c r="I652" s="25"/>
      <c r="J652" s="25"/>
      <c r="K652" s="25"/>
      <c r="L652" s="25"/>
      <c r="M652" s="25"/>
      <c r="N652" s="25"/>
      <c r="O652" s="25"/>
      <c r="P652" s="25"/>
      <c r="Q652" s="25"/>
      <c r="R652" s="25"/>
      <c r="S652" s="25"/>
      <c r="T652" s="25"/>
      <c r="U652" s="25"/>
      <c r="V652" s="25"/>
      <c r="W652" s="25"/>
    </row>
    <row r="653" spans="2:23" ht="14.25">
      <c r="B653" s="23"/>
      <c r="C653" s="23"/>
      <c r="D653" s="31"/>
      <c r="E653" s="25"/>
      <c r="F653" s="25"/>
      <c r="G653" s="25"/>
      <c r="H653" s="25"/>
      <c r="I653" s="25"/>
      <c r="J653" s="25"/>
      <c r="K653" s="25"/>
      <c r="L653" s="25"/>
      <c r="M653" s="25"/>
      <c r="N653" s="25"/>
      <c r="O653" s="25"/>
      <c r="P653" s="25"/>
      <c r="Q653" s="25"/>
      <c r="R653" s="25"/>
      <c r="S653" s="25"/>
      <c r="T653" s="25"/>
      <c r="U653" s="25"/>
      <c r="V653" s="25"/>
      <c r="W653" s="25"/>
    </row>
    <row r="654" spans="2:23" ht="14.25">
      <c r="B654" s="23"/>
      <c r="C654" s="23"/>
      <c r="D654" s="31"/>
      <c r="E654" s="25"/>
      <c r="F654" s="25"/>
      <c r="G654" s="25"/>
      <c r="H654" s="25"/>
      <c r="I654" s="25"/>
      <c r="J654" s="25"/>
      <c r="K654" s="25"/>
      <c r="L654" s="25"/>
      <c r="M654" s="25"/>
      <c r="N654" s="25"/>
      <c r="O654" s="25"/>
      <c r="P654" s="25"/>
      <c r="Q654" s="25"/>
      <c r="R654" s="25"/>
      <c r="S654" s="25"/>
      <c r="T654" s="25"/>
      <c r="U654" s="25"/>
      <c r="V654" s="25"/>
      <c r="W654" s="25"/>
    </row>
    <row r="655" spans="2:23" ht="14.25">
      <c r="B655" s="23"/>
      <c r="C655" s="23"/>
      <c r="D655" s="31"/>
      <c r="E655" s="25"/>
      <c r="F655" s="25"/>
      <c r="G655" s="25"/>
      <c r="H655" s="25"/>
      <c r="I655" s="25"/>
      <c r="J655" s="25"/>
      <c r="K655" s="25"/>
      <c r="L655" s="25"/>
      <c r="M655" s="25"/>
      <c r="N655" s="25"/>
      <c r="O655" s="25"/>
      <c r="P655" s="25"/>
      <c r="Q655" s="25"/>
      <c r="R655" s="25"/>
      <c r="S655" s="25"/>
      <c r="T655" s="25"/>
      <c r="U655" s="25"/>
      <c r="V655" s="25"/>
      <c r="W655" s="25"/>
    </row>
    <row r="656" spans="2:23" ht="14.25">
      <c r="B656" s="23"/>
      <c r="C656" s="23"/>
      <c r="D656" s="31"/>
      <c r="E656" s="25"/>
      <c r="F656" s="25"/>
      <c r="G656" s="25"/>
      <c r="H656" s="25"/>
      <c r="I656" s="25"/>
      <c r="J656" s="25"/>
      <c r="K656" s="25"/>
      <c r="L656" s="25"/>
      <c r="M656" s="25"/>
      <c r="N656" s="25"/>
      <c r="O656" s="25"/>
      <c r="P656" s="25"/>
      <c r="Q656" s="25"/>
      <c r="R656" s="25"/>
      <c r="S656" s="25"/>
      <c r="T656" s="25"/>
      <c r="U656" s="25"/>
      <c r="V656" s="25"/>
      <c r="W656" s="25"/>
    </row>
    <row r="657" spans="2:23" ht="14.25">
      <c r="B657" s="23"/>
      <c r="C657" s="23"/>
      <c r="D657" s="31"/>
      <c r="E657" s="25"/>
      <c r="F657" s="25"/>
      <c r="G657" s="25"/>
      <c r="H657" s="25"/>
      <c r="I657" s="25"/>
      <c r="J657" s="25"/>
      <c r="K657" s="25"/>
      <c r="L657" s="25"/>
      <c r="M657" s="25"/>
      <c r="N657" s="25"/>
      <c r="O657" s="25"/>
      <c r="P657" s="25"/>
      <c r="Q657" s="25"/>
      <c r="R657" s="25"/>
      <c r="S657" s="25"/>
      <c r="T657" s="25"/>
      <c r="U657" s="25"/>
      <c r="V657" s="25"/>
      <c r="W657" s="25"/>
    </row>
    <row r="658" spans="2:23" ht="14.25">
      <c r="B658" s="23"/>
      <c r="C658" s="23"/>
      <c r="D658" s="31"/>
      <c r="E658" s="25"/>
      <c r="F658" s="25"/>
      <c r="G658" s="25"/>
      <c r="H658" s="25"/>
      <c r="I658" s="25"/>
      <c r="J658" s="25"/>
      <c r="K658" s="25"/>
      <c r="L658" s="25"/>
      <c r="M658" s="25"/>
      <c r="N658" s="25"/>
      <c r="O658" s="25"/>
      <c r="P658" s="25"/>
      <c r="Q658" s="25"/>
      <c r="R658" s="25"/>
      <c r="S658" s="25"/>
      <c r="T658" s="25"/>
      <c r="U658" s="25"/>
      <c r="V658" s="25"/>
      <c r="W658" s="25"/>
    </row>
    <row r="659" spans="2:23" ht="14.25">
      <c r="B659" s="23"/>
      <c r="C659" s="23"/>
      <c r="D659" s="31"/>
      <c r="E659" s="25"/>
      <c r="F659" s="25"/>
      <c r="G659" s="25"/>
      <c r="H659" s="25"/>
      <c r="I659" s="25"/>
      <c r="J659" s="25"/>
      <c r="K659" s="25"/>
      <c r="L659" s="25"/>
      <c r="M659" s="25"/>
      <c r="N659" s="25"/>
      <c r="O659" s="25"/>
      <c r="P659" s="25"/>
      <c r="Q659" s="25"/>
      <c r="R659" s="25"/>
      <c r="S659" s="25"/>
      <c r="T659" s="25"/>
      <c r="U659" s="25"/>
      <c r="V659" s="25"/>
      <c r="W659" s="25"/>
    </row>
    <row r="660" spans="2:23" ht="14.25">
      <c r="B660" s="23"/>
      <c r="C660" s="23"/>
      <c r="D660" s="31"/>
      <c r="E660" s="25"/>
      <c r="F660" s="25"/>
      <c r="G660" s="25"/>
      <c r="H660" s="25"/>
      <c r="I660" s="25"/>
      <c r="J660" s="25"/>
      <c r="K660" s="25"/>
      <c r="L660" s="25"/>
      <c r="M660" s="25"/>
      <c r="N660" s="25"/>
      <c r="O660" s="25"/>
      <c r="P660" s="25"/>
      <c r="Q660" s="25"/>
      <c r="R660" s="25"/>
      <c r="S660" s="25"/>
      <c r="T660" s="25"/>
      <c r="U660" s="25"/>
      <c r="V660" s="25"/>
      <c r="W660" s="25"/>
    </row>
    <row r="661" spans="2:23" ht="14.25">
      <c r="B661" s="23"/>
      <c r="C661" s="23"/>
      <c r="D661" s="31"/>
      <c r="E661" s="25"/>
      <c r="F661" s="25"/>
      <c r="G661" s="25"/>
      <c r="H661" s="25"/>
      <c r="I661" s="25"/>
      <c r="J661" s="25"/>
      <c r="K661" s="25"/>
      <c r="L661" s="25"/>
      <c r="M661" s="25"/>
      <c r="N661" s="25"/>
      <c r="O661" s="25"/>
      <c r="P661" s="25"/>
      <c r="Q661" s="25"/>
      <c r="R661" s="25"/>
      <c r="S661" s="25"/>
      <c r="T661" s="25"/>
      <c r="U661" s="25"/>
      <c r="V661" s="25"/>
      <c r="W661" s="25"/>
    </row>
    <row r="662" spans="2:23" ht="14.25">
      <c r="B662" s="23"/>
      <c r="C662" s="23"/>
      <c r="D662" s="31"/>
      <c r="E662" s="25"/>
      <c r="F662" s="25"/>
      <c r="G662" s="25"/>
      <c r="H662" s="25"/>
      <c r="I662" s="25"/>
      <c r="J662" s="25"/>
      <c r="K662" s="25"/>
      <c r="L662" s="25"/>
      <c r="M662" s="25"/>
      <c r="N662" s="25"/>
      <c r="O662" s="25"/>
      <c r="P662" s="25"/>
      <c r="Q662" s="25"/>
      <c r="R662" s="25"/>
      <c r="S662" s="25"/>
      <c r="T662" s="25"/>
      <c r="U662" s="25"/>
      <c r="V662" s="25"/>
      <c r="W662" s="25"/>
    </row>
    <row r="663" spans="2:23" ht="14.25">
      <c r="B663" s="23"/>
      <c r="C663" s="23"/>
      <c r="D663" s="31"/>
      <c r="E663" s="25"/>
      <c r="F663" s="25"/>
      <c r="G663" s="25"/>
      <c r="H663" s="25"/>
      <c r="I663" s="25"/>
      <c r="J663" s="25"/>
      <c r="K663" s="25"/>
      <c r="L663" s="25"/>
      <c r="M663" s="25"/>
      <c r="N663" s="25"/>
      <c r="O663" s="25"/>
      <c r="P663" s="25"/>
      <c r="Q663" s="25"/>
      <c r="R663" s="25"/>
      <c r="S663" s="25"/>
      <c r="T663" s="25"/>
      <c r="U663" s="25"/>
      <c r="V663" s="25"/>
      <c r="W663" s="25"/>
    </row>
    <row r="664" spans="2:23" ht="14.25">
      <c r="B664" s="23"/>
      <c r="C664" s="23"/>
      <c r="D664" s="31"/>
      <c r="E664" s="25"/>
      <c r="F664" s="25"/>
      <c r="G664" s="25"/>
      <c r="H664" s="25"/>
      <c r="I664" s="25"/>
      <c r="J664" s="25"/>
      <c r="K664" s="25"/>
      <c r="L664" s="25"/>
      <c r="M664" s="25"/>
      <c r="N664" s="25"/>
      <c r="O664" s="25"/>
      <c r="P664" s="25"/>
      <c r="Q664" s="25"/>
      <c r="R664" s="25"/>
      <c r="S664" s="25"/>
      <c r="T664" s="25"/>
      <c r="U664" s="25"/>
      <c r="V664" s="25"/>
      <c r="W664" s="25"/>
    </row>
    <row r="665" spans="2:23" ht="14.25">
      <c r="B665" s="23"/>
      <c r="C665" s="23"/>
      <c r="D665" s="31"/>
      <c r="E665" s="25"/>
      <c r="F665" s="25"/>
      <c r="G665" s="25"/>
      <c r="H665" s="25"/>
      <c r="I665" s="25"/>
      <c r="J665" s="25"/>
      <c r="K665" s="25"/>
      <c r="L665" s="25"/>
      <c r="M665" s="25"/>
      <c r="N665" s="25"/>
      <c r="O665" s="25"/>
      <c r="P665" s="25"/>
      <c r="Q665" s="25"/>
      <c r="R665" s="25"/>
      <c r="S665" s="25"/>
      <c r="T665" s="25"/>
      <c r="U665" s="25"/>
      <c r="V665" s="25"/>
      <c r="W665" s="25"/>
    </row>
    <row r="666" spans="2:23" ht="14.25">
      <c r="B666" s="23"/>
      <c r="C666" s="23"/>
      <c r="D666" s="31"/>
      <c r="E666" s="25"/>
      <c r="F666" s="25"/>
      <c r="G666" s="25"/>
      <c r="H666" s="25"/>
      <c r="I666" s="25"/>
      <c r="J666" s="25"/>
      <c r="K666" s="25"/>
      <c r="L666" s="25"/>
      <c r="M666" s="25"/>
      <c r="N666" s="25"/>
      <c r="O666" s="25"/>
      <c r="P666" s="25"/>
      <c r="Q666" s="25"/>
      <c r="R666" s="25"/>
      <c r="S666" s="25"/>
      <c r="T666" s="25"/>
      <c r="U666" s="25"/>
      <c r="V666" s="25"/>
      <c r="W666" s="25"/>
    </row>
    <row r="667" spans="2:23" ht="14.25">
      <c r="B667" s="23"/>
      <c r="C667" s="23"/>
      <c r="D667" s="31"/>
      <c r="E667" s="25"/>
      <c r="F667" s="25"/>
      <c r="G667" s="25"/>
      <c r="H667" s="25"/>
      <c r="I667" s="25"/>
      <c r="J667" s="25"/>
      <c r="K667" s="25"/>
      <c r="L667" s="25"/>
      <c r="M667" s="25"/>
      <c r="N667" s="25"/>
      <c r="O667" s="25"/>
      <c r="P667" s="25"/>
      <c r="Q667" s="25"/>
      <c r="R667" s="25"/>
      <c r="S667" s="25"/>
      <c r="T667" s="25"/>
      <c r="U667" s="25"/>
      <c r="V667" s="25"/>
      <c r="W667" s="25"/>
    </row>
    <row r="668" spans="2:23" ht="14.25">
      <c r="B668" s="23"/>
      <c r="C668" s="23"/>
      <c r="D668" s="31"/>
      <c r="E668" s="25"/>
      <c r="F668" s="25"/>
      <c r="G668" s="25"/>
      <c r="H668" s="25"/>
      <c r="I668" s="25"/>
      <c r="J668" s="25"/>
      <c r="K668" s="25"/>
      <c r="L668" s="25"/>
      <c r="M668" s="25"/>
      <c r="N668" s="25"/>
      <c r="O668" s="25"/>
      <c r="P668" s="25"/>
      <c r="Q668" s="25"/>
      <c r="R668" s="25"/>
      <c r="S668" s="25"/>
      <c r="T668" s="25"/>
      <c r="U668" s="25"/>
      <c r="V668" s="25"/>
      <c r="W668" s="25"/>
    </row>
  </sheetData>
  <sheetProtection algorithmName="SHA-512" hashValue="aVgEky9tDTMe/n1JIZWxP59R9WMkNlWEwO3uMm4jiXt5QdRVdT+D263OsASRXuM/tRnsVoNGaSnoEMHVVGxfoQ==" saltValue="/15RhsAyrJQyvG1P0T7erg==" spinCount="100000" sheet="1" objects="1" scenarios="1" selectLockedCells="1" selectUnlockedCells="1"/>
  <protectedRanges>
    <protectedRange algorithmName="SHA-512" hashValue="mphHNTHS+P0C/uoHVodBb5Sj8Bb5Cwn36xsJdCPQN4IBAwUNFQpICvySYUJ64UzoRdkSLaTCf31choFU/WWAyA==" saltValue="hF2IUVthWCM+4EEEi6V0Ow==" spinCount="100000" sqref="D62:D64 B11:D12 C8:D10 C13:D13 B14:D16 B18:D26 C27:D27 C70:D71 B28:D60 B72:D104" name="Range1"/>
    <protectedRange algorithmName="SHA-512" hashValue="mphHNTHS+P0C/uoHVodBb5Sj8Bb5Cwn36xsJdCPQN4IBAwUNFQpICvySYUJ64UzoRdkSLaTCf31choFU/WWAyA==" saltValue="hF2IUVthWCM+4EEEi6V0Ow==" spinCount="100000" sqref="B8" name="Range1_1_1_1"/>
    <protectedRange algorithmName="SHA-512" hashValue="mphHNTHS+P0C/uoHVodBb5Sj8Bb5Cwn36xsJdCPQN4IBAwUNFQpICvySYUJ64UzoRdkSLaTCf31choFU/WWAyA==" saltValue="hF2IUVthWCM+4EEEi6V0Ow==" spinCount="100000" sqref="B13 B17 B27 B9:B10" name="Range1_1_1"/>
    <protectedRange algorithmName="SHA-512" hashValue="mphHNTHS+P0C/uoHVodBb5Sj8Bb5Cwn36xsJdCPQN4IBAwUNFQpICvySYUJ64UzoRdkSLaTCf31choFU/WWAyA==" saltValue="hF2IUVthWCM+4EEEi6V0Ow==" spinCount="100000" sqref="B70:B71" name="Range1_1"/>
  </protectedRanges>
  <mergeCells count="34">
    <mergeCell ref="B37:G37"/>
    <mergeCell ref="B70:G70"/>
    <mergeCell ref="B74:G74"/>
    <mergeCell ref="B77:G77"/>
    <mergeCell ref="B75:G75"/>
    <mergeCell ref="B38:G38"/>
    <mergeCell ref="B59:G59"/>
    <mergeCell ref="E104:F104"/>
    <mergeCell ref="E88:F88"/>
    <mergeCell ref="E90:F90"/>
    <mergeCell ref="B92:G92"/>
    <mergeCell ref="B94:G94"/>
    <mergeCell ref="B96:G96"/>
    <mergeCell ref="B99:G99"/>
    <mergeCell ref="B101:G101"/>
    <mergeCell ref="B91:G91"/>
    <mergeCell ref="E102:F102"/>
    <mergeCell ref="E103:F103"/>
    <mergeCell ref="B87:G87"/>
    <mergeCell ref="B89:G89"/>
    <mergeCell ref="B71:G71"/>
    <mergeCell ref="B61:G61"/>
    <mergeCell ref="E72:F72"/>
    <mergeCell ref="E73:F73"/>
    <mergeCell ref="B78:G78"/>
    <mergeCell ref="E76:F76"/>
    <mergeCell ref="B86:G86"/>
    <mergeCell ref="B1:G1"/>
    <mergeCell ref="D5:E5"/>
    <mergeCell ref="B27:G27"/>
    <mergeCell ref="B10:G10"/>
    <mergeCell ref="B13:G13"/>
    <mergeCell ref="B17:G17"/>
    <mergeCell ref="B9:G9"/>
  </mergeCells>
  <conditionalFormatting sqref="B11:B12">
    <cfRule type="cellIs" dxfId="58" priority="14" operator="equal">
      <formula>"Not Mandatory"</formula>
    </cfRule>
    <cfRule type="cellIs" dxfId="57" priority="15" operator="equal">
      <formula>"Mandatory"</formula>
    </cfRule>
  </conditionalFormatting>
  <conditionalFormatting sqref="B20">
    <cfRule type="cellIs" dxfId="56" priority="12" operator="equal">
      <formula>"Not Mandatory"</formula>
    </cfRule>
    <cfRule type="cellIs" dxfId="55" priority="13" operator="equal">
      <formula>"Mandatory"</formula>
    </cfRule>
  </conditionalFormatting>
  <conditionalFormatting sqref="B24">
    <cfRule type="cellIs" dxfId="54" priority="10" operator="equal">
      <formula>"Not Mandatory"</formula>
    </cfRule>
    <cfRule type="cellIs" dxfId="53" priority="11" operator="equal">
      <formula>"Mandatory"</formula>
    </cfRule>
  </conditionalFormatting>
  <conditionalFormatting sqref="B40:B42 B45:B46">
    <cfRule type="cellIs" dxfId="52" priority="33" operator="equal">
      <formula>"Not Mandatory"</formula>
    </cfRule>
    <cfRule type="cellIs" dxfId="51" priority="34" operator="equal">
      <formula>"Mandatory"</formula>
    </cfRule>
  </conditionalFormatting>
  <conditionalFormatting sqref="B50 B54">
    <cfRule type="cellIs" dxfId="50" priority="16" operator="equal">
      <formula>"Not Mandatory"</formula>
    </cfRule>
    <cfRule type="cellIs" dxfId="49" priority="17" operator="equal">
      <formula>"Mandatory"</formula>
    </cfRule>
  </conditionalFormatting>
  <conditionalFormatting sqref="D11:D12 D14:D16 D18:D26 B22 B26 E28:F29 D28:D36 B30:B31 E30:E32 E33:F33 B34:B35 E34:E36 D39 B44 B48:B49 B51:B52 B55:B56 E56:E57 D60:F60 D76 D79:D85 D88 D93 D97:F97 D98:E98 D100:F100">
    <cfRule type="cellIs" dxfId="48" priority="30" operator="equal">
      <formula>"Validate"</formula>
    </cfRule>
    <cfRule type="cellIs" dxfId="47" priority="31" operator="equal">
      <formula>"No"</formula>
    </cfRule>
    <cfRule type="cellIs" dxfId="46" priority="32" operator="equal">
      <formula>"Yes"</formula>
    </cfRule>
  </conditionalFormatting>
  <conditionalFormatting sqref="D90:E90">
    <cfRule type="cellIs" dxfId="45" priority="7" operator="equal">
      <formula>"Validate"</formula>
    </cfRule>
    <cfRule type="cellIs" dxfId="44" priority="8" operator="equal">
      <formula>"No"</formula>
    </cfRule>
    <cfRule type="cellIs" dxfId="43" priority="9" operator="equal">
      <formula>"Yes"</formula>
    </cfRule>
  </conditionalFormatting>
  <conditionalFormatting sqref="D102:E104">
    <cfRule type="cellIs" dxfId="42" priority="1" operator="equal">
      <formula>"Validate"</formula>
    </cfRule>
    <cfRule type="cellIs" dxfId="41" priority="2" operator="equal">
      <formula>"No"</formula>
    </cfRule>
    <cfRule type="cellIs" dxfId="40" priority="3" operator="equal">
      <formula>"Yes"</formula>
    </cfRule>
  </conditionalFormatting>
  <conditionalFormatting sqref="D95:F95">
    <cfRule type="cellIs" dxfId="39" priority="4" operator="equal">
      <formula>"Validate"</formula>
    </cfRule>
    <cfRule type="cellIs" dxfId="38" priority="5" operator="equal">
      <formula>"No"</formula>
    </cfRule>
    <cfRule type="cellIs" dxfId="37" priority="6" operator="equal">
      <formula>"Yes"</formula>
    </cfRule>
  </conditionalFormatting>
  <conditionalFormatting sqref="E62:F69">
    <cfRule type="cellIs" dxfId="36" priority="24" operator="equal">
      <formula>"Validate"</formula>
    </cfRule>
    <cfRule type="cellIs" dxfId="35" priority="25" operator="equal">
      <formula>"No"</formula>
    </cfRule>
    <cfRule type="cellIs" dxfId="34" priority="26" operator="equal">
      <formula>"Yes"</formula>
    </cfRule>
  </conditionalFormatting>
  <hyperlinks>
    <hyperlink ref="B4" location="Cover!A1" display="Back to Cover" xr:uid="{777E2257-F361-442D-9365-6546BB0BFBA1}"/>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3A8F8AC34ED941A085EBA6DFA1D2BD" ma:contentTypeVersion="3" ma:contentTypeDescription="Create a new document." ma:contentTypeScope="" ma:versionID="efa9cdaa5cdab6b122fcde5e9e53da65">
  <xsd:schema xmlns:xsd="http://www.w3.org/2001/XMLSchema" xmlns:xs="http://www.w3.org/2001/XMLSchema" xmlns:p="http://schemas.microsoft.com/office/2006/metadata/properties" xmlns:ns2="9364d6ee-63be-47c6-a6e3-484f4e1291e3" targetNamespace="http://schemas.microsoft.com/office/2006/metadata/properties" ma:root="true" ma:fieldsID="c16683987f6244561c077af606772e92" ns2:_="">
    <xsd:import namespace="9364d6ee-63be-47c6-a6e3-484f4e1291e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64d6ee-63be-47c6-a6e3-484f4e1291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149C6D-151E-4973-8906-E45BB417E290}">
  <ds:schemaRefs>
    <ds:schemaRef ds:uri="http://schemas.microsoft.com/office/2006/metadata/properties"/>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9364d6ee-63be-47c6-a6e3-484f4e1291e3"/>
    <ds:schemaRef ds:uri="http://www.w3.org/XML/1998/namespace"/>
  </ds:schemaRefs>
</ds:datastoreItem>
</file>

<file path=customXml/itemProps2.xml><?xml version="1.0" encoding="utf-8"?>
<ds:datastoreItem xmlns:ds="http://schemas.openxmlformats.org/officeDocument/2006/customXml" ds:itemID="{334E4A30-A282-4A4C-9187-0BD82F43AC46}">
  <ds:schemaRefs>
    <ds:schemaRef ds:uri="http://schemas.microsoft.com/sharepoint/v3/contenttype/forms"/>
  </ds:schemaRefs>
</ds:datastoreItem>
</file>

<file path=customXml/itemProps3.xml><?xml version="1.0" encoding="utf-8"?>
<ds:datastoreItem xmlns:ds="http://schemas.openxmlformats.org/officeDocument/2006/customXml" ds:itemID="{BCE6DA46-29C0-402C-99AC-5E04AC26DA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64d6ee-63be-47c6-a6e3-484f4e1291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ESRS INDEX </vt:lpstr>
      <vt:lpstr>Performance Summary</vt:lpstr>
      <vt:lpstr>ESRS 2</vt:lpstr>
      <vt:lpstr>ESRS 2 (Data Sheet)</vt:lpstr>
      <vt:lpstr>E1. Climate Change</vt:lpstr>
      <vt:lpstr>E3. Water </vt:lpstr>
      <vt:lpstr>E4. Biodiversity and Ecosystems</vt:lpstr>
      <vt:lpstr>E5. Circular Economy</vt:lpstr>
      <vt:lpstr>S1. Own Workforce</vt:lpstr>
      <vt:lpstr>S1. Own Workforce (Data Sheet)</vt:lpstr>
      <vt:lpstr>S3. Affected Communities</vt:lpstr>
      <vt:lpstr>G1. Business Conduct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Cando Ortega</dc:creator>
  <cp:keywords/>
  <dc:description/>
  <cp:lastModifiedBy>Fernando Cando</cp:lastModifiedBy>
  <cp:revision/>
  <dcterms:created xsi:type="dcterms:W3CDTF">2025-01-10T22:12:23Z</dcterms:created>
  <dcterms:modified xsi:type="dcterms:W3CDTF">2025-04-24T20:48:23Z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2025-01-10T22:13:36Z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bc6f93c8-bbde-4099-a1cf-6ec673d0545b</vt:lpwstr>
  </property>
  <property fmtid="{D5CDD505-2E9C-101B-9397-08002B2CF9AE}" pid="8" name="MSIP_Label_ea60d57e-af5b-4752-ac57-3e4f28ca11dc_ContentBits">
    <vt:lpwstr>0</vt:lpwstr>
  </property>
  <property fmtid="{D5CDD505-2E9C-101B-9397-08002B2CF9AE}" pid="9" name="ContentTypeId">
    <vt:lpwstr>0x010100603A8F8AC34ED941A085EBA6DFA1D2BD</vt:lpwstr>
  </property>
  <property fmtid="{D5CDD505-2E9C-101B-9397-08002B2CF9AE}" pid="10" name="MediaServiceImageTags">
    <vt:lpwstr/>
  </property>
</Properties>
</file>